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esos\"/>
    </mc:Choice>
  </mc:AlternateContent>
  <xr:revisionPtr revIDLastSave="0" documentId="13_ncr:1_{83B30F2B-1D13-4B84-8E0B-592A6236C0EC}" xr6:coauthVersionLast="36" xr6:coauthVersionMax="36" xr10:uidLastSave="{00000000-0000-0000-0000-000000000000}"/>
  <bookViews>
    <workbookView xWindow="-105" yWindow="0" windowWidth="14610" windowHeight="1558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D900" i="250" l="1"/>
  <c r="E900" i="250"/>
  <c r="F900" i="250"/>
  <c r="G900" i="250"/>
  <c r="H900" i="250"/>
  <c r="I900" i="250"/>
  <c r="C900" i="250"/>
  <c r="X873" i="248"/>
  <c r="D873" i="248"/>
  <c r="E873" i="248"/>
  <c r="F873" i="248"/>
  <c r="G873" i="248"/>
  <c r="H873" i="248"/>
  <c r="I873" i="248"/>
  <c r="J873" i="248"/>
  <c r="K873" i="248"/>
  <c r="L873" i="248"/>
  <c r="M873" i="248"/>
  <c r="N873" i="248"/>
  <c r="O873" i="248"/>
  <c r="P873" i="248"/>
  <c r="Q873" i="248"/>
  <c r="R873" i="248"/>
  <c r="S873" i="248"/>
  <c r="T873" i="248"/>
  <c r="U873" i="248"/>
  <c r="V873" i="248"/>
  <c r="W873" i="248"/>
  <c r="C873" i="248"/>
  <c r="D809" i="249" l="1"/>
  <c r="E809" i="249"/>
  <c r="F809" i="249"/>
  <c r="G809" i="249"/>
  <c r="H809" i="249"/>
  <c r="I809" i="249"/>
  <c r="J809" i="249"/>
  <c r="K809" i="249"/>
  <c r="L809" i="249"/>
  <c r="M809" i="249"/>
  <c r="N809" i="249"/>
  <c r="O809" i="249"/>
  <c r="P809" i="249"/>
  <c r="Q809" i="249"/>
  <c r="R809" i="249"/>
  <c r="S809" i="249"/>
  <c r="T809" i="249"/>
  <c r="U809" i="249"/>
  <c r="V809" i="249"/>
  <c r="W809" i="249"/>
  <c r="X809" i="249"/>
  <c r="C809" i="249"/>
  <c r="Z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X810" i="249"/>
  <c r="W799" i="249"/>
  <c r="V799" i="249"/>
  <c r="U799" i="249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Z876" i="248"/>
  <c r="W876" i="248"/>
  <c r="V876" i="248"/>
  <c r="U876" i="248"/>
  <c r="T876" i="248"/>
  <c r="S876" i="248"/>
  <c r="R876" i="248"/>
  <c r="Q876" i="248"/>
  <c r="P876" i="248"/>
  <c r="O876" i="248"/>
  <c r="N876" i="248"/>
  <c r="M876" i="248"/>
  <c r="L876" i="248"/>
  <c r="K876" i="248"/>
  <c r="J876" i="248"/>
  <c r="I876" i="248"/>
  <c r="H876" i="248"/>
  <c r="G876" i="248"/>
  <c r="F876" i="248"/>
  <c r="E876" i="248"/>
  <c r="D876" i="248"/>
  <c r="C876" i="248"/>
  <c r="X875" i="248"/>
  <c r="X874" i="248"/>
  <c r="W863" i="248"/>
  <c r="V863" i="248"/>
  <c r="U863" i="248"/>
  <c r="T863" i="248"/>
  <c r="S863" i="248"/>
  <c r="R863" i="248"/>
  <c r="Q863" i="248"/>
  <c r="P863" i="248"/>
  <c r="O863" i="248"/>
  <c r="N863" i="248"/>
  <c r="M863" i="248"/>
  <c r="L863" i="248"/>
  <c r="K863" i="248"/>
  <c r="J863" i="248"/>
  <c r="I863" i="248"/>
  <c r="H863" i="248"/>
  <c r="G863" i="248"/>
  <c r="F863" i="248"/>
  <c r="E863" i="248"/>
  <c r="D863" i="248"/>
  <c r="C863" i="248"/>
  <c r="H903" i="250" l="1"/>
  <c r="G903" i="250"/>
  <c r="F903" i="250"/>
  <c r="E903" i="250"/>
  <c r="D903" i="250"/>
  <c r="C903" i="250"/>
  <c r="K902" i="250"/>
  <c r="I902" i="250"/>
  <c r="I901" i="250"/>
  <c r="H890" i="250"/>
  <c r="G890" i="250"/>
  <c r="F890" i="250"/>
  <c r="E890" i="250"/>
  <c r="D890" i="250"/>
  <c r="C890" i="250"/>
  <c r="I717" i="251"/>
  <c r="H793" i="251"/>
  <c r="G793" i="251"/>
  <c r="F793" i="251"/>
  <c r="E793" i="251"/>
  <c r="D793" i="251"/>
  <c r="C793" i="251"/>
  <c r="K792" i="251"/>
  <c r="I792" i="251"/>
  <c r="I791" i="251"/>
  <c r="I790" i="251"/>
  <c r="H790" i="251"/>
  <c r="G790" i="251"/>
  <c r="F790" i="251"/>
  <c r="E790" i="251"/>
  <c r="D790" i="251"/>
  <c r="C790" i="251"/>
  <c r="H780" i="251"/>
  <c r="G780" i="251"/>
  <c r="F780" i="251"/>
  <c r="E780" i="251"/>
  <c r="D780" i="251"/>
  <c r="C780" i="251"/>
  <c r="D748" i="251"/>
  <c r="E748" i="251"/>
  <c r="F748" i="251"/>
  <c r="G748" i="251"/>
  <c r="H748" i="251"/>
  <c r="C748" i="251"/>
  <c r="D884" i="250" l="1"/>
  <c r="E884" i="250"/>
  <c r="F884" i="250"/>
  <c r="G884" i="250"/>
  <c r="H884" i="250"/>
  <c r="I884" i="250"/>
  <c r="C884" i="250"/>
  <c r="I715" i="251"/>
  <c r="H715" i="251"/>
  <c r="G715" i="251"/>
  <c r="F715" i="251"/>
  <c r="E715" i="251"/>
  <c r="D715" i="251"/>
  <c r="C715" i="251"/>
  <c r="I730" i="251"/>
  <c r="H730" i="251"/>
  <c r="G730" i="251"/>
  <c r="F730" i="251"/>
  <c r="E730" i="251"/>
  <c r="D730" i="251"/>
  <c r="C730" i="251"/>
  <c r="I745" i="251"/>
  <c r="H745" i="251"/>
  <c r="G745" i="251"/>
  <c r="F745" i="251"/>
  <c r="E745" i="251"/>
  <c r="D745" i="251"/>
  <c r="C745" i="251"/>
  <c r="I760" i="251"/>
  <c r="H760" i="251"/>
  <c r="G760" i="251"/>
  <c r="F760" i="251"/>
  <c r="E760" i="251"/>
  <c r="D760" i="251"/>
  <c r="C760" i="251"/>
  <c r="D775" i="251"/>
  <c r="E775" i="251"/>
  <c r="F775" i="251"/>
  <c r="G775" i="251"/>
  <c r="H775" i="251"/>
  <c r="I775" i="251"/>
  <c r="C775" i="251"/>
  <c r="D793" i="249" l="1"/>
  <c r="E793" i="249"/>
  <c r="F793" i="249"/>
  <c r="G793" i="249"/>
  <c r="H793" i="249"/>
  <c r="I793" i="249"/>
  <c r="J793" i="249"/>
  <c r="K793" i="249"/>
  <c r="L793" i="249"/>
  <c r="M793" i="249"/>
  <c r="N793" i="249"/>
  <c r="O793" i="249"/>
  <c r="P793" i="249"/>
  <c r="Q793" i="249"/>
  <c r="R793" i="249"/>
  <c r="S793" i="249"/>
  <c r="T793" i="249"/>
  <c r="U793" i="249"/>
  <c r="V793" i="249"/>
  <c r="W793" i="249"/>
  <c r="X793" i="249"/>
  <c r="C793" i="249"/>
  <c r="D857" i="248"/>
  <c r="E857" i="248"/>
  <c r="F857" i="248"/>
  <c r="G857" i="248"/>
  <c r="H857" i="248"/>
  <c r="I857" i="248"/>
  <c r="J857" i="248"/>
  <c r="K857" i="248"/>
  <c r="L857" i="248"/>
  <c r="M857" i="248"/>
  <c r="N857" i="248"/>
  <c r="O857" i="248"/>
  <c r="P857" i="248"/>
  <c r="Q857" i="248"/>
  <c r="R857" i="248"/>
  <c r="S857" i="248"/>
  <c r="T857" i="248"/>
  <c r="U857" i="248"/>
  <c r="V857" i="248"/>
  <c r="W857" i="248"/>
  <c r="X857" i="248"/>
  <c r="C857" i="248"/>
  <c r="H778" i="251" l="1"/>
  <c r="G778" i="251"/>
  <c r="F778" i="251"/>
  <c r="E778" i="251"/>
  <c r="D778" i="251"/>
  <c r="C778" i="251"/>
  <c r="K777" i="251"/>
  <c r="I777" i="251"/>
  <c r="I776" i="251"/>
  <c r="K790" i="251" s="1"/>
  <c r="H765" i="251"/>
  <c r="G765" i="251"/>
  <c r="F765" i="251"/>
  <c r="E765" i="251"/>
  <c r="D765" i="251"/>
  <c r="C765" i="251"/>
  <c r="H887" i="250"/>
  <c r="G887" i="250"/>
  <c r="F887" i="250"/>
  <c r="E887" i="250"/>
  <c r="D887" i="250"/>
  <c r="C887" i="250"/>
  <c r="K886" i="250"/>
  <c r="I886" i="250"/>
  <c r="I885" i="250"/>
  <c r="K900" i="250" s="1"/>
  <c r="L900" i="250" s="1"/>
  <c r="H874" i="250"/>
  <c r="G874" i="250"/>
  <c r="F874" i="250"/>
  <c r="E874" i="250"/>
  <c r="D874" i="250"/>
  <c r="C874" i="250"/>
  <c r="Z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X795" i="249"/>
  <c r="X794" i="249"/>
  <c r="Z810" i="249" s="1"/>
  <c r="AA810" i="249" s="1"/>
  <c r="W783" i="249"/>
  <c r="V783" i="249"/>
  <c r="U783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Z860" i="248"/>
  <c r="W860" i="248"/>
  <c r="V860" i="248"/>
  <c r="U860" i="248"/>
  <c r="T860" i="248"/>
  <c r="S860" i="248"/>
  <c r="R860" i="248"/>
  <c r="Q860" i="248"/>
  <c r="P860" i="248"/>
  <c r="O860" i="248"/>
  <c r="N860" i="248"/>
  <c r="M860" i="248"/>
  <c r="L860" i="248"/>
  <c r="K860" i="248"/>
  <c r="J860" i="248"/>
  <c r="I860" i="248"/>
  <c r="H860" i="248"/>
  <c r="G860" i="248"/>
  <c r="F860" i="248"/>
  <c r="E860" i="248"/>
  <c r="D860" i="248"/>
  <c r="C860" i="248"/>
  <c r="X859" i="248"/>
  <c r="X858" i="248"/>
  <c r="Z874" i="248" s="1"/>
  <c r="AA874" i="248" s="1"/>
  <c r="W847" i="248"/>
  <c r="V847" i="248"/>
  <c r="U847" i="248"/>
  <c r="T847" i="248"/>
  <c r="S847" i="248"/>
  <c r="R847" i="248"/>
  <c r="Q847" i="248"/>
  <c r="P847" i="248"/>
  <c r="O847" i="248"/>
  <c r="N847" i="248"/>
  <c r="M847" i="248"/>
  <c r="L847" i="248"/>
  <c r="K847" i="248"/>
  <c r="J847" i="248"/>
  <c r="I847" i="248"/>
  <c r="H847" i="248"/>
  <c r="G847" i="248"/>
  <c r="F847" i="248"/>
  <c r="E847" i="248"/>
  <c r="D847" i="248"/>
  <c r="C847" i="248"/>
  <c r="AF777" i="249" l="1"/>
  <c r="AG777" i="249"/>
  <c r="AH777" i="249"/>
  <c r="AI777" i="249"/>
  <c r="AJ777" i="249"/>
  <c r="AK777" i="249"/>
  <c r="AL777" i="249"/>
  <c r="AM777" i="249"/>
  <c r="AN777" i="249"/>
  <c r="AO777" i="249"/>
  <c r="AP777" i="249"/>
  <c r="AQ777" i="249"/>
  <c r="AR777" i="249"/>
  <c r="AS777" i="249"/>
  <c r="AT777" i="249"/>
  <c r="AU777" i="249"/>
  <c r="AV777" i="249"/>
  <c r="AW777" i="249"/>
  <c r="AX777" i="249"/>
  <c r="AY777" i="249"/>
  <c r="AZ777" i="249"/>
  <c r="AE777" i="249"/>
  <c r="AY780" i="249"/>
  <c r="AX780" i="249"/>
  <c r="AW780" i="249"/>
  <c r="AV780" i="249"/>
  <c r="AU780" i="249"/>
  <c r="AT780" i="249"/>
  <c r="AS780" i="249"/>
  <c r="AR780" i="249"/>
  <c r="AQ780" i="249"/>
  <c r="AP780" i="249"/>
  <c r="AO780" i="249"/>
  <c r="AN780" i="249"/>
  <c r="AM780" i="249"/>
  <c r="AL780" i="249"/>
  <c r="AK780" i="249"/>
  <c r="AJ780" i="249"/>
  <c r="AI780" i="249"/>
  <c r="AH780" i="249"/>
  <c r="AG780" i="249"/>
  <c r="AF780" i="249"/>
  <c r="AE780" i="249"/>
  <c r="AZ779" i="249"/>
  <c r="AZ778" i="249"/>
  <c r="AY767" i="249"/>
  <c r="AX767" i="249"/>
  <c r="AW767" i="249"/>
  <c r="AV767" i="249"/>
  <c r="AU767" i="249"/>
  <c r="AT767" i="249"/>
  <c r="AS767" i="249"/>
  <c r="AR767" i="249"/>
  <c r="AQ767" i="249"/>
  <c r="AP767" i="249"/>
  <c r="AO767" i="249"/>
  <c r="AN767" i="249"/>
  <c r="AM767" i="249"/>
  <c r="AL767" i="249"/>
  <c r="AK767" i="249"/>
  <c r="AJ767" i="249"/>
  <c r="AI767" i="249"/>
  <c r="AH767" i="249"/>
  <c r="AG767" i="249"/>
  <c r="AF767" i="249"/>
  <c r="AE767" i="249"/>
  <c r="AZ841" i="248"/>
  <c r="AF841" i="248"/>
  <c r="AG841" i="248"/>
  <c r="AH841" i="248"/>
  <c r="AI841" i="248"/>
  <c r="AJ841" i="248"/>
  <c r="AK841" i="248"/>
  <c r="AL841" i="248"/>
  <c r="AM841" i="248"/>
  <c r="AN841" i="248"/>
  <c r="AO841" i="248"/>
  <c r="AP841" i="248"/>
  <c r="AQ841" i="248"/>
  <c r="AR841" i="248"/>
  <c r="AS841" i="248"/>
  <c r="AT841" i="248"/>
  <c r="AU841" i="248"/>
  <c r="AV841" i="248"/>
  <c r="AW841" i="248"/>
  <c r="AX841" i="248"/>
  <c r="AY841" i="248"/>
  <c r="AE841" i="248"/>
  <c r="AY844" i="248"/>
  <c r="AX844" i="248"/>
  <c r="AW844" i="248"/>
  <c r="AV844" i="248"/>
  <c r="AU844" i="248"/>
  <c r="AT844" i="248"/>
  <c r="AS844" i="248"/>
  <c r="AR844" i="248"/>
  <c r="AQ844" i="248"/>
  <c r="AP844" i="248"/>
  <c r="AO844" i="248"/>
  <c r="AN844" i="248"/>
  <c r="AM844" i="248"/>
  <c r="AL844" i="248"/>
  <c r="AK844" i="248"/>
  <c r="AJ844" i="248"/>
  <c r="AI844" i="248"/>
  <c r="AH844" i="248"/>
  <c r="AG844" i="248"/>
  <c r="AF844" i="248"/>
  <c r="AE844" i="248"/>
  <c r="AZ843" i="248"/>
  <c r="AZ842" i="248"/>
  <c r="AY831" i="248"/>
  <c r="AX831" i="248"/>
  <c r="AW831" i="248"/>
  <c r="AV831" i="248"/>
  <c r="AU831" i="248"/>
  <c r="AT831" i="248"/>
  <c r="AS831" i="248"/>
  <c r="AR831" i="248"/>
  <c r="AQ831" i="248"/>
  <c r="AP831" i="248"/>
  <c r="AO831" i="248"/>
  <c r="AN831" i="248"/>
  <c r="AM831" i="248"/>
  <c r="AL831" i="248"/>
  <c r="AK831" i="248"/>
  <c r="AJ831" i="248"/>
  <c r="AI831" i="248"/>
  <c r="AH831" i="248"/>
  <c r="AG831" i="248"/>
  <c r="AF831" i="248"/>
  <c r="AE831" i="248"/>
  <c r="X841" i="248" l="1"/>
  <c r="H763" i="251" l="1"/>
  <c r="G763" i="251"/>
  <c r="F763" i="251"/>
  <c r="E763" i="251"/>
  <c r="D763" i="251"/>
  <c r="C763" i="251"/>
  <c r="K762" i="251"/>
  <c r="I762" i="251"/>
  <c r="I761" i="251"/>
  <c r="L790" i="251" s="1"/>
  <c r="H750" i="251"/>
  <c r="G750" i="251"/>
  <c r="F750" i="251"/>
  <c r="E750" i="251"/>
  <c r="D750" i="251"/>
  <c r="C750" i="251"/>
  <c r="H871" i="250"/>
  <c r="G871" i="250"/>
  <c r="F871" i="250"/>
  <c r="E871" i="250"/>
  <c r="D871" i="250"/>
  <c r="C871" i="250"/>
  <c r="K870" i="250"/>
  <c r="I870" i="250"/>
  <c r="I869" i="250"/>
  <c r="I868" i="250"/>
  <c r="H868" i="250"/>
  <c r="G868" i="250"/>
  <c r="F868" i="250"/>
  <c r="E868" i="250"/>
  <c r="D868" i="250"/>
  <c r="C868" i="250"/>
  <c r="H858" i="250"/>
  <c r="G858" i="250"/>
  <c r="F858" i="250"/>
  <c r="E858" i="250"/>
  <c r="D858" i="250"/>
  <c r="C858" i="250"/>
  <c r="Z780" i="249"/>
  <c r="W780" i="249"/>
  <c r="V780" i="249"/>
  <c r="U780" i="249"/>
  <c r="T780" i="249"/>
  <c r="S780" i="249"/>
  <c r="R780" i="249"/>
  <c r="Q780" i="249"/>
  <c r="P780" i="249"/>
  <c r="O780" i="249"/>
  <c r="N780" i="249"/>
  <c r="M780" i="249"/>
  <c r="L780" i="249"/>
  <c r="K780" i="249"/>
  <c r="J780" i="249"/>
  <c r="I780" i="249"/>
  <c r="H780" i="249"/>
  <c r="G780" i="249"/>
  <c r="F780" i="249"/>
  <c r="E780" i="249"/>
  <c r="D780" i="249"/>
  <c r="C780" i="249"/>
  <c r="X779" i="249"/>
  <c r="X778" i="249"/>
  <c r="X777" i="249"/>
  <c r="W777" i="249"/>
  <c r="V777" i="249"/>
  <c r="U777" i="249"/>
  <c r="T777" i="249"/>
  <c r="S777" i="249"/>
  <c r="R777" i="249"/>
  <c r="Q777" i="249"/>
  <c r="P777" i="249"/>
  <c r="O777" i="249"/>
  <c r="N777" i="249"/>
  <c r="M777" i="249"/>
  <c r="L777" i="249"/>
  <c r="K777" i="249"/>
  <c r="J777" i="249"/>
  <c r="I777" i="249"/>
  <c r="H777" i="249"/>
  <c r="G777" i="249"/>
  <c r="F777" i="249"/>
  <c r="E777" i="249"/>
  <c r="D777" i="249"/>
  <c r="C77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3" i="248"/>
  <c r="X842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Z794" i="249" l="1"/>
  <c r="AA794" i="249" s="1"/>
  <c r="K775" i="251"/>
  <c r="Z858" i="248"/>
  <c r="AA858" i="248" s="1"/>
  <c r="K884" i="250"/>
  <c r="L884" i="250" s="1"/>
  <c r="K732" i="251" l="1"/>
  <c r="K747" i="251"/>
  <c r="I747" i="251" l="1"/>
  <c r="I746" i="251"/>
  <c r="H735" i="251"/>
  <c r="G735" i="251"/>
  <c r="F735" i="251"/>
  <c r="E735" i="251"/>
  <c r="D735" i="251"/>
  <c r="C735" i="251"/>
  <c r="H855" i="250"/>
  <c r="G855" i="250"/>
  <c r="F855" i="250"/>
  <c r="E855" i="250"/>
  <c r="D855" i="250"/>
  <c r="C855" i="250"/>
  <c r="K854" i="250"/>
  <c r="I854" i="250"/>
  <c r="I853" i="250"/>
  <c r="I852" i="250"/>
  <c r="H852" i="250"/>
  <c r="G852" i="250"/>
  <c r="F852" i="250"/>
  <c r="E852" i="250"/>
  <c r="D852" i="250"/>
  <c r="C852" i="250"/>
  <c r="H842" i="250"/>
  <c r="G842" i="250"/>
  <c r="F842" i="250"/>
  <c r="E842" i="250"/>
  <c r="D842" i="250"/>
  <c r="C842" i="250"/>
  <c r="Z764" i="249"/>
  <c r="W764" i="249"/>
  <c r="V764" i="249"/>
  <c r="U764" i="249"/>
  <c r="T764" i="249"/>
  <c r="S764" i="249"/>
  <c r="R764" i="249"/>
  <c r="Q764" i="249"/>
  <c r="P764" i="249"/>
  <c r="O764" i="249"/>
  <c r="N764" i="249"/>
  <c r="M764" i="249"/>
  <c r="L764" i="249"/>
  <c r="K764" i="249"/>
  <c r="J764" i="249"/>
  <c r="I764" i="249"/>
  <c r="H764" i="249"/>
  <c r="G764" i="249"/>
  <c r="F764" i="249"/>
  <c r="E764" i="249"/>
  <c r="D764" i="249"/>
  <c r="C764" i="249"/>
  <c r="X763" i="249"/>
  <c r="X762" i="249"/>
  <c r="X761" i="249"/>
  <c r="W761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828" i="248"/>
  <c r="W828" i="248"/>
  <c r="V828" i="248"/>
  <c r="U828" i="248"/>
  <c r="T828" i="248"/>
  <c r="S828" i="248"/>
  <c r="R828" i="248"/>
  <c r="Q828" i="248"/>
  <c r="P828" i="248"/>
  <c r="O828" i="248"/>
  <c r="N828" i="248"/>
  <c r="M828" i="248"/>
  <c r="L828" i="248"/>
  <c r="K828" i="248"/>
  <c r="J828" i="248"/>
  <c r="I828" i="248"/>
  <c r="H828" i="248"/>
  <c r="G828" i="248"/>
  <c r="F828" i="248"/>
  <c r="E828" i="248"/>
  <c r="D828" i="248"/>
  <c r="C828" i="248"/>
  <c r="X827" i="248"/>
  <c r="X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W815" i="248"/>
  <c r="V815" i="248"/>
  <c r="U815" i="248"/>
  <c r="T815" i="248"/>
  <c r="S815" i="248"/>
  <c r="R815" i="248"/>
  <c r="Q815" i="248"/>
  <c r="P815" i="248"/>
  <c r="O815" i="248"/>
  <c r="N815" i="248"/>
  <c r="M815" i="248"/>
  <c r="L815" i="248"/>
  <c r="K815" i="248"/>
  <c r="J815" i="248"/>
  <c r="I815" i="248"/>
  <c r="H815" i="248"/>
  <c r="G815" i="248"/>
  <c r="F815" i="248"/>
  <c r="E815" i="248"/>
  <c r="D815" i="248"/>
  <c r="C815" i="248"/>
  <c r="K868" i="250" l="1"/>
  <c r="L868" i="250" s="1"/>
  <c r="K760" i="251"/>
  <c r="L775" i="251"/>
  <c r="Z842" i="248"/>
  <c r="AA842" i="248" s="1"/>
  <c r="Z778" i="249"/>
  <c r="AA778" i="249" s="1"/>
  <c r="H718" i="251"/>
  <c r="G718" i="251"/>
  <c r="F718" i="251"/>
  <c r="E718" i="251"/>
  <c r="D718" i="251"/>
  <c r="C718" i="251"/>
  <c r="K717" i="251"/>
  <c r="I716" i="251"/>
  <c r="I714" i="251"/>
  <c r="H714" i="251"/>
  <c r="G714" i="251"/>
  <c r="F714" i="251"/>
  <c r="E714" i="251"/>
  <c r="D714" i="251"/>
  <c r="C714" i="251"/>
  <c r="J708" i="251"/>
  <c r="H705" i="251"/>
  <c r="G705" i="251"/>
  <c r="F705" i="251"/>
  <c r="E705" i="251"/>
  <c r="D705" i="251"/>
  <c r="C705" i="251"/>
  <c r="X809" i="248" l="1"/>
  <c r="I702" i="251" l="1"/>
  <c r="H839" i="250" l="1"/>
  <c r="G839" i="250"/>
  <c r="F839" i="250"/>
  <c r="E839" i="250"/>
  <c r="D839" i="250"/>
  <c r="C839" i="250"/>
  <c r="K838" i="250"/>
  <c r="I838" i="250"/>
  <c r="I837" i="250"/>
  <c r="K852" i="250" s="1"/>
  <c r="L852" i="250" s="1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Z762" i="249" s="1"/>
  <c r="AA762" i="249" s="1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Z826" i="248" s="1"/>
  <c r="AA826" i="248" s="1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H733" i="251" l="1"/>
  <c r="G733" i="251"/>
  <c r="F733" i="251"/>
  <c r="E733" i="251"/>
  <c r="D733" i="251"/>
  <c r="C733" i="251"/>
  <c r="I732" i="251"/>
  <c r="I731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Z746" i="249" s="1"/>
  <c r="AA746" i="249" s="1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Z810" i="248" s="1"/>
  <c r="AA810" i="248" s="1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K745" i="251" l="1"/>
  <c r="L745" i="251" s="1"/>
  <c r="K730" i="251"/>
  <c r="L760" i="251"/>
  <c r="K836" i="250"/>
  <c r="L836" i="250" s="1"/>
  <c r="D804" i="250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B706" i="251" s="1"/>
  <c r="B721" i="251" s="1"/>
  <c r="B736" i="251" s="1"/>
  <c r="H807" i="250"/>
  <c r="G807" i="250"/>
  <c r="F807" i="250"/>
  <c r="E807" i="250"/>
  <c r="D807" i="250"/>
  <c r="C807" i="250"/>
  <c r="K806" i="250"/>
  <c r="I805" i="250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B843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B816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V818" i="248" l="1"/>
  <c r="V824" i="248" s="1"/>
  <c r="AD832" i="248"/>
  <c r="B832" i="248"/>
  <c r="X818" i="248"/>
  <c r="D818" i="248"/>
  <c r="D824" i="248" s="1"/>
  <c r="W818" i="248"/>
  <c r="W824" i="248" s="1"/>
  <c r="C818" i="248"/>
  <c r="C824" i="248" s="1"/>
  <c r="T818" i="248"/>
  <c r="T824" i="248" s="1"/>
  <c r="S818" i="248"/>
  <c r="S824" i="248" s="1"/>
  <c r="G818" i="248"/>
  <c r="G824" i="248" s="1"/>
  <c r="Q818" i="248"/>
  <c r="Q824" i="248" s="1"/>
  <c r="P818" i="248"/>
  <c r="P824" i="248" s="1"/>
  <c r="I818" i="248"/>
  <c r="I824" i="248" s="1"/>
  <c r="O818" i="248"/>
  <c r="O824" i="248" s="1"/>
  <c r="L818" i="248"/>
  <c r="L824" i="248" s="1"/>
  <c r="H818" i="248"/>
  <c r="H824" i="248" s="1"/>
  <c r="K818" i="248"/>
  <c r="K824" i="248" s="1"/>
  <c r="R818" i="248"/>
  <c r="R824" i="248" s="1"/>
  <c r="E818" i="248"/>
  <c r="E824" i="248" s="1"/>
  <c r="M818" i="248"/>
  <c r="M824" i="248" s="1"/>
  <c r="U818" i="248"/>
  <c r="U824" i="248" s="1"/>
  <c r="F818" i="248"/>
  <c r="F824" i="248" s="1"/>
  <c r="N818" i="248"/>
  <c r="N824" i="248" s="1"/>
  <c r="J818" i="248"/>
  <c r="J824" i="248" s="1"/>
  <c r="C738" i="251"/>
  <c r="C744" i="251" s="1"/>
  <c r="B751" i="251"/>
  <c r="D738" i="251"/>
  <c r="D744" i="251" s="1"/>
  <c r="H738" i="251"/>
  <c r="H744" i="251" s="1"/>
  <c r="I738" i="251"/>
  <c r="F738" i="251"/>
  <c r="F744" i="251" s="1"/>
  <c r="G738" i="251"/>
  <c r="G744" i="251" s="1"/>
  <c r="E738" i="251"/>
  <c r="E744" i="251" s="1"/>
  <c r="I845" i="250"/>
  <c r="B859" i="250"/>
  <c r="G845" i="250"/>
  <c r="G851" i="250" s="1"/>
  <c r="C845" i="250"/>
  <c r="C851" i="250" s="1"/>
  <c r="F845" i="250"/>
  <c r="F851" i="250" s="1"/>
  <c r="D845" i="250"/>
  <c r="D851" i="250" s="1"/>
  <c r="E845" i="250"/>
  <c r="E851" i="250" s="1"/>
  <c r="H845" i="250"/>
  <c r="H851" i="250" s="1"/>
  <c r="L730" i="251"/>
  <c r="K715" i="251"/>
  <c r="L715" i="251" s="1"/>
  <c r="K820" i="250"/>
  <c r="L820" i="250" s="1"/>
  <c r="D802" i="248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E835" i="250" s="1"/>
  <c r="G829" i="250"/>
  <c r="G835" i="250" s="1"/>
  <c r="H829" i="250"/>
  <c r="H835" i="250" s="1"/>
  <c r="I829" i="250"/>
  <c r="C829" i="250"/>
  <c r="C835" i="250" s="1"/>
  <c r="D829" i="250"/>
  <c r="D835" i="250" s="1"/>
  <c r="F829" i="250"/>
  <c r="F835" i="250" s="1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B752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AD768" i="249" l="1"/>
  <c r="B768" i="249"/>
  <c r="K754" i="249"/>
  <c r="K760" i="249" s="1"/>
  <c r="W754" i="249"/>
  <c r="W760" i="249" s="1"/>
  <c r="T754" i="249"/>
  <c r="T760" i="249" s="1"/>
  <c r="V754" i="249"/>
  <c r="V760" i="249" s="1"/>
  <c r="L754" i="249"/>
  <c r="L760" i="249" s="1"/>
  <c r="X754" i="249"/>
  <c r="M754" i="249"/>
  <c r="M760" i="249" s="1"/>
  <c r="I754" i="249"/>
  <c r="I760" i="249" s="1"/>
  <c r="N754" i="249"/>
  <c r="N760" i="249" s="1"/>
  <c r="H754" i="249"/>
  <c r="H760" i="249" s="1"/>
  <c r="J754" i="249"/>
  <c r="J760" i="249" s="1"/>
  <c r="C754" i="249"/>
  <c r="C760" i="249" s="1"/>
  <c r="O754" i="249"/>
  <c r="O760" i="249" s="1"/>
  <c r="E754" i="249"/>
  <c r="E760" i="249" s="1"/>
  <c r="Q754" i="249"/>
  <c r="Q760" i="249" s="1"/>
  <c r="F754" i="249"/>
  <c r="F760" i="249" s="1"/>
  <c r="D754" i="249"/>
  <c r="D760" i="249" s="1"/>
  <c r="P754" i="249"/>
  <c r="P760" i="249" s="1"/>
  <c r="R754" i="249"/>
  <c r="R760" i="249" s="1"/>
  <c r="G754" i="249"/>
  <c r="G760" i="249" s="1"/>
  <c r="S754" i="249"/>
  <c r="S760" i="249" s="1"/>
  <c r="U754" i="249"/>
  <c r="U760" i="249" s="1"/>
  <c r="J845" i="250"/>
  <c r="I851" i="250"/>
  <c r="I861" i="250"/>
  <c r="B875" i="250"/>
  <c r="B891" i="250" s="1"/>
  <c r="D861" i="250"/>
  <c r="D867" i="250" s="1"/>
  <c r="E861" i="250"/>
  <c r="E867" i="250" s="1"/>
  <c r="C861" i="250"/>
  <c r="C867" i="250" s="1"/>
  <c r="F861" i="250"/>
  <c r="F867" i="250" s="1"/>
  <c r="G861" i="250"/>
  <c r="G867" i="250" s="1"/>
  <c r="H861" i="250"/>
  <c r="H867" i="250" s="1"/>
  <c r="J738" i="251"/>
  <c r="I744" i="251"/>
  <c r="X824" i="248"/>
  <c r="Y818" i="248"/>
  <c r="W834" i="248"/>
  <c r="W840" i="248" s="1"/>
  <c r="B848" i="248"/>
  <c r="B864" i="248" s="1"/>
  <c r="AZ834" i="248"/>
  <c r="AZ840" i="248" s="1"/>
  <c r="AN834" i="248"/>
  <c r="AN840" i="248" s="1"/>
  <c r="AY834" i="248"/>
  <c r="AY840" i="248" s="1"/>
  <c r="AM834" i="248"/>
  <c r="AM840" i="248" s="1"/>
  <c r="AX834" i="248"/>
  <c r="AX840" i="248" s="1"/>
  <c r="AL834" i="248"/>
  <c r="AL840" i="248" s="1"/>
  <c r="AG834" i="248"/>
  <c r="AG840" i="248" s="1"/>
  <c r="AH834" i="248"/>
  <c r="AH840" i="248" s="1"/>
  <c r="AS834" i="248"/>
  <c r="AS840" i="248" s="1"/>
  <c r="AW834" i="248"/>
  <c r="AW840" i="248" s="1"/>
  <c r="AK834" i="248"/>
  <c r="AK840" i="248" s="1"/>
  <c r="AV834" i="248"/>
  <c r="AV840" i="248" s="1"/>
  <c r="AJ834" i="248"/>
  <c r="AJ840" i="248" s="1"/>
  <c r="AU834" i="248"/>
  <c r="AU840" i="248" s="1"/>
  <c r="AI834" i="248"/>
  <c r="AI840" i="248" s="1"/>
  <c r="AT834" i="248"/>
  <c r="AT840" i="248" s="1"/>
  <c r="AR834" i="248"/>
  <c r="AR840" i="248" s="1"/>
  <c r="AF834" i="248"/>
  <c r="AF840" i="248" s="1"/>
  <c r="AQ834" i="248"/>
  <c r="AQ840" i="248" s="1"/>
  <c r="AE834" i="248"/>
  <c r="AE840" i="248" s="1"/>
  <c r="AP834" i="248"/>
  <c r="AP840" i="248" s="1"/>
  <c r="AO834" i="248"/>
  <c r="AO840" i="248" s="1"/>
  <c r="H834" i="248"/>
  <c r="H840" i="248" s="1"/>
  <c r="X834" i="248"/>
  <c r="Q834" i="248"/>
  <c r="Q840" i="248" s="1"/>
  <c r="P834" i="248"/>
  <c r="P840" i="248" s="1"/>
  <c r="I834" i="248"/>
  <c r="I840" i="248" s="1"/>
  <c r="C834" i="248"/>
  <c r="C840" i="248" s="1"/>
  <c r="N834" i="248"/>
  <c r="N840" i="248" s="1"/>
  <c r="K834" i="248"/>
  <c r="K840" i="248" s="1"/>
  <c r="V834" i="248"/>
  <c r="V840" i="248" s="1"/>
  <c r="S834" i="248"/>
  <c r="S840" i="248" s="1"/>
  <c r="G834" i="248"/>
  <c r="G840" i="248" s="1"/>
  <c r="D834" i="248"/>
  <c r="D840" i="248" s="1"/>
  <c r="O834" i="248"/>
  <c r="O840" i="248" s="1"/>
  <c r="L834" i="248"/>
  <c r="L840" i="248" s="1"/>
  <c r="T834" i="248"/>
  <c r="T840" i="248" s="1"/>
  <c r="R834" i="248"/>
  <c r="R840" i="248" s="1"/>
  <c r="J834" i="248"/>
  <c r="J840" i="248" s="1"/>
  <c r="M834" i="248"/>
  <c r="M840" i="248" s="1"/>
  <c r="U834" i="248"/>
  <c r="U840" i="248" s="1"/>
  <c r="E834" i="248"/>
  <c r="E840" i="248" s="1"/>
  <c r="F834" i="248"/>
  <c r="F840" i="248" s="1"/>
  <c r="I753" i="251"/>
  <c r="B766" i="251"/>
  <c r="B781" i="251" s="1"/>
  <c r="C753" i="251"/>
  <c r="C759" i="251" s="1"/>
  <c r="F753" i="251"/>
  <c r="F759" i="251" s="1"/>
  <c r="G753" i="251"/>
  <c r="G759" i="251" s="1"/>
  <c r="E753" i="251"/>
  <c r="E759" i="251" s="1"/>
  <c r="H753" i="251"/>
  <c r="H759" i="251" s="1"/>
  <c r="D753" i="251"/>
  <c r="D759" i="251" s="1"/>
  <c r="I738" i="249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W866" i="248" l="1"/>
  <c r="W872" i="248" s="1"/>
  <c r="V866" i="248"/>
  <c r="V872" i="248" s="1"/>
  <c r="C866" i="248"/>
  <c r="C872" i="248" s="1"/>
  <c r="U866" i="248"/>
  <c r="U872" i="248" s="1"/>
  <c r="S866" i="248"/>
  <c r="S872" i="248" s="1"/>
  <c r="K866" i="248"/>
  <c r="K872" i="248" s="1"/>
  <c r="I866" i="248"/>
  <c r="I872" i="248" s="1"/>
  <c r="H866" i="248"/>
  <c r="H872" i="248" s="1"/>
  <c r="Q866" i="248"/>
  <c r="Q872" i="248" s="1"/>
  <c r="P866" i="248"/>
  <c r="P872" i="248" s="1"/>
  <c r="N866" i="248"/>
  <c r="N872" i="248" s="1"/>
  <c r="M866" i="248"/>
  <c r="M872" i="248" s="1"/>
  <c r="F866" i="248"/>
  <c r="F872" i="248" s="1"/>
  <c r="X866" i="248"/>
  <c r="E866" i="248"/>
  <c r="E872" i="248" s="1"/>
  <c r="T866" i="248"/>
  <c r="T872" i="248" s="1"/>
  <c r="D866" i="248"/>
  <c r="D872" i="248" s="1"/>
  <c r="G866" i="248"/>
  <c r="G872" i="248" s="1"/>
  <c r="O866" i="248"/>
  <c r="O872" i="248" s="1"/>
  <c r="R866" i="248"/>
  <c r="R872" i="248" s="1"/>
  <c r="L866" i="248"/>
  <c r="L872" i="248" s="1"/>
  <c r="J866" i="248"/>
  <c r="J872" i="248" s="1"/>
  <c r="I783" i="251"/>
  <c r="C783" i="251"/>
  <c r="C789" i="251" s="1"/>
  <c r="E783" i="251"/>
  <c r="E789" i="251" s="1"/>
  <c r="F783" i="251"/>
  <c r="F789" i="251" s="1"/>
  <c r="D783" i="251"/>
  <c r="D789" i="251" s="1"/>
  <c r="G783" i="251"/>
  <c r="G789" i="251" s="1"/>
  <c r="H783" i="251"/>
  <c r="H789" i="251" s="1"/>
  <c r="I893" i="250"/>
  <c r="H893" i="250"/>
  <c r="H899" i="250" s="1"/>
  <c r="G893" i="250"/>
  <c r="G899" i="250" s="1"/>
  <c r="C893" i="250"/>
  <c r="C899" i="250" s="1"/>
  <c r="F893" i="250"/>
  <c r="F899" i="250" s="1"/>
  <c r="E893" i="250"/>
  <c r="E899" i="250" s="1"/>
  <c r="D893" i="250"/>
  <c r="D899" i="250" s="1"/>
  <c r="Y754" i="249"/>
  <c r="X760" i="249"/>
  <c r="X840" i="248"/>
  <c r="Y834" i="248"/>
  <c r="W850" i="248"/>
  <c r="W856" i="248" s="1"/>
  <c r="H850" i="248"/>
  <c r="H856" i="248" s="1"/>
  <c r="X850" i="248"/>
  <c r="Q850" i="248"/>
  <c r="Q856" i="248" s="1"/>
  <c r="P850" i="248"/>
  <c r="P856" i="248" s="1"/>
  <c r="I850" i="248"/>
  <c r="I856" i="248" s="1"/>
  <c r="L850" i="248"/>
  <c r="L856" i="248" s="1"/>
  <c r="O850" i="248"/>
  <c r="O856" i="248" s="1"/>
  <c r="T850" i="248"/>
  <c r="T856" i="248" s="1"/>
  <c r="K850" i="248"/>
  <c r="K856" i="248" s="1"/>
  <c r="F850" i="248"/>
  <c r="F856" i="248" s="1"/>
  <c r="G850" i="248"/>
  <c r="G856" i="248" s="1"/>
  <c r="E850" i="248"/>
  <c r="E856" i="248" s="1"/>
  <c r="M850" i="248"/>
  <c r="M856" i="248" s="1"/>
  <c r="U850" i="248"/>
  <c r="U856" i="248" s="1"/>
  <c r="R850" i="248"/>
  <c r="R856" i="248" s="1"/>
  <c r="D850" i="248"/>
  <c r="D856" i="248" s="1"/>
  <c r="J850" i="248"/>
  <c r="J856" i="248" s="1"/>
  <c r="N850" i="248"/>
  <c r="N856" i="248" s="1"/>
  <c r="C850" i="248"/>
  <c r="C856" i="248" s="1"/>
  <c r="V850" i="248"/>
  <c r="V856" i="248" s="1"/>
  <c r="S850" i="248"/>
  <c r="S856" i="248" s="1"/>
  <c r="H877" i="250"/>
  <c r="H883" i="250" s="1"/>
  <c r="I877" i="250"/>
  <c r="E877" i="250"/>
  <c r="E883" i="250" s="1"/>
  <c r="F877" i="250"/>
  <c r="F883" i="250" s="1"/>
  <c r="C877" i="250"/>
  <c r="C883" i="250" s="1"/>
  <c r="G877" i="250"/>
  <c r="G883" i="250" s="1"/>
  <c r="D877" i="250"/>
  <c r="D883" i="250" s="1"/>
  <c r="J861" i="250"/>
  <c r="I867" i="250"/>
  <c r="V770" i="249"/>
  <c r="V776" i="249" s="1"/>
  <c r="B784" i="249"/>
  <c r="B800" i="249" s="1"/>
  <c r="AX770" i="249"/>
  <c r="AX776" i="249" s="1"/>
  <c r="AL770" i="249"/>
  <c r="AL776" i="249" s="1"/>
  <c r="AY770" i="249"/>
  <c r="AY776" i="249" s="1"/>
  <c r="AW770" i="249"/>
  <c r="AW776" i="249" s="1"/>
  <c r="AK770" i="249"/>
  <c r="AK776" i="249" s="1"/>
  <c r="AV770" i="249"/>
  <c r="AV776" i="249" s="1"/>
  <c r="AJ770" i="249"/>
  <c r="AJ776" i="249" s="1"/>
  <c r="AM770" i="249"/>
  <c r="AM776" i="249" s="1"/>
  <c r="AQ770" i="249"/>
  <c r="AQ776" i="249" s="1"/>
  <c r="AU770" i="249"/>
  <c r="AU776" i="249" s="1"/>
  <c r="AI770" i="249"/>
  <c r="AI776" i="249" s="1"/>
  <c r="AT770" i="249"/>
  <c r="AT776" i="249" s="1"/>
  <c r="AH770" i="249"/>
  <c r="AH776" i="249" s="1"/>
  <c r="AS770" i="249"/>
  <c r="AS776" i="249" s="1"/>
  <c r="AG770" i="249"/>
  <c r="AG776" i="249" s="1"/>
  <c r="AR770" i="249"/>
  <c r="AR776" i="249" s="1"/>
  <c r="AF770" i="249"/>
  <c r="AF776" i="249" s="1"/>
  <c r="AE770" i="249"/>
  <c r="AE776" i="249" s="1"/>
  <c r="AP770" i="249"/>
  <c r="AP776" i="249" s="1"/>
  <c r="AO770" i="249"/>
  <c r="AO776" i="249" s="1"/>
  <c r="AZ770" i="249"/>
  <c r="AZ776" i="249" s="1"/>
  <c r="AN770" i="249"/>
  <c r="AN776" i="249" s="1"/>
  <c r="W770" i="249"/>
  <c r="W776" i="249" s="1"/>
  <c r="Q770" i="249"/>
  <c r="Q776" i="249" s="1"/>
  <c r="O770" i="249"/>
  <c r="O776" i="249" s="1"/>
  <c r="G770" i="249"/>
  <c r="G776" i="249" s="1"/>
  <c r="I770" i="249"/>
  <c r="I776" i="249" s="1"/>
  <c r="C770" i="249"/>
  <c r="C776" i="249" s="1"/>
  <c r="K770" i="249"/>
  <c r="K776" i="249" s="1"/>
  <c r="S770" i="249"/>
  <c r="S776" i="249" s="1"/>
  <c r="L770" i="249"/>
  <c r="L776" i="249" s="1"/>
  <c r="E770" i="249"/>
  <c r="E776" i="249" s="1"/>
  <c r="M770" i="249"/>
  <c r="M776" i="249" s="1"/>
  <c r="U770" i="249"/>
  <c r="U776" i="249" s="1"/>
  <c r="D770" i="249"/>
  <c r="D776" i="249" s="1"/>
  <c r="H770" i="249"/>
  <c r="H776" i="249" s="1"/>
  <c r="T770" i="249"/>
  <c r="T776" i="249" s="1"/>
  <c r="N770" i="249"/>
  <c r="N776" i="249" s="1"/>
  <c r="J770" i="249"/>
  <c r="J776" i="249" s="1"/>
  <c r="P770" i="249"/>
  <c r="P776" i="249" s="1"/>
  <c r="X770" i="249"/>
  <c r="F770" i="249"/>
  <c r="F776" i="249" s="1"/>
  <c r="R770" i="249"/>
  <c r="R776" i="249" s="1"/>
  <c r="G768" i="251"/>
  <c r="G774" i="251" s="1"/>
  <c r="H768" i="251"/>
  <c r="H774" i="251" s="1"/>
  <c r="I768" i="251"/>
  <c r="C768" i="251"/>
  <c r="C774" i="251" s="1"/>
  <c r="D768" i="251"/>
  <c r="D774" i="251" s="1"/>
  <c r="E768" i="251"/>
  <c r="E774" i="251" s="1"/>
  <c r="F768" i="251"/>
  <c r="F774" i="251" s="1"/>
  <c r="J753" i="251"/>
  <c r="I759" i="251"/>
  <c r="Y738" i="249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X872" i="248" l="1"/>
  <c r="Y866" i="248"/>
  <c r="W802" i="249"/>
  <c r="W808" i="249" s="1"/>
  <c r="I802" i="249"/>
  <c r="I808" i="249" s="1"/>
  <c r="H802" i="249"/>
  <c r="H808" i="249" s="1"/>
  <c r="X802" i="249"/>
  <c r="Q802" i="249"/>
  <c r="Q808" i="249" s="1"/>
  <c r="P802" i="249"/>
  <c r="P808" i="249" s="1"/>
  <c r="F802" i="249"/>
  <c r="F808" i="249" s="1"/>
  <c r="U802" i="249"/>
  <c r="U808" i="249" s="1"/>
  <c r="N802" i="249"/>
  <c r="N808" i="249" s="1"/>
  <c r="E802" i="249"/>
  <c r="E808" i="249" s="1"/>
  <c r="J802" i="249"/>
  <c r="J808" i="249" s="1"/>
  <c r="V802" i="249"/>
  <c r="V808" i="249" s="1"/>
  <c r="C802" i="249"/>
  <c r="C808" i="249" s="1"/>
  <c r="K802" i="249"/>
  <c r="K808" i="249" s="1"/>
  <c r="R802" i="249"/>
  <c r="R808" i="249" s="1"/>
  <c r="S802" i="249"/>
  <c r="S808" i="249" s="1"/>
  <c r="G802" i="249"/>
  <c r="G808" i="249" s="1"/>
  <c r="M802" i="249"/>
  <c r="M808" i="249" s="1"/>
  <c r="D802" i="249"/>
  <c r="D808" i="249" s="1"/>
  <c r="O802" i="249"/>
  <c r="O808" i="249" s="1"/>
  <c r="L802" i="249"/>
  <c r="L808" i="249" s="1"/>
  <c r="T802" i="249"/>
  <c r="T808" i="249" s="1"/>
  <c r="J783" i="251"/>
  <c r="I789" i="251"/>
  <c r="J893" i="250"/>
  <c r="I899" i="250"/>
  <c r="J768" i="251"/>
  <c r="I774" i="251"/>
  <c r="Y770" i="249"/>
  <c r="X776" i="249"/>
  <c r="X856" i="248"/>
  <c r="Y850" i="248"/>
  <c r="J877" i="250"/>
  <c r="I883" i="250"/>
  <c r="K804" i="250"/>
  <c r="L804" i="250" s="1"/>
  <c r="W786" i="249"/>
  <c r="W792" i="249" s="1"/>
  <c r="R786" i="249"/>
  <c r="R792" i="249" s="1"/>
  <c r="Q786" i="249"/>
  <c r="Q792" i="249" s="1"/>
  <c r="I786" i="249"/>
  <c r="I792" i="249" s="1"/>
  <c r="T786" i="249"/>
  <c r="T792" i="249" s="1"/>
  <c r="F786" i="249"/>
  <c r="F792" i="249" s="1"/>
  <c r="C786" i="249"/>
  <c r="C792" i="249" s="1"/>
  <c r="N786" i="249"/>
  <c r="N792" i="249" s="1"/>
  <c r="X786" i="249"/>
  <c r="O786" i="249"/>
  <c r="O792" i="249" s="1"/>
  <c r="E786" i="249"/>
  <c r="E792" i="249" s="1"/>
  <c r="L786" i="249"/>
  <c r="L792" i="249" s="1"/>
  <c r="V786" i="249"/>
  <c r="V792" i="249" s="1"/>
  <c r="H786" i="249"/>
  <c r="H792" i="249" s="1"/>
  <c r="K786" i="249"/>
  <c r="K792" i="249" s="1"/>
  <c r="P786" i="249"/>
  <c r="P792" i="249" s="1"/>
  <c r="D786" i="249"/>
  <c r="D792" i="249" s="1"/>
  <c r="G786" i="249"/>
  <c r="G792" i="249" s="1"/>
  <c r="M786" i="249"/>
  <c r="M792" i="249" s="1"/>
  <c r="U786" i="249"/>
  <c r="U792" i="249" s="1"/>
  <c r="J786" i="249"/>
  <c r="J792" i="249" s="1"/>
  <c r="S786" i="249"/>
  <c r="S792" i="249" s="1"/>
  <c r="D660" i="25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62" i="250"/>
  <c r="A778" i="250" s="1"/>
  <c r="A794" i="250" s="1"/>
  <c r="A810" i="250" s="1"/>
  <c r="A826" i="250" s="1"/>
  <c r="A842" i="250" s="1"/>
  <c r="A858" i="250" s="1"/>
  <c r="A874" i="250" s="1"/>
  <c r="A890" i="250" s="1"/>
  <c r="A671" i="249"/>
  <c r="A687" i="249" s="1"/>
  <c r="A703" i="249" s="1"/>
  <c r="A719" i="249" s="1"/>
  <c r="A735" i="249" s="1"/>
  <c r="A751" i="249" s="1"/>
  <c r="X667" i="249"/>
  <c r="A735" i="248"/>
  <c r="A751" i="248" s="1"/>
  <c r="A767" i="248" s="1"/>
  <c r="A783" i="248" s="1"/>
  <c r="A799" i="248" s="1"/>
  <c r="A815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X808" i="249" l="1"/>
  <c r="Y802" i="249"/>
  <c r="AC831" i="248"/>
  <c r="A831" i="248"/>
  <c r="A847" i="248" s="1"/>
  <c r="A863" i="248" s="1"/>
  <c r="AC767" i="249"/>
  <c r="A767" i="249"/>
  <c r="A783" i="249" s="1"/>
  <c r="A799" i="249" s="1"/>
  <c r="A720" i="251"/>
  <c r="A750" i="251" s="1"/>
  <c r="A780" i="251" s="1"/>
  <c r="A705" i="251"/>
  <c r="A735" i="251" s="1"/>
  <c r="A765" i="251" s="1"/>
  <c r="X792" i="249"/>
  <c r="Y786" i="249"/>
  <c r="I665" i="25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I757" i="250"/>
  <c r="I743" i="250"/>
  <c r="K756" i="250" s="1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K788" i="250" l="1"/>
  <c r="L788" i="250" s="1"/>
  <c r="K772" i="250"/>
  <c r="L772" i="250" s="1"/>
  <c r="J751" i="250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D5" i="240" l="1"/>
  <c r="H6" i="239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  <author>mparra</author>
  </authors>
  <commentList>
    <comment ref="A49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  <author>mparra</author>
  </authors>
  <commentList>
    <comment ref="A49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<sst xmlns="http://schemas.openxmlformats.org/spreadsheetml/2006/main" count="4867" uniqueCount="274">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</sst>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3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49" fillId="6" borderId="8" xfId="0" applyNumberFormat="1" applyFont="1" applyFill="1" applyBorder="1" applyAlignment="1">
      <alignment horizontal="center" vertical="top"/>
    </xf>
    <xf numFmtId="2" fontId="19" fillId="6" borderId="8" xfId="0" applyNumberFormat="1" applyFont="1" applyFill="1" applyBorder="1" applyAlignment="1">
      <alignment horizontal="center" vertical="top"/>
    </xf>
    <xf numFmtId="10" fontId="1" fillId="0" borderId="8" xfId="3" applyNumberFormat="1" applyFont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" fontId="49" fillId="6" borderId="53" xfId="0" applyNumberFormat="1" applyFont="1" applyFill="1" applyBorder="1" applyAlignment="1">
      <alignment horizontal="center" vertical="top"/>
    </xf>
    <xf numFmtId="2" fontId="19" fillId="6" borderId="50" xfId="0" applyNumberFormat="1" applyFont="1" applyFill="1" applyBorder="1" applyAlignment="1">
      <alignment horizontal="center" vertical="top"/>
    </xf>
    <xf numFmtId="1" fontId="19" fillId="6" borderId="50" xfId="0" applyNumberFormat="1" applyFont="1" applyFill="1" applyBorder="1" applyAlignment="1">
      <alignment horizontal="center" vertical="top"/>
    </xf>
    <xf numFmtId="10" fontId="1" fillId="0" borderId="0" xfId="0" applyNumberFormat="1" applyFont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C812"/>
  <sheetViews>
    <sheetView showGridLines="0" topLeftCell="A776" zoomScale="70" zoomScaleNormal="70" workbookViewId="0">
      <selection activeCell="Z808" sqref="Z808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28" width="9.5703125" style="200" customWidth="1"/>
    <col min="29" max="29" width="10.28515625" style="200" bestFit="1" customWidth="1"/>
    <col min="30" max="30" width="9.5703125" style="200" customWidth="1"/>
    <col min="31" max="51" width="10.5703125" style="200" customWidth="1"/>
    <col min="52" max="52" width="12.7109375" style="200" customWidth="1"/>
    <col min="53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1057" t="s">
        <v>53</v>
      </c>
      <c r="D8" s="1058"/>
      <c r="E8" s="1058"/>
      <c r="F8" s="1058"/>
      <c r="G8" s="1058"/>
      <c r="H8" s="1059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1057" t="s">
        <v>53</v>
      </c>
      <c r="D21" s="1058"/>
      <c r="E21" s="1058"/>
      <c r="F21" s="1058"/>
      <c r="G21" s="1058"/>
      <c r="H21" s="1059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1057" t="s">
        <v>53</v>
      </c>
      <c r="D34" s="1058"/>
      <c r="E34" s="1058"/>
      <c r="F34" s="1058"/>
      <c r="G34" s="1058"/>
      <c r="H34" s="1059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1057" t="s">
        <v>53</v>
      </c>
      <c r="D47" s="1058"/>
      <c r="E47" s="1058"/>
      <c r="F47" s="1058"/>
      <c r="G47" s="1058"/>
      <c r="H47" s="1059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1057" t="s">
        <v>53</v>
      </c>
      <c r="D60" s="1058"/>
      <c r="E60" s="1058"/>
      <c r="F60" s="1058"/>
      <c r="G60" s="1059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57" t="s">
        <v>53</v>
      </c>
      <c r="D73" s="1058"/>
      <c r="E73" s="1058"/>
      <c r="F73" s="1058"/>
      <c r="G73" s="1059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92" t="s">
        <v>53</v>
      </c>
      <c r="D86" s="990"/>
      <c r="E86" s="990"/>
      <c r="F86" s="990"/>
      <c r="G86" s="991"/>
      <c r="H86" s="1123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126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92" t="s">
        <v>53</v>
      </c>
      <c r="D99" s="990"/>
      <c r="E99" s="990"/>
      <c r="F99" s="990"/>
      <c r="G99" s="991"/>
      <c r="H99" s="1123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126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92" t="s">
        <v>53</v>
      </c>
      <c r="D112" s="990"/>
      <c r="E112" s="990"/>
      <c r="F112" s="990"/>
      <c r="G112" s="991"/>
      <c r="H112" s="1123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126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92" t="s">
        <v>53</v>
      </c>
      <c r="D125" s="990"/>
      <c r="E125" s="990"/>
      <c r="F125" s="990"/>
      <c r="G125" s="991"/>
      <c r="H125" s="1123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126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92" t="s">
        <v>53</v>
      </c>
      <c r="D138" s="990"/>
      <c r="E138" s="990"/>
      <c r="F138" s="990"/>
      <c r="G138" s="991"/>
      <c r="H138" s="1123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126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92" t="s">
        <v>53</v>
      </c>
      <c r="D151" s="990"/>
      <c r="E151" s="990"/>
      <c r="F151" s="990"/>
      <c r="G151" s="991"/>
      <c r="H151" s="1123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126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92" t="s">
        <v>53</v>
      </c>
      <c r="D164" s="990"/>
      <c r="E164" s="990"/>
      <c r="F164" s="990"/>
      <c r="G164" s="991"/>
      <c r="H164" s="1123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126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92" t="s">
        <v>53</v>
      </c>
      <c r="D177" s="990"/>
      <c r="E177" s="990"/>
      <c r="F177" s="990"/>
      <c r="G177" s="991"/>
      <c r="H177" s="1123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125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92" t="s">
        <v>53</v>
      </c>
      <c r="D190" s="990"/>
      <c r="E190" s="990"/>
      <c r="F190" s="990"/>
      <c r="G190" s="991"/>
      <c r="H190" s="1123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125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92" t="s">
        <v>53</v>
      </c>
      <c r="D203" s="990"/>
      <c r="E203" s="990"/>
      <c r="F203" s="990"/>
      <c r="G203" s="991"/>
      <c r="H203" s="1123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125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92" t="s">
        <v>53</v>
      </c>
      <c r="D216" s="990"/>
      <c r="E216" s="990"/>
      <c r="F216" s="990"/>
      <c r="G216" s="991"/>
      <c r="H216" s="1123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125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92" t="s">
        <v>53</v>
      </c>
      <c r="D229" s="990"/>
      <c r="E229" s="990"/>
      <c r="F229" s="990"/>
      <c r="G229" s="991"/>
      <c r="H229" s="1123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125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92" t="s">
        <v>53</v>
      </c>
      <c r="D242" s="990"/>
      <c r="E242" s="990"/>
      <c r="F242" s="990"/>
      <c r="G242" s="991"/>
      <c r="H242" s="1123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125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92" t="s">
        <v>53</v>
      </c>
      <c r="D255" s="990"/>
      <c r="E255" s="990"/>
      <c r="F255" s="990"/>
      <c r="G255" s="991"/>
      <c r="H255" s="1123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125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92" t="s">
        <v>53</v>
      </c>
      <c r="D268" s="990"/>
      <c r="E268" s="990"/>
      <c r="F268" s="990"/>
      <c r="G268" s="991"/>
      <c r="H268" s="1123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125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92" t="s">
        <v>53</v>
      </c>
      <c r="D282" s="990"/>
      <c r="E282" s="990"/>
      <c r="F282" s="991"/>
      <c r="G282" s="1123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125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1005" t="s">
        <v>53</v>
      </c>
      <c r="D296" s="1006"/>
      <c r="E296" s="1006"/>
      <c r="F296" s="1006"/>
      <c r="G296" s="1006"/>
      <c r="H296" s="1006"/>
      <c r="I296" s="1007"/>
      <c r="J296" s="1005" t="s">
        <v>114</v>
      </c>
      <c r="K296" s="1006"/>
      <c r="L296" s="1006"/>
      <c r="M296" s="1006"/>
      <c r="N296" s="1006"/>
      <c r="O296" s="1006"/>
      <c r="P296" s="1007"/>
      <c r="Q296" s="1005" t="s">
        <v>63</v>
      </c>
      <c r="R296" s="1006"/>
      <c r="S296" s="1006"/>
      <c r="T296" s="1006"/>
      <c r="U296" s="1006"/>
      <c r="V296" s="1006"/>
      <c r="W296" s="1007"/>
      <c r="X296" s="1123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124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1005" t="s">
        <v>53</v>
      </c>
      <c r="D309" s="1006"/>
      <c r="E309" s="1006"/>
      <c r="F309" s="1006"/>
      <c r="G309" s="1006"/>
      <c r="H309" s="1006"/>
      <c r="I309" s="1007"/>
      <c r="J309" s="1005" t="s">
        <v>114</v>
      </c>
      <c r="K309" s="1006"/>
      <c r="L309" s="1006"/>
      <c r="M309" s="1006"/>
      <c r="N309" s="1006"/>
      <c r="O309" s="1006"/>
      <c r="P309" s="1007"/>
      <c r="Q309" s="1005" t="s">
        <v>63</v>
      </c>
      <c r="R309" s="1006"/>
      <c r="S309" s="1006"/>
      <c r="T309" s="1006"/>
      <c r="U309" s="1006"/>
      <c r="V309" s="1006"/>
      <c r="W309" s="1007"/>
      <c r="X309" s="1123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124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1005" t="s">
        <v>53</v>
      </c>
      <c r="D322" s="1006"/>
      <c r="E322" s="1006"/>
      <c r="F322" s="1006"/>
      <c r="G322" s="1006"/>
      <c r="H322" s="1006"/>
      <c r="I322" s="1007"/>
      <c r="J322" s="1005" t="s">
        <v>114</v>
      </c>
      <c r="K322" s="1006"/>
      <c r="L322" s="1006"/>
      <c r="M322" s="1006"/>
      <c r="N322" s="1006"/>
      <c r="O322" s="1006"/>
      <c r="P322" s="1007"/>
      <c r="Q322" s="1005" t="s">
        <v>63</v>
      </c>
      <c r="R322" s="1006"/>
      <c r="S322" s="1006"/>
      <c r="T322" s="1006"/>
      <c r="U322" s="1006"/>
      <c r="V322" s="1006"/>
      <c r="W322" s="1007"/>
      <c r="X322" s="1123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124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1005" t="s">
        <v>53</v>
      </c>
      <c r="D335" s="1006"/>
      <c r="E335" s="1006"/>
      <c r="F335" s="1006"/>
      <c r="G335" s="1006"/>
      <c r="H335" s="1006"/>
      <c r="I335" s="1007"/>
      <c r="J335" s="1005" t="s">
        <v>114</v>
      </c>
      <c r="K335" s="1006"/>
      <c r="L335" s="1006"/>
      <c r="M335" s="1006"/>
      <c r="N335" s="1006"/>
      <c r="O335" s="1006"/>
      <c r="P335" s="1007"/>
      <c r="Q335" s="1005" t="s">
        <v>63</v>
      </c>
      <c r="R335" s="1006"/>
      <c r="S335" s="1006"/>
      <c r="T335" s="1006"/>
      <c r="U335" s="1006"/>
      <c r="V335" s="1006"/>
      <c r="W335" s="1007"/>
      <c r="X335" s="1123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124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1005" t="s">
        <v>53</v>
      </c>
      <c r="D348" s="1006"/>
      <c r="E348" s="1006"/>
      <c r="F348" s="1006"/>
      <c r="G348" s="1006"/>
      <c r="H348" s="1006"/>
      <c r="I348" s="1007"/>
      <c r="J348" s="1005" t="s">
        <v>114</v>
      </c>
      <c r="K348" s="1006"/>
      <c r="L348" s="1006"/>
      <c r="M348" s="1006"/>
      <c r="N348" s="1006"/>
      <c r="O348" s="1006"/>
      <c r="P348" s="1007"/>
      <c r="Q348" s="1005" t="s">
        <v>63</v>
      </c>
      <c r="R348" s="1006"/>
      <c r="S348" s="1006"/>
      <c r="T348" s="1006"/>
      <c r="U348" s="1006"/>
      <c r="V348" s="1006"/>
      <c r="W348" s="1007"/>
      <c r="X348" s="1123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124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1005" t="s">
        <v>53</v>
      </c>
      <c r="D361" s="1006"/>
      <c r="E361" s="1006"/>
      <c r="F361" s="1006"/>
      <c r="G361" s="1006"/>
      <c r="H361" s="1006"/>
      <c r="I361" s="1007"/>
      <c r="J361" s="1005" t="s">
        <v>114</v>
      </c>
      <c r="K361" s="1006"/>
      <c r="L361" s="1006"/>
      <c r="M361" s="1006"/>
      <c r="N361" s="1006"/>
      <c r="O361" s="1006"/>
      <c r="P361" s="1007"/>
      <c r="Q361" s="1005" t="s">
        <v>63</v>
      </c>
      <c r="R361" s="1006"/>
      <c r="S361" s="1006"/>
      <c r="T361" s="1006"/>
      <c r="U361" s="1006"/>
      <c r="V361" s="1006"/>
      <c r="W361" s="1007"/>
      <c r="X361" s="1123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124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1005" t="s">
        <v>53</v>
      </c>
      <c r="D374" s="1006"/>
      <c r="E374" s="1006"/>
      <c r="F374" s="1006"/>
      <c r="G374" s="1006"/>
      <c r="H374" s="1006"/>
      <c r="I374" s="1007"/>
      <c r="J374" s="1005" t="s">
        <v>114</v>
      </c>
      <c r="K374" s="1006"/>
      <c r="L374" s="1006"/>
      <c r="M374" s="1006"/>
      <c r="N374" s="1006"/>
      <c r="O374" s="1006"/>
      <c r="P374" s="1007"/>
      <c r="Q374" s="1005" t="s">
        <v>63</v>
      </c>
      <c r="R374" s="1006"/>
      <c r="S374" s="1006"/>
      <c r="T374" s="1006"/>
      <c r="U374" s="1006"/>
      <c r="V374" s="1006"/>
      <c r="W374" s="1007"/>
      <c r="X374" s="1123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124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1005" t="s">
        <v>53</v>
      </c>
      <c r="D387" s="1006"/>
      <c r="E387" s="1006"/>
      <c r="F387" s="1006"/>
      <c r="G387" s="1006"/>
      <c r="H387" s="1006"/>
      <c r="I387" s="1007"/>
      <c r="J387" s="1005" t="s">
        <v>114</v>
      </c>
      <c r="K387" s="1006"/>
      <c r="L387" s="1006"/>
      <c r="M387" s="1006"/>
      <c r="N387" s="1006"/>
      <c r="O387" s="1006"/>
      <c r="P387" s="1007"/>
      <c r="Q387" s="1005" t="s">
        <v>63</v>
      </c>
      <c r="R387" s="1006"/>
      <c r="S387" s="1006"/>
      <c r="T387" s="1006"/>
      <c r="U387" s="1006"/>
      <c r="V387" s="1006"/>
      <c r="W387" s="1007"/>
      <c r="X387" s="1123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124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1005" t="s">
        <v>53</v>
      </c>
      <c r="D400" s="1006"/>
      <c r="E400" s="1006"/>
      <c r="F400" s="1006"/>
      <c r="G400" s="1006"/>
      <c r="H400" s="1006"/>
      <c r="I400" s="1007"/>
      <c r="J400" s="1005" t="s">
        <v>114</v>
      </c>
      <c r="K400" s="1006"/>
      <c r="L400" s="1006"/>
      <c r="M400" s="1006"/>
      <c r="N400" s="1006"/>
      <c r="O400" s="1006"/>
      <c r="P400" s="1007"/>
      <c r="Q400" s="1005" t="s">
        <v>63</v>
      </c>
      <c r="R400" s="1006"/>
      <c r="S400" s="1006"/>
      <c r="T400" s="1006"/>
      <c r="U400" s="1006"/>
      <c r="V400" s="1006"/>
      <c r="W400" s="1007"/>
      <c r="X400" s="1123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124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1005" t="s">
        <v>53</v>
      </c>
      <c r="D413" s="1006"/>
      <c r="E413" s="1006"/>
      <c r="F413" s="1006"/>
      <c r="G413" s="1006"/>
      <c r="H413" s="1006"/>
      <c r="I413" s="1007"/>
      <c r="J413" s="1005" t="s">
        <v>114</v>
      </c>
      <c r="K413" s="1006"/>
      <c r="L413" s="1006"/>
      <c r="M413" s="1006"/>
      <c r="N413" s="1006"/>
      <c r="O413" s="1006"/>
      <c r="P413" s="1007"/>
      <c r="Q413" s="1005" t="s">
        <v>63</v>
      </c>
      <c r="R413" s="1006"/>
      <c r="S413" s="1006"/>
      <c r="T413" s="1006"/>
      <c r="U413" s="1006"/>
      <c r="V413" s="1006"/>
      <c r="W413" s="1007"/>
      <c r="X413" s="1123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124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1005" t="s">
        <v>53</v>
      </c>
      <c r="D426" s="1006"/>
      <c r="E426" s="1006"/>
      <c r="F426" s="1006"/>
      <c r="G426" s="1006"/>
      <c r="H426" s="1006"/>
      <c r="I426" s="1007"/>
      <c r="J426" s="1005" t="s">
        <v>114</v>
      </c>
      <c r="K426" s="1006"/>
      <c r="L426" s="1006"/>
      <c r="M426" s="1006"/>
      <c r="N426" s="1006"/>
      <c r="O426" s="1006"/>
      <c r="P426" s="1007"/>
      <c r="Q426" s="1005" t="s">
        <v>63</v>
      </c>
      <c r="R426" s="1006"/>
      <c r="S426" s="1006"/>
      <c r="T426" s="1006"/>
      <c r="U426" s="1006"/>
      <c r="V426" s="1006"/>
      <c r="W426" s="1007"/>
      <c r="X426" s="1123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124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1005" t="s">
        <v>53</v>
      </c>
      <c r="D439" s="1006"/>
      <c r="E439" s="1006"/>
      <c r="F439" s="1006"/>
      <c r="G439" s="1006"/>
      <c r="H439" s="1006"/>
      <c r="I439" s="1007"/>
      <c r="J439" s="1005" t="s">
        <v>114</v>
      </c>
      <c r="K439" s="1006"/>
      <c r="L439" s="1006"/>
      <c r="M439" s="1006"/>
      <c r="N439" s="1006"/>
      <c r="O439" s="1006"/>
      <c r="P439" s="1007"/>
      <c r="Q439" s="1005" t="s">
        <v>63</v>
      </c>
      <c r="R439" s="1006"/>
      <c r="S439" s="1006"/>
      <c r="T439" s="1006"/>
      <c r="U439" s="1006"/>
      <c r="V439" s="1006"/>
      <c r="W439" s="1007"/>
      <c r="X439" s="1123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124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1005" t="s">
        <v>53</v>
      </c>
      <c r="D452" s="1006"/>
      <c r="E452" s="1006"/>
      <c r="F452" s="1006"/>
      <c r="G452" s="1006"/>
      <c r="H452" s="1006"/>
      <c r="I452" s="1007"/>
      <c r="J452" s="1005" t="s">
        <v>114</v>
      </c>
      <c r="K452" s="1006"/>
      <c r="L452" s="1006"/>
      <c r="M452" s="1006"/>
      <c r="N452" s="1006"/>
      <c r="O452" s="1006"/>
      <c r="P452" s="1007"/>
      <c r="Q452" s="1005" t="s">
        <v>63</v>
      </c>
      <c r="R452" s="1006"/>
      <c r="S452" s="1006"/>
      <c r="T452" s="1006"/>
      <c r="U452" s="1006"/>
      <c r="V452" s="1006"/>
      <c r="W452" s="1007"/>
      <c r="X452" s="1123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124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1005" t="s">
        <v>53</v>
      </c>
      <c r="D465" s="1006"/>
      <c r="E465" s="1006"/>
      <c r="F465" s="1006"/>
      <c r="G465" s="1006"/>
      <c r="H465" s="1006"/>
      <c r="I465" s="1007"/>
      <c r="J465" s="1005" t="s">
        <v>114</v>
      </c>
      <c r="K465" s="1006"/>
      <c r="L465" s="1006"/>
      <c r="M465" s="1006"/>
      <c r="N465" s="1006"/>
      <c r="O465" s="1006"/>
      <c r="P465" s="1007"/>
      <c r="Q465" s="1005" t="s">
        <v>63</v>
      </c>
      <c r="R465" s="1006"/>
      <c r="S465" s="1006"/>
      <c r="T465" s="1006"/>
      <c r="U465" s="1006"/>
      <c r="V465" s="1006"/>
      <c r="W465" s="1007"/>
      <c r="X465" s="1123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124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1005" t="s">
        <v>53</v>
      </c>
      <c r="D478" s="1006"/>
      <c r="E478" s="1006"/>
      <c r="F478" s="1006"/>
      <c r="G478" s="1006"/>
      <c r="H478" s="1006"/>
      <c r="I478" s="1007"/>
      <c r="J478" s="1005" t="s">
        <v>114</v>
      </c>
      <c r="K478" s="1006"/>
      <c r="L478" s="1006"/>
      <c r="M478" s="1006"/>
      <c r="N478" s="1006"/>
      <c r="O478" s="1006"/>
      <c r="P478" s="1007"/>
      <c r="Q478" s="1005" t="s">
        <v>63</v>
      </c>
      <c r="R478" s="1006"/>
      <c r="S478" s="1006"/>
      <c r="T478" s="1006"/>
      <c r="U478" s="1006"/>
      <c r="V478" s="1006"/>
      <c r="W478" s="1007"/>
      <c r="X478" s="1123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125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1005" t="s">
        <v>53</v>
      </c>
      <c r="D491" s="1006"/>
      <c r="E491" s="1006"/>
      <c r="F491" s="1006"/>
      <c r="G491" s="1006"/>
      <c r="H491" s="1006"/>
      <c r="I491" s="1007"/>
      <c r="J491" s="1005" t="s">
        <v>114</v>
      </c>
      <c r="K491" s="1006"/>
      <c r="L491" s="1006"/>
      <c r="M491" s="1006"/>
      <c r="N491" s="1006"/>
      <c r="O491" s="1006"/>
      <c r="P491" s="1007"/>
      <c r="Q491" s="1005" t="s">
        <v>63</v>
      </c>
      <c r="R491" s="1006"/>
      <c r="S491" s="1006"/>
      <c r="T491" s="1006"/>
      <c r="U491" s="1006"/>
      <c r="V491" s="1006"/>
      <c r="W491" s="1007"/>
      <c r="X491" s="1123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125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1005" t="s">
        <v>53</v>
      </c>
      <c r="D504" s="1006"/>
      <c r="E504" s="1006"/>
      <c r="F504" s="1006"/>
      <c r="G504" s="1006"/>
      <c r="H504" s="1006"/>
      <c r="I504" s="1007"/>
      <c r="J504" s="1005" t="s">
        <v>114</v>
      </c>
      <c r="K504" s="1006"/>
      <c r="L504" s="1006"/>
      <c r="M504" s="1006"/>
      <c r="N504" s="1006"/>
      <c r="O504" s="1006"/>
      <c r="P504" s="1007"/>
      <c r="Q504" s="1005" t="s">
        <v>63</v>
      </c>
      <c r="R504" s="1006"/>
      <c r="S504" s="1006"/>
      <c r="T504" s="1006"/>
      <c r="U504" s="1006"/>
      <c r="V504" s="1006"/>
      <c r="W504" s="1007"/>
      <c r="X504" s="1123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125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1005" t="s">
        <v>53</v>
      </c>
      <c r="D518" s="1006"/>
      <c r="E518" s="1006"/>
      <c r="F518" s="1006"/>
      <c r="G518" s="1006"/>
      <c r="H518" s="1006"/>
      <c r="I518" s="1007"/>
      <c r="J518" s="1005" t="s">
        <v>114</v>
      </c>
      <c r="K518" s="1006"/>
      <c r="L518" s="1006"/>
      <c r="M518" s="1006"/>
      <c r="N518" s="1006"/>
      <c r="O518" s="1006"/>
      <c r="P518" s="1007"/>
      <c r="Q518" s="1005" t="s">
        <v>63</v>
      </c>
      <c r="R518" s="1006"/>
      <c r="S518" s="1006"/>
      <c r="T518" s="1006"/>
      <c r="U518" s="1006"/>
      <c r="V518" s="1006"/>
      <c r="W518" s="1007"/>
      <c r="X518" s="1123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125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1005" t="s">
        <v>53</v>
      </c>
      <c r="D532" s="1006"/>
      <c r="E532" s="1006"/>
      <c r="F532" s="1006"/>
      <c r="G532" s="1006"/>
      <c r="H532" s="1006"/>
      <c r="I532" s="1007"/>
      <c r="J532" s="1005" t="s">
        <v>114</v>
      </c>
      <c r="K532" s="1006"/>
      <c r="L532" s="1006"/>
      <c r="M532" s="1006"/>
      <c r="N532" s="1006"/>
      <c r="O532" s="1006"/>
      <c r="P532" s="1007"/>
      <c r="Q532" s="1005" t="s">
        <v>63</v>
      </c>
      <c r="R532" s="1006"/>
      <c r="S532" s="1006"/>
      <c r="T532" s="1006"/>
      <c r="U532" s="1006"/>
      <c r="V532" s="1006"/>
      <c r="W532" s="1007"/>
      <c r="X532" s="1123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125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1005" t="s">
        <v>53</v>
      </c>
      <c r="D546" s="1006"/>
      <c r="E546" s="1006"/>
      <c r="F546" s="1006"/>
      <c r="G546" s="1006"/>
      <c r="H546" s="1006"/>
      <c r="I546" s="1007"/>
      <c r="J546" s="1005" t="s">
        <v>114</v>
      </c>
      <c r="K546" s="1006"/>
      <c r="L546" s="1006"/>
      <c r="M546" s="1006"/>
      <c r="N546" s="1006"/>
      <c r="O546" s="1006"/>
      <c r="P546" s="1007"/>
      <c r="Q546" s="1005" t="s">
        <v>63</v>
      </c>
      <c r="R546" s="1006"/>
      <c r="S546" s="1006"/>
      <c r="T546" s="1006"/>
      <c r="U546" s="1006"/>
      <c r="V546" s="1006"/>
      <c r="W546" s="1007"/>
      <c r="X546" s="1123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125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1005" t="s">
        <v>53</v>
      </c>
      <c r="D560" s="1006"/>
      <c r="E560" s="1006"/>
      <c r="F560" s="1006"/>
      <c r="G560" s="1006"/>
      <c r="H560" s="1006"/>
      <c r="I560" s="1007"/>
      <c r="J560" s="1005" t="s">
        <v>114</v>
      </c>
      <c r="K560" s="1006"/>
      <c r="L560" s="1006"/>
      <c r="M560" s="1006"/>
      <c r="N560" s="1006"/>
      <c r="O560" s="1006"/>
      <c r="P560" s="1007"/>
      <c r="Q560" s="1005" t="s">
        <v>63</v>
      </c>
      <c r="R560" s="1006"/>
      <c r="S560" s="1006"/>
      <c r="T560" s="1006"/>
      <c r="U560" s="1006"/>
      <c r="V560" s="1006"/>
      <c r="W560" s="1007"/>
      <c r="X560" s="1123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125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1005" t="s">
        <v>53</v>
      </c>
      <c r="D574" s="1006"/>
      <c r="E574" s="1006"/>
      <c r="F574" s="1006"/>
      <c r="G574" s="1006"/>
      <c r="H574" s="1006"/>
      <c r="I574" s="1007"/>
      <c r="J574" s="1005" t="s">
        <v>114</v>
      </c>
      <c r="K574" s="1006"/>
      <c r="L574" s="1006"/>
      <c r="M574" s="1006"/>
      <c r="N574" s="1006"/>
      <c r="O574" s="1006"/>
      <c r="P574" s="1007"/>
      <c r="Q574" s="1005" t="s">
        <v>63</v>
      </c>
      <c r="R574" s="1006"/>
      <c r="S574" s="1006"/>
      <c r="T574" s="1006"/>
      <c r="U574" s="1006"/>
      <c r="V574" s="1006"/>
      <c r="W574" s="1007"/>
      <c r="X574" s="1123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125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1005" t="s">
        <v>53</v>
      </c>
      <c r="D588" s="1006"/>
      <c r="E588" s="1006"/>
      <c r="F588" s="1006"/>
      <c r="G588" s="1006"/>
      <c r="H588" s="1006"/>
      <c r="I588" s="1007"/>
      <c r="J588" s="1005" t="s">
        <v>114</v>
      </c>
      <c r="K588" s="1006"/>
      <c r="L588" s="1006"/>
      <c r="M588" s="1006"/>
      <c r="N588" s="1006"/>
      <c r="O588" s="1006"/>
      <c r="P588" s="1007"/>
      <c r="Q588" s="1005" t="s">
        <v>63</v>
      </c>
      <c r="R588" s="1006"/>
      <c r="S588" s="1006"/>
      <c r="T588" s="1006"/>
      <c r="U588" s="1006"/>
      <c r="V588" s="1006"/>
      <c r="W588" s="1007"/>
      <c r="X588" s="1123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125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1005" t="s">
        <v>53</v>
      </c>
      <c r="D602" s="1006"/>
      <c r="E602" s="1006"/>
      <c r="F602" s="1006"/>
      <c r="G602" s="1006"/>
      <c r="H602" s="1006"/>
      <c r="I602" s="1007"/>
      <c r="J602" s="1005" t="s">
        <v>114</v>
      </c>
      <c r="K602" s="1006"/>
      <c r="L602" s="1006"/>
      <c r="M602" s="1006"/>
      <c r="N602" s="1006"/>
      <c r="O602" s="1006"/>
      <c r="P602" s="1007"/>
      <c r="Q602" s="1005" t="s">
        <v>63</v>
      </c>
      <c r="R602" s="1006"/>
      <c r="S602" s="1006"/>
      <c r="T602" s="1006"/>
      <c r="U602" s="1006"/>
      <c r="V602" s="1006"/>
      <c r="W602" s="1007"/>
      <c r="X602" s="1123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125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1005" t="s">
        <v>53</v>
      </c>
      <c r="D616" s="1006"/>
      <c r="E616" s="1006"/>
      <c r="F616" s="1006"/>
      <c r="G616" s="1006"/>
      <c r="H616" s="1006"/>
      <c r="I616" s="1007"/>
      <c r="J616" s="1005" t="s">
        <v>114</v>
      </c>
      <c r="K616" s="1006"/>
      <c r="L616" s="1006"/>
      <c r="M616" s="1006"/>
      <c r="N616" s="1006"/>
      <c r="O616" s="1006"/>
      <c r="P616" s="1007"/>
      <c r="Q616" s="1005" t="s">
        <v>63</v>
      </c>
      <c r="R616" s="1006"/>
      <c r="S616" s="1006"/>
      <c r="T616" s="1006"/>
      <c r="U616" s="1006"/>
      <c r="V616" s="1006"/>
      <c r="W616" s="1007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1005" t="s">
        <v>53</v>
      </c>
      <c r="D630" s="1006"/>
      <c r="E630" s="1006"/>
      <c r="F630" s="1006"/>
      <c r="G630" s="1006"/>
      <c r="H630" s="1006"/>
      <c r="I630" s="1007"/>
      <c r="J630" s="1005" t="s">
        <v>114</v>
      </c>
      <c r="K630" s="1006"/>
      <c r="L630" s="1006"/>
      <c r="M630" s="1006"/>
      <c r="N630" s="1006"/>
      <c r="O630" s="1006"/>
      <c r="P630" s="1007"/>
      <c r="Q630" s="1005" t="s">
        <v>63</v>
      </c>
      <c r="R630" s="1006"/>
      <c r="S630" s="1006"/>
      <c r="T630" s="1006"/>
      <c r="U630" s="1006"/>
      <c r="V630" s="1006"/>
      <c r="W630" s="1007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1005" t="s">
        <v>53</v>
      </c>
      <c r="D644" s="1006"/>
      <c r="E644" s="1006"/>
      <c r="F644" s="1006"/>
      <c r="G644" s="1006"/>
      <c r="H644" s="1006"/>
      <c r="I644" s="1007"/>
      <c r="J644" s="1005" t="s">
        <v>114</v>
      </c>
      <c r="K644" s="1006"/>
      <c r="L644" s="1006"/>
      <c r="M644" s="1006"/>
      <c r="N644" s="1006"/>
      <c r="O644" s="1006"/>
      <c r="P644" s="1007"/>
      <c r="Q644" s="1005" t="s">
        <v>63</v>
      </c>
      <c r="R644" s="1006"/>
      <c r="S644" s="1006"/>
      <c r="T644" s="1006"/>
      <c r="U644" s="1006"/>
      <c r="V644" s="1006"/>
      <c r="W644" s="1007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1005" t="s">
        <v>53</v>
      </c>
      <c r="D658" s="1006"/>
      <c r="E658" s="1006"/>
      <c r="F658" s="1006"/>
      <c r="G658" s="1006"/>
      <c r="H658" s="1006"/>
      <c r="I658" s="1007"/>
      <c r="J658" s="1005" t="s">
        <v>114</v>
      </c>
      <c r="K658" s="1006"/>
      <c r="L658" s="1006"/>
      <c r="M658" s="1006"/>
      <c r="N658" s="1006"/>
      <c r="O658" s="1006"/>
      <c r="P658" s="1007"/>
      <c r="Q658" s="1005" t="s">
        <v>63</v>
      </c>
      <c r="R658" s="1006"/>
      <c r="S658" s="1006"/>
      <c r="T658" s="1006"/>
      <c r="U658" s="1006"/>
      <c r="V658" s="1006"/>
      <c r="W658" s="1007"/>
      <c r="X658" s="746" t="s">
        <v>0</v>
      </c>
    </row>
    <row r="659" spans="1:27" x14ac:dyDescent="0.2">
      <c r="A659" s="993" t="s">
        <v>54</v>
      </c>
      <c r="B659" s="994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95" t="s">
        <v>3</v>
      </c>
      <c r="B660" s="996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97" t="s">
        <v>6</v>
      </c>
      <c r="B661" s="998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99" t="s">
        <v>7</v>
      </c>
      <c r="B662" s="1000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78" t="s">
        <v>8</v>
      </c>
      <c r="B663" s="979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80" t="s">
        <v>1</v>
      </c>
      <c r="B664" s="981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78" t="s">
        <v>27</v>
      </c>
      <c r="B665" s="979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86" t="s">
        <v>52</v>
      </c>
      <c r="B666" s="987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86" t="s">
        <v>28</v>
      </c>
      <c r="B667" s="987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88" t="s">
        <v>26</v>
      </c>
      <c r="B668" s="989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1005" t="s">
        <v>53</v>
      </c>
      <c r="D672" s="1006"/>
      <c r="E672" s="1006"/>
      <c r="F672" s="1006"/>
      <c r="G672" s="1006"/>
      <c r="H672" s="1006"/>
      <c r="I672" s="1007"/>
      <c r="J672" s="1005" t="s">
        <v>114</v>
      </c>
      <c r="K672" s="1006"/>
      <c r="L672" s="1006"/>
      <c r="M672" s="1006"/>
      <c r="N672" s="1006"/>
      <c r="O672" s="1006"/>
      <c r="P672" s="1007"/>
      <c r="Q672" s="1005" t="s">
        <v>63</v>
      </c>
      <c r="R672" s="1006"/>
      <c r="S672" s="1006"/>
      <c r="T672" s="1006"/>
      <c r="U672" s="1006"/>
      <c r="V672" s="1006"/>
      <c r="W672" s="1007"/>
      <c r="X672" s="746" t="s">
        <v>0</v>
      </c>
    </row>
    <row r="673" spans="1:27" x14ac:dyDescent="0.2">
      <c r="A673" s="1119" t="s">
        <v>54</v>
      </c>
      <c r="B673" s="1120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121" t="s">
        <v>3</v>
      </c>
      <c r="B674" s="1122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121" t="s">
        <v>4</v>
      </c>
      <c r="B675" s="1122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121" t="s">
        <v>266</v>
      </c>
      <c r="B676" s="1122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115" t="s">
        <v>6</v>
      </c>
      <c r="B677" s="1116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113" t="s">
        <v>7</v>
      </c>
      <c r="B678" s="1114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113" t="s">
        <v>8</v>
      </c>
      <c r="B679" s="1114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115" t="s">
        <v>1</v>
      </c>
      <c r="B680" s="1116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113" t="s">
        <v>27</v>
      </c>
      <c r="B681" s="1114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113" t="s">
        <v>52</v>
      </c>
      <c r="B682" s="1114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113" t="s">
        <v>28</v>
      </c>
      <c r="B683" s="1114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117" t="s">
        <v>26</v>
      </c>
      <c r="B684" s="1118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1006" t="s">
        <v>53</v>
      </c>
      <c r="D688" s="1006"/>
      <c r="E688" s="1006"/>
      <c r="F688" s="1006"/>
      <c r="G688" s="1006"/>
      <c r="H688" s="1006"/>
      <c r="I688" s="1007"/>
      <c r="J688" s="1005" t="s">
        <v>114</v>
      </c>
      <c r="K688" s="1006"/>
      <c r="L688" s="1006"/>
      <c r="M688" s="1006"/>
      <c r="N688" s="1006"/>
      <c r="O688" s="1006"/>
      <c r="P688" s="1007"/>
      <c r="Q688" s="1005" t="s">
        <v>63</v>
      </c>
      <c r="R688" s="1006"/>
      <c r="S688" s="1006"/>
      <c r="T688" s="1006"/>
      <c r="U688" s="1006"/>
      <c r="V688" s="1006"/>
      <c r="W688" s="1007"/>
      <c r="X688" s="746" t="s">
        <v>0</v>
      </c>
    </row>
    <row r="689" spans="1:27" x14ac:dyDescent="0.2">
      <c r="A689" s="1119" t="s">
        <v>54</v>
      </c>
      <c r="B689" s="1120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121" t="s">
        <v>3</v>
      </c>
      <c r="B690" s="1122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121" t="s">
        <v>4</v>
      </c>
      <c r="B691" s="1122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121" t="s">
        <v>266</v>
      </c>
      <c r="B692" s="1122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115" t="s">
        <v>6</v>
      </c>
      <c r="B693" s="1116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113" t="s">
        <v>7</v>
      </c>
      <c r="B694" s="1114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113" t="s">
        <v>8</v>
      </c>
      <c r="B695" s="1114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115" t="s">
        <v>1</v>
      </c>
      <c r="B696" s="1116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113" t="s">
        <v>27</v>
      </c>
      <c r="B697" s="1114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113" t="s">
        <v>52</v>
      </c>
      <c r="B698" s="1114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113" t="s">
        <v>28</v>
      </c>
      <c r="B699" s="1114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117" t="s">
        <v>26</v>
      </c>
      <c r="B700" s="1118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1006" t="s">
        <v>53</v>
      </c>
      <c r="D704" s="1006"/>
      <c r="E704" s="1006"/>
      <c r="F704" s="1006"/>
      <c r="G704" s="1006"/>
      <c r="H704" s="1006"/>
      <c r="I704" s="1007"/>
      <c r="J704" s="1005" t="s">
        <v>114</v>
      </c>
      <c r="K704" s="1006"/>
      <c r="L704" s="1006"/>
      <c r="M704" s="1006"/>
      <c r="N704" s="1006"/>
      <c r="O704" s="1006"/>
      <c r="P704" s="1007"/>
      <c r="Q704" s="1005" t="s">
        <v>63</v>
      </c>
      <c r="R704" s="1006"/>
      <c r="S704" s="1006"/>
      <c r="T704" s="1006"/>
      <c r="U704" s="1006"/>
      <c r="V704" s="1006"/>
      <c r="W704" s="1007"/>
      <c r="X704" s="746" t="s">
        <v>0</v>
      </c>
    </row>
    <row r="705" spans="1:27" x14ac:dyDescent="0.2">
      <c r="A705" s="1119" t="s">
        <v>54</v>
      </c>
      <c r="B705" s="1120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121" t="s">
        <v>3</v>
      </c>
      <c r="B706" s="1122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121" t="s">
        <v>4</v>
      </c>
      <c r="B707" s="1122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121" t="s">
        <v>266</v>
      </c>
      <c r="B708" s="1122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115" t="s">
        <v>6</v>
      </c>
      <c r="B709" s="1116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113" t="s">
        <v>7</v>
      </c>
      <c r="B710" s="1114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113" t="s">
        <v>8</v>
      </c>
      <c r="B711" s="1114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115" t="s">
        <v>1</v>
      </c>
      <c r="B712" s="1116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113" t="s">
        <v>27</v>
      </c>
      <c r="B713" s="1114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113" t="s">
        <v>52</v>
      </c>
      <c r="B714" s="1114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113" t="s">
        <v>28</v>
      </c>
      <c r="B715" s="1114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117" t="s">
        <v>26</v>
      </c>
      <c r="B716" s="1118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1006" t="s">
        <v>53</v>
      </c>
      <c r="D720" s="1006"/>
      <c r="E720" s="1006"/>
      <c r="F720" s="1006"/>
      <c r="G720" s="1006"/>
      <c r="H720" s="1006"/>
      <c r="I720" s="1007"/>
      <c r="J720" s="1005" t="s">
        <v>114</v>
      </c>
      <c r="K720" s="1006"/>
      <c r="L720" s="1006"/>
      <c r="M720" s="1006"/>
      <c r="N720" s="1006"/>
      <c r="O720" s="1006"/>
      <c r="P720" s="1007"/>
      <c r="Q720" s="1005" t="s">
        <v>63</v>
      </c>
      <c r="R720" s="1006"/>
      <c r="S720" s="1006"/>
      <c r="T720" s="1006"/>
      <c r="U720" s="1006"/>
      <c r="V720" s="1006"/>
      <c r="W720" s="1007"/>
      <c r="X720" s="746" t="s">
        <v>0</v>
      </c>
    </row>
    <row r="721" spans="1:27" x14ac:dyDescent="0.2">
      <c r="A721" s="1119" t="s">
        <v>54</v>
      </c>
      <c r="B721" s="1120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121" t="s">
        <v>3</v>
      </c>
      <c r="B722" s="1122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121" t="s">
        <v>4</v>
      </c>
      <c r="B723" s="1122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121" t="s">
        <v>266</v>
      </c>
      <c r="B724" s="1122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115" t="s">
        <v>6</v>
      </c>
      <c r="B725" s="1116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113" t="s">
        <v>7</v>
      </c>
      <c r="B726" s="1114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113" t="s">
        <v>8</v>
      </c>
      <c r="B727" s="1114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115" t="s">
        <v>1</v>
      </c>
      <c r="B728" s="1116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113" t="s">
        <v>27</v>
      </c>
      <c r="B729" s="1114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113" t="s">
        <v>52</v>
      </c>
      <c r="B730" s="1114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113" t="s">
        <v>28</v>
      </c>
      <c r="B731" s="1114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117" t="s">
        <v>26</v>
      </c>
      <c r="B732" s="1118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1006" t="s">
        <v>53</v>
      </c>
      <c r="D736" s="1006"/>
      <c r="E736" s="1006"/>
      <c r="F736" s="1006"/>
      <c r="G736" s="1006"/>
      <c r="H736" s="1006"/>
      <c r="I736" s="1007"/>
      <c r="J736" s="1005" t="s">
        <v>114</v>
      </c>
      <c r="K736" s="1006"/>
      <c r="L736" s="1006"/>
      <c r="M736" s="1006"/>
      <c r="N736" s="1006"/>
      <c r="O736" s="1006"/>
      <c r="P736" s="1007"/>
      <c r="Q736" s="1005" t="s">
        <v>63</v>
      </c>
      <c r="R736" s="1006"/>
      <c r="S736" s="1006"/>
      <c r="T736" s="1006"/>
      <c r="U736" s="1006"/>
      <c r="V736" s="1006"/>
      <c r="W736" s="1007"/>
      <c r="X736" s="850" t="s">
        <v>0</v>
      </c>
      <c r="Y736" s="841"/>
      <c r="Z736" s="841"/>
      <c r="AA736" s="841"/>
    </row>
    <row r="737" spans="1:27" x14ac:dyDescent="0.2">
      <c r="A737" s="1119" t="s">
        <v>54</v>
      </c>
      <c r="B737" s="1120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121" t="s">
        <v>3</v>
      </c>
      <c r="B738" s="1122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121" t="s">
        <v>4</v>
      </c>
      <c r="B739" s="1122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121" t="s">
        <v>266</v>
      </c>
      <c r="B740" s="1122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115" t="s">
        <v>6</v>
      </c>
      <c r="B741" s="1116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113" t="s">
        <v>7</v>
      </c>
      <c r="B742" s="1114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113" t="s">
        <v>8</v>
      </c>
      <c r="B743" s="1114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115" t="s">
        <v>1</v>
      </c>
      <c r="B744" s="1116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113" t="s">
        <v>27</v>
      </c>
      <c r="B745" s="1114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113" t="s">
        <v>52</v>
      </c>
      <c r="B746" s="1114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113" t="s">
        <v>28</v>
      </c>
      <c r="B747" s="1114"/>
      <c r="C747" s="373">
        <v>155</v>
      </c>
      <c r="D747" s="846">
        <v>154.5</v>
      </c>
      <c r="E747" s="846">
        <v>154.5</v>
      </c>
      <c r="F747" s="846">
        <v>155.5</v>
      </c>
      <c r="G747" s="846">
        <v>154</v>
      </c>
      <c r="H747" s="846">
        <v>153.5</v>
      </c>
      <c r="I747" s="847">
        <v>153</v>
      </c>
      <c r="J747" s="845">
        <v>155</v>
      </c>
      <c r="K747" s="846">
        <v>154.5</v>
      </c>
      <c r="L747" s="846">
        <v>154</v>
      </c>
      <c r="M747" s="846">
        <v>155.5</v>
      </c>
      <c r="N747" s="846">
        <v>153.5</v>
      </c>
      <c r="O747" s="846">
        <v>153</v>
      </c>
      <c r="P747" s="847">
        <v>152.5</v>
      </c>
      <c r="Q747" s="845">
        <v>155</v>
      </c>
      <c r="R747" s="846">
        <v>154.5</v>
      </c>
      <c r="S747" s="846">
        <v>154</v>
      </c>
      <c r="T747" s="846">
        <v>155.5</v>
      </c>
      <c r="U747" s="846">
        <v>153.5</v>
      </c>
      <c r="V747" s="846">
        <v>153</v>
      </c>
      <c r="W747" s="847">
        <v>153</v>
      </c>
      <c r="X747" s="749">
        <f>AVERAGE(C747:W747)</f>
        <v>154.11904761904762</v>
      </c>
      <c r="Y747" s="841" t="s">
        <v>57</v>
      </c>
      <c r="Z747" s="841">
        <v>154</v>
      </c>
      <c r="AA747" s="841"/>
    </row>
    <row r="748" spans="1:27" ht="13.5" thickBot="1" x14ac:dyDescent="0.25">
      <c r="A748" s="1117" t="s">
        <v>26</v>
      </c>
      <c r="B748" s="1118"/>
      <c r="C748" s="795">
        <f>C747-C731</f>
        <v>0</v>
      </c>
      <c r="D748" s="551">
        <f t="shared" ref="D748:W748" si="230">D747-D731</f>
        <v>0</v>
      </c>
      <c r="E748" s="551">
        <f t="shared" si="230"/>
        <v>0</v>
      </c>
      <c r="F748" s="551">
        <f t="shared" si="230"/>
        <v>0</v>
      </c>
      <c r="G748" s="551">
        <f t="shared" si="230"/>
        <v>0</v>
      </c>
      <c r="H748" s="551">
        <f t="shared" si="230"/>
        <v>0</v>
      </c>
      <c r="I748" s="533">
        <f t="shared" si="230"/>
        <v>0</v>
      </c>
      <c r="J748" s="550">
        <f t="shared" si="230"/>
        <v>0</v>
      </c>
      <c r="K748" s="551">
        <f t="shared" si="230"/>
        <v>0</v>
      </c>
      <c r="L748" s="551">
        <f t="shared" si="230"/>
        <v>0</v>
      </c>
      <c r="M748" s="551">
        <f t="shared" si="230"/>
        <v>0</v>
      </c>
      <c r="N748" s="551">
        <f t="shared" si="230"/>
        <v>0</v>
      </c>
      <c r="O748" s="551">
        <f t="shared" si="230"/>
        <v>0</v>
      </c>
      <c r="P748" s="533">
        <f t="shared" si="230"/>
        <v>0</v>
      </c>
      <c r="Q748" s="550">
        <f t="shared" si="230"/>
        <v>0</v>
      </c>
      <c r="R748" s="551">
        <f t="shared" si="230"/>
        <v>0</v>
      </c>
      <c r="S748" s="551">
        <f t="shared" si="230"/>
        <v>0</v>
      </c>
      <c r="T748" s="551">
        <f t="shared" si="230"/>
        <v>0</v>
      </c>
      <c r="U748" s="551">
        <f t="shared" si="230"/>
        <v>0</v>
      </c>
      <c r="V748" s="551">
        <f t="shared" si="230"/>
        <v>0</v>
      </c>
      <c r="W748" s="533">
        <f t="shared" si="230"/>
        <v>0</v>
      </c>
      <c r="X748" s="333"/>
      <c r="Y748" s="841" t="s">
        <v>26</v>
      </c>
      <c r="Z748" s="841">
        <f>Z747-Z731</f>
        <v>0.63999999999998636</v>
      </c>
      <c r="AA748" s="841"/>
    </row>
    <row r="750" spans="1:27" ht="13.5" thickBot="1" x14ac:dyDescent="0.25"/>
    <row r="751" spans="1:27" ht="13.5" thickBot="1" x14ac:dyDescent="0.25">
      <c r="A751" s="788">
        <f>A735+7</f>
        <v>45819</v>
      </c>
      <c r="B751" s="781"/>
      <c r="C751" s="762">
        <f>C756/C762</f>
        <v>0.30769230769230771</v>
      </c>
      <c r="D751" s="762">
        <f t="shared" ref="D751:W751" si="231">D756/D762</f>
        <v>0.30769230769230771</v>
      </c>
      <c r="E751" s="762">
        <f t="shared" si="231"/>
        <v>0.31578947368421051</v>
      </c>
      <c r="F751" s="762">
        <f t="shared" si="231"/>
        <v>1.25</v>
      </c>
      <c r="G751" s="762">
        <f t="shared" si="231"/>
        <v>0.30769230769230771</v>
      </c>
      <c r="H751" s="762">
        <f t="shared" si="231"/>
        <v>0.30769230769230771</v>
      </c>
      <c r="I751" s="762">
        <f t="shared" si="231"/>
        <v>0.30769230769230771</v>
      </c>
      <c r="J751" s="762">
        <f t="shared" si="231"/>
        <v>0.31578947368421051</v>
      </c>
      <c r="K751" s="762">
        <f t="shared" si="231"/>
        <v>0.31578947368421051</v>
      </c>
      <c r="L751" s="762">
        <f t="shared" si="231"/>
        <v>0.30769230769230771</v>
      </c>
      <c r="M751" s="762">
        <f t="shared" si="231"/>
        <v>0.625</v>
      </c>
      <c r="N751" s="762">
        <f t="shared" si="231"/>
        <v>0.3</v>
      </c>
      <c r="O751" s="762">
        <f t="shared" si="231"/>
        <v>0.30769230769230771</v>
      </c>
      <c r="P751" s="762">
        <f t="shared" si="231"/>
        <v>0.31578947368421051</v>
      </c>
      <c r="Q751" s="762">
        <f t="shared" si="231"/>
        <v>0.29268292682926828</v>
      </c>
      <c r="R751" s="762">
        <f t="shared" si="231"/>
        <v>0.29268292682926828</v>
      </c>
      <c r="S751" s="762">
        <f t="shared" si="231"/>
        <v>0.2857142857142857</v>
      </c>
      <c r="T751" s="762">
        <f t="shared" si="231"/>
        <v>1</v>
      </c>
      <c r="U751" s="762">
        <f t="shared" si="231"/>
        <v>0.2857142857142857</v>
      </c>
      <c r="V751" s="762">
        <f t="shared" si="231"/>
        <v>0.2857142857142857</v>
      </c>
      <c r="W751" s="762">
        <f t="shared" si="231"/>
        <v>0.2857142857142857</v>
      </c>
      <c r="X751" s="891"/>
      <c r="Y751" s="891"/>
      <c r="Z751" s="891"/>
      <c r="AA751" s="891"/>
    </row>
    <row r="752" spans="1:27" ht="13.5" thickBot="1" x14ac:dyDescent="0.25">
      <c r="A752" s="230" t="s">
        <v>268</v>
      </c>
      <c r="B752" s="796">
        <f>B736+1</f>
        <v>56</v>
      </c>
      <c r="C752" s="1006" t="s">
        <v>53</v>
      </c>
      <c r="D752" s="1006"/>
      <c r="E752" s="1006"/>
      <c r="F752" s="1006"/>
      <c r="G752" s="1006"/>
      <c r="H752" s="1006"/>
      <c r="I752" s="1007"/>
      <c r="J752" s="1005" t="s">
        <v>114</v>
      </c>
      <c r="K752" s="1006"/>
      <c r="L752" s="1006"/>
      <c r="M752" s="1006"/>
      <c r="N752" s="1006"/>
      <c r="O752" s="1006"/>
      <c r="P752" s="1007"/>
      <c r="Q752" s="1005" t="s">
        <v>63</v>
      </c>
      <c r="R752" s="1006"/>
      <c r="S752" s="1006"/>
      <c r="T752" s="1006"/>
      <c r="U752" s="1006"/>
      <c r="V752" s="1006"/>
      <c r="W752" s="1007"/>
      <c r="X752" s="900" t="s">
        <v>0</v>
      </c>
      <c r="Y752" s="891"/>
      <c r="Z752" s="891"/>
      <c r="AA752" s="891"/>
    </row>
    <row r="753" spans="1:55" x14ac:dyDescent="0.2">
      <c r="A753" s="1119" t="s">
        <v>54</v>
      </c>
      <c r="B753" s="1120"/>
      <c r="C753" s="791">
        <v>1</v>
      </c>
      <c r="D753" s="701">
        <v>2</v>
      </c>
      <c r="E753" s="701">
        <v>3</v>
      </c>
      <c r="F753" s="701">
        <v>4</v>
      </c>
      <c r="G753" s="701">
        <v>5</v>
      </c>
      <c r="H753" s="701">
        <v>6</v>
      </c>
      <c r="I753" s="702">
        <v>7</v>
      </c>
      <c r="J753" s="700">
        <v>1</v>
      </c>
      <c r="K753" s="701">
        <v>2</v>
      </c>
      <c r="L753" s="701">
        <v>3</v>
      </c>
      <c r="M753" s="701">
        <v>4</v>
      </c>
      <c r="N753" s="701">
        <v>5</v>
      </c>
      <c r="O753" s="701">
        <v>6</v>
      </c>
      <c r="P753" s="702">
        <v>7</v>
      </c>
      <c r="Q753" s="700">
        <v>1</v>
      </c>
      <c r="R753" s="701">
        <v>2</v>
      </c>
      <c r="S753" s="701">
        <v>3</v>
      </c>
      <c r="T753" s="701">
        <v>4</v>
      </c>
      <c r="U753" s="701">
        <v>5</v>
      </c>
      <c r="V753" s="701">
        <v>6</v>
      </c>
      <c r="W753" s="702">
        <v>7</v>
      </c>
      <c r="X753" s="901"/>
      <c r="Y753" s="891"/>
      <c r="Z753" s="891"/>
      <c r="AA753" s="891"/>
    </row>
    <row r="754" spans="1:55" x14ac:dyDescent="0.2">
      <c r="A754" s="1121" t="s">
        <v>3</v>
      </c>
      <c r="B754" s="1122"/>
      <c r="C754" s="871">
        <f>INDEX($AG$2:$AG$66, MATCH($B752, $AF$2:$AF$66, 0), MATCH($AG$1, $AG$1:$AG$1, 0))</f>
        <v>4550</v>
      </c>
      <c r="D754" s="872">
        <f t="shared" ref="D754:X754" si="232">INDEX($AG$2:$AG$66, MATCH($B752, $AF$2:$AF$66, 0), MATCH($AG$1, $AG$1:$AG$1, 0))</f>
        <v>4550</v>
      </c>
      <c r="E754" s="872">
        <f t="shared" si="232"/>
        <v>4550</v>
      </c>
      <c r="F754" s="872">
        <f t="shared" si="232"/>
        <v>4550</v>
      </c>
      <c r="G754" s="872">
        <f t="shared" si="232"/>
        <v>4550</v>
      </c>
      <c r="H754" s="872">
        <f t="shared" si="232"/>
        <v>4550</v>
      </c>
      <c r="I754" s="873">
        <f t="shared" si="232"/>
        <v>4550</v>
      </c>
      <c r="J754" s="871">
        <f t="shared" si="232"/>
        <v>4550</v>
      </c>
      <c r="K754" s="872">
        <f t="shared" si="232"/>
        <v>4550</v>
      </c>
      <c r="L754" s="872">
        <f t="shared" si="232"/>
        <v>4550</v>
      </c>
      <c r="M754" s="872">
        <f t="shared" si="232"/>
        <v>4550</v>
      </c>
      <c r="N754" s="872">
        <f t="shared" si="232"/>
        <v>4550</v>
      </c>
      <c r="O754" s="872">
        <f t="shared" si="232"/>
        <v>4550</v>
      </c>
      <c r="P754" s="873">
        <f t="shared" si="232"/>
        <v>4550</v>
      </c>
      <c r="Q754" s="871">
        <f t="shared" si="232"/>
        <v>4550</v>
      </c>
      <c r="R754" s="872">
        <f t="shared" si="232"/>
        <v>4550</v>
      </c>
      <c r="S754" s="872">
        <f t="shared" si="232"/>
        <v>4550</v>
      </c>
      <c r="T754" s="872">
        <f t="shared" si="232"/>
        <v>4550</v>
      </c>
      <c r="U754" s="872">
        <f t="shared" si="232"/>
        <v>4550</v>
      </c>
      <c r="V754" s="872">
        <f t="shared" si="232"/>
        <v>4550</v>
      </c>
      <c r="W754" s="873">
        <f t="shared" si="232"/>
        <v>4550</v>
      </c>
      <c r="X754" s="873">
        <f t="shared" si="232"/>
        <v>4550</v>
      </c>
      <c r="Y754" s="215">
        <f>X754-X738</f>
        <v>15</v>
      </c>
      <c r="Z754" s="891"/>
      <c r="AA754" s="891"/>
    </row>
    <row r="755" spans="1:55" x14ac:dyDescent="0.2">
      <c r="A755" s="1121" t="s">
        <v>4</v>
      </c>
      <c r="B755" s="1122"/>
      <c r="C755" s="811">
        <v>58104</v>
      </c>
      <c r="D755" s="812">
        <v>58320</v>
      </c>
      <c r="E755" s="812">
        <v>59174</v>
      </c>
      <c r="F755" s="812">
        <v>22687</v>
      </c>
      <c r="G755" s="812">
        <v>61521</v>
      </c>
      <c r="H755" s="812">
        <v>62789</v>
      </c>
      <c r="I755" s="813">
        <v>65032</v>
      </c>
      <c r="J755" s="814">
        <v>57729</v>
      </c>
      <c r="K755" s="812">
        <v>59725</v>
      </c>
      <c r="L755" s="812">
        <v>60715</v>
      </c>
      <c r="M755" s="812">
        <v>21822</v>
      </c>
      <c r="N755" s="812">
        <v>60645</v>
      </c>
      <c r="O755" s="812">
        <v>62782</v>
      </c>
      <c r="P755" s="813">
        <v>61787</v>
      </c>
      <c r="Q755" s="814">
        <v>57593</v>
      </c>
      <c r="R755" s="812">
        <v>58467</v>
      </c>
      <c r="S755" s="812">
        <v>60343</v>
      </c>
      <c r="T755" s="812">
        <v>22344</v>
      </c>
      <c r="U755" s="812">
        <v>61047</v>
      </c>
      <c r="V755" s="812">
        <v>62348</v>
      </c>
      <c r="W755" s="813">
        <v>63852</v>
      </c>
      <c r="X755" s="810">
        <v>1158826</v>
      </c>
      <c r="Y755" s="215"/>
      <c r="Z755" s="891"/>
      <c r="AA755" s="891"/>
    </row>
    <row r="756" spans="1:55" x14ac:dyDescent="0.2">
      <c r="A756" s="1121" t="s">
        <v>266</v>
      </c>
      <c r="B756" s="1122"/>
      <c r="C756" s="811">
        <v>12</v>
      </c>
      <c r="D756" s="812">
        <v>12</v>
      </c>
      <c r="E756" s="812">
        <v>12</v>
      </c>
      <c r="F756" s="812">
        <v>5</v>
      </c>
      <c r="G756" s="812">
        <v>12</v>
      </c>
      <c r="H756" s="812">
        <v>12</v>
      </c>
      <c r="I756" s="813">
        <v>12</v>
      </c>
      <c r="J756" s="814">
        <v>12</v>
      </c>
      <c r="K756" s="812">
        <v>12</v>
      </c>
      <c r="L756" s="812">
        <v>12</v>
      </c>
      <c r="M756" s="812">
        <v>5</v>
      </c>
      <c r="N756" s="812">
        <v>12</v>
      </c>
      <c r="O756" s="812">
        <v>12</v>
      </c>
      <c r="P756" s="813">
        <v>12</v>
      </c>
      <c r="Q756" s="814">
        <v>12</v>
      </c>
      <c r="R756" s="812">
        <v>12</v>
      </c>
      <c r="S756" s="812">
        <v>12</v>
      </c>
      <c r="T756" s="812">
        <v>5</v>
      </c>
      <c r="U756" s="812">
        <v>12</v>
      </c>
      <c r="V756" s="812">
        <v>12</v>
      </c>
      <c r="W756" s="813">
        <v>12</v>
      </c>
      <c r="X756" s="853">
        <v>231</v>
      </c>
      <c r="Y756" s="215"/>
      <c r="Z756" s="891"/>
      <c r="AA756" s="891"/>
    </row>
    <row r="757" spans="1:55" x14ac:dyDescent="0.2">
      <c r="A757" s="1115" t="s">
        <v>6</v>
      </c>
      <c r="B757" s="1116"/>
      <c r="C757" s="711">
        <v>4842</v>
      </c>
      <c r="D757" s="301">
        <v>4860</v>
      </c>
      <c r="E757" s="301">
        <v>4931.166666666667</v>
      </c>
      <c r="F757" s="301">
        <v>4537.3999999999996</v>
      </c>
      <c r="G757" s="301">
        <v>5126.75</v>
      </c>
      <c r="H757" s="301">
        <v>5232.416666666667</v>
      </c>
      <c r="I757" s="394">
        <v>5419.333333333333</v>
      </c>
      <c r="J757" s="300">
        <v>4810.75</v>
      </c>
      <c r="K757" s="301">
        <v>4977.083333333333</v>
      </c>
      <c r="L757" s="301">
        <v>5059.583333333333</v>
      </c>
      <c r="M757" s="301">
        <v>4364.3999999999996</v>
      </c>
      <c r="N757" s="301">
        <v>5053.75</v>
      </c>
      <c r="O757" s="301">
        <v>5231.833333333333</v>
      </c>
      <c r="P757" s="394">
        <v>5148.916666666667</v>
      </c>
      <c r="Q757" s="300">
        <v>4799.416666666667</v>
      </c>
      <c r="R757" s="301">
        <v>4872.25</v>
      </c>
      <c r="S757" s="301">
        <v>5028.583333333333</v>
      </c>
      <c r="T757" s="301">
        <v>4468.8</v>
      </c>
      <c r="U757" s="301">
        <v>5087.25</v>
      </c>
      <c r="V757" s="301">
        <v>5195.666666666667</v>
      </c>
      <c r="W757" s="394">
        <v>5321</v>
      </c>
      <c r="X757" s="317">
        <v>5016.5627705627703</v>
      </c>
      <c r="Y757" s="215"/>
      <c r="Z757" s="891"/>
      <c r="AA757" s="891"/>
    </row>
    <row r="758" spans="1:55" x14ac:dyDescent="0.2">
      <c r="A758" s="1113" t="s">
        <v>7</v>
      </c>
      <c r="B758" s="1114"/>
      <c r="C758" s="831">
        <v>0.96491228070175461</v>
      </c>
      <c r="D758" s="832">
        <v>0.94736842105263175</v>
      </c>
      <c r="E758" s="832">
        <v>0.96491228070175461</v>
      </c>
      <c r="F758" s="832">
        <v>0.80952380952380953</v>
      </c>
      <c r="G758" s="832">
        <v>0.96491228070175461</v>
      </c>
      <c r="H758" s="832">
        <v>0.96491228070175461</v>
      </c>
      <c r="I758" s="833">
        <v>0.96491228070175461</v>
      </c>
      <c r="J758" s="834">
        <v>0.91379310344827591</v>
      </c>
      <c r="K758" s="832">
        <v>0.92982456140350866</v>
      </c>
      <c r="L758" s="832">
        <v>0.98245614035087681</v>
      </c>
      <c r="M758" s="832">
        <v>0.84000000000000008</v>
      </c>
      <c r="N758" s="832">
        <v>0.8771929824561403</v>
      </c>
      <c r="O758" s="832">
        <v>0.8771929824561403</v>
      </c>
      <c r="P758" s="833">
        <v>0.92982456140350866</v>
      </c>
      <c r="Q758" s="834">
        <v>1</v>
      </c>
      <c r="R758" s="832">
        <v>0.98245614035087681</v>
      </c>
      <c r="S758" s="832">
        <v>0.89473684210526327</v>
      </c>
      <c r="T758" s="832">
        <v>0.78260869565217395</v>
      </c>
      <c r="U758" s="832">
        <v>0.96491228070175461</v>
      </c>
      <c r="V758" s="832">
        <v>0.94736842105263175</v>
      </c>
      <c r="W758" s="833">
        <v>1</v>
      </c>
      <c r="X758" s="835">
        <v>0.93948448748642543</v>
      </c>
      <c r="Y758" s="891"/>
      <c r="Z758" s="891"/>
      <c r="AA758" s="891"/>
    </row>
    <row r="759" spans="1:55" ht="13.5" thickBot="1" x14ac:dyDescent="0.25">
      <c r="A759" s="1113" t="s">
        <v>8</v>
      </c>
      <c r="B759" s="1114"/>
      <c r="C759" s="766">
        <v>0.12272764888612427</v>
      </c>
      <c r="D759" s="680">
        <v>0.12177258717502258</v>
      </c>
      <c r="E759" s="706">
        <v>0.11904250912799895</v>
      </c>
      <c r="F759" s="706">
        <v>0.12448766943256258</v>
      </c>
      <c r="G759" s="706">
        <v>0.11574780941054484</v>
      </c>
      <c r="H759" s="706">
        <v>0.11361056510579888</v>
      </c>
      <c r="I759" s="707">
        <v>0.10782539597133335</v>
      </c>
      <c r="J759" s="714">
        <v>0.12359965534212013</v>
      </c>
      <c r="K759" s="706">
        <v>0.11918998028386187</v>
      </c>
      <c r="L759" s="706">
        <v>0.11813627109591411</v>
      </c>
      <c r="M759" s="706">
        <v>0.13147558489664798</v>
      </c>
      <c r="N759" s="706">
        <v>0.11960060214597724</v>
      </c>
      <c r="O759" s="706">
        <v>0.11542446490995319</v>
      </c>
      <c r="P759" s="707">
        <v>0.1126577005851883</v>
      </c>
      <c r="Q759" s="714">
        <v>0.12431015290085795</v>
      </c>
      <c r="R759" s="706">
        <v>0.121419135722751</v>
      </c>
      <c r="S759" s="706">
        <v>0.11968817087295756</v>
      </c>
      <c r="T759" s="706">
        <v>0.12483584258722762</v>
      </c>
      <c r="U759" s="706">
        <v>0.11973498341156662</v>
      </c>
      <c r="V759" s="706">
        <v>0.11474991886356012</v>
      </c>
      <c r="W759" s="707">
        <v>0.11046003693397986</v>
      </c>
      <c r="X759" s="739">
        <v>0.11835656514947308</v>
      </c>
      <c r="Y759" s="891"/>
      <c r="Z759" s="891"/>
      <c r="AA759" s="891"/>
    </row>
    <row r="760" spans="1:55" x14ac:dyDescent="0.2">
      <c r="A760" s="1115" t="s">
        <v>1</v>
      </c>
      <c r="B760" s="1116"/>
      <c r="C760" s="767">
        <f t="shared" ref="C760:X760" si="233">C757/C754*100-100</f>
        <v>6.417582417582409</v>
      </c>
      <c r="D760" s="691">
        <f t="shared" si="233"/>
        <v>6.8131868131868174</v>
      </c>
      <c r="E760" s="691">
        <f t="shared" si="233"/>
        <v>8.3772893772893866</v>
      </c>
      <c r="F760" s="691">
        <f t="shared" si="233"/>
        <v>-0.27692307692308304</v>
      </c>
      <c r="G760" s="691">
        <f t="shared" si="233"/>
        <v>12.675824175824175</v>
      </c>
      <c r="H760" s="691">
        <f t="shared" si="233"/>
        <v>14.998168498168511</v>
      </c>
      <c r="I760" s="692">
        <f t="shared" si="233"/>
        <v>19.106227106227095</v>
      </c>
      <c r="J760" s="690">
        <f t="shared" si="233"/>
        <v>5.7307692307692264</v>
      </c>
      <c r="K760" s="691">
        <f t="shared" si="233"/>
        <v>9.3864468864468762</v>
      </c>
      <c r="L760" s="691">
        <f t="shared" si="233"/>
        <v>11.199633699633679</v>
      </c>
      <c r="M760" s="691">
        <f t="shared" si="233"/>
        <v>-4.0791208791208931</v>
      </c>
      <c r="N760" s="691">
        <f t="shared" si="233"/>
        <v>11.071428571428584</v>
      </c>
      <c r="O760" s="691">
        <f t="shared" si="233"/>
        <v>14.985347985347985</v>
      </c>
      <c r="P760" s="692">
        <f t="shared" si="233"/>
        <v>13.163003663003664</v>
      </c>
      <c r="Q760" s="690">
        <f t="shared" si="233"/>
        <v>5.4816849816849924</v>
      </c>
      <c r="R760" s="691">
        <f t="shared" si="233"/>
        <v>7.082417582417591</v>
      </c>
      <c r="S760" s="691">
        <f t="shared" si="233"/>
        <v>10.518315018315022</v>
      </c>
      <c r="T760" s="691">
        <f t="shared" si="233"/>
        <v>-1.7846153846153783</v>
      </c>
      <c r="U760" s="691">
        <f t="shared" si="233"/>
        <v>11.807692307692292</v>
      </c>
      <c r="V760" s="691">
        <f t="shared" si="233"/>
        <v>14.190476190476204</v>
      </c>
      <c r="W760" s="692">
        <f t="shared" si="233"/>
        <v>16.945054945054935</v>
      </c>
      <c r="X760" s="411">
        <f t="shared" si="233"/>
        <v>10.254126825555403</v>
      </c>
      <c r="Y760" s="891"/>
      <c r="Z760" s="891"/>
      <c r="AA760" s="891"/>
    </row>
    <row r="761" spans="1:55" ht="13.5" thickBot="1" x14ac:dyDescent="0.25">
      <c r="A761" s="1113" t="s">
        <v>27</v>
      </c>
      <c r="B761" s="1114"/>
      <c r="C761" s="794">
        <f>C757-C741</f>
        <v>51.399999999999636</v>
      </c>
      <c r="D761" s="258">
        <f t="shared" ref="D761:W761" si="234">D757-D741</f>
        <v>8.6999999999998181</v>
      </c>
      <c r="E761" s="258">
        <f t="shared" si="234"/>
        <v>53.966666666667152</v>
      </c>
      <c r="F761" s="258">
        <f t="shared" si="234"/>
        <v>-47.266666666667334</v>
      </c>
      <c r="G761" s="258">
        <f t="shared" si="234"/>
        <v>-63.649999999999636</v>
      </c>
      <c r="H761" s="258">
        <f t="shared" si="234"/>
        <v>44.516666666667334</v>
      </c>
      <c r="I761" s="259">
        <f t="shared" si="234"/>
        <v>-35.66666666666697</v>
      </c>
      <c r="J761" s="220">
        <f t="shared" si="234"/>
        <v>23.149999999999636</v>
      </c>
      <c r="K761" s="221">
        <f t="shared" si="234"/>
        <v>96.58333333333303</v>
      </c>
      <c r="L761" s="221">
        <f t="shared" si="234"/>
        <v>74.283333333332848</v>
      </c>
      <c r="M761" s="221">
        <f t="shared" si="234"/>
        <v>-97.350000000000364</v>
      </c>
      <c r="N761" s="221">
        <f t="shared" si="234"/>
        <v>143.55000000000018</v>
      </c>
      <c r="O761" s="221">
        <f t="shared" si="234"/>
        <v>-155.86666666666679</v>
      </c>
      <c r="P761" s="226">
        <f t="shared" si="234"/>
        <v>-99.183333333333394</v>
      </c>
      <c r="Q761" s="220">
        <f t="shared" si="234"/>
        <v>35.41666666666697</v>
      </c>
      <c r="R761" s="221">
        <f t="shared" si="234"/>
        <v>59.949999999999818</v>
      </c>
      <c r="S761" s="221">
        <f t="shared" si="234"/>
        <v>94.183333333333394</v>
      </c>
      <c r="T761" s="221">
        <f t="shared" si="234"/>
        <v>-123.86666666666679</v>
      </c>
      <c r="U761" s="221">
        <f t="shared" si="234"/>
        <v>13.649999999999636</v>
      </c>
      <c r="V761" s="221">
        <f t="shared" si="234"/>
        <v>69.966666666667152</v>
      </c>
      <c r="W761" s="226">
        <f t="shared" si="234"/>
        <v>20</v>
      </c>
      <c r="X761" s="370">
        <f>X757-X741</f>
        <v>11.262770562770129</v>
      </c>
      <c r="Y761" s="891"/>
      <c r="Z761" s="891"/>
      <c r="AA761" s="891"/>
    </row>
    <row r="762" spans="1:55" x14ac:dyDescent="0.2">
      <c r="A762" s="1113" t="s">
        <v>52</v>
      </c>
      <c r="B762" s="1114"/>
      <c r="C762" s="722">
        <v>39</v>
      </c>
      <c r="D762" s="720">
        <v>39</v>
      </c>
      <c r="E762" s="720">
        <v>38</v>
      </c>
      <c r="F762" s="720">
        <v>4</v>
      </c>
      <c r="G762" s="720">
        <v>39</v>
      </c>
      <c r="H762" s="720">
        <v>39</v>
      </c>
      <c r="I762" s="721">
        <v>39</v>
      </c>
      <c r="J762" s="719">
        <v>38</v>
      </c>
      <c r="K762" s="720">
        <v>38</v>
      </c>
      <c r="L762" s="720">
        <v>39</v>
      </c>
      <c r="M762" s="720">
        <v>8</v>
      </c>
      <c r="N762" s="720">
        <v>40</v>
      </c>
      <c r="O762" s="720">
        <v>39</v>
      </c>
      <c r="P762" s="721">
        <v>38</v>
      </c>
      <c r="Q762" s="719">
        <v>41</v>
      </c>
      <c r="R762" s="720">
        <v>41</v>
      </c>
      <c r="S762" s="720">
        <v>42</v>
      </c>
      <c r="T762" s="720">
        <v>5</v>
      </c>
      <c r="U762" s="720">
        <v>42</v>
      </c>
      <c r="V762" s="720">
        <v>42</v>
      </c>
      <c r="W762" s="721">
        <v>42</v>
      </c>
      <c r="X762" s="371">
        <f>SUM(C762:W762)</f>
        <v>732</v>
      </c>
      <c r="Y762" s="891" t="s">
        <v>56</v>
      </c>
      <c r="Z762" s="918">
        <f>X746-X762</f>
        <v>0</v>
      </c>
      <c r="AA762" s="306">
        <f>Z762/X746</f>
        <v>0</v>
      </c>
    </row>
    <row r="763" spans="1:55" x14ac:dyDescent="0.2">
      <c r="A763" s="1113" t="s">
        <v>28</v>
      </c>
      <c r="B763" s="1114"/>
      <c r="C763" s="373">
        <v>155</v>
      </c>
      <c r="D763" s="896">
        <v>154.5</v>
      </c>
      <c r="E763" s="896">
        <v>154.5</v>
      </c>
      <c r="F763" s="896">
        <v>155.5</v>
      </c>
      <c r="G763" s="896">
        <v>154</v>
      </c>
      <c r="H763" s="896">
        <v>153.5</v>
      </c>
      <c r="I763" s="897">
        <v>153</v>
      </c>
      <c r="J763" s="895">
        <v>155</v>
      </c>
      <c r="K763" s="896">
        <v>154.5</v>
      </c>
      <c r="L763" s="896">
        <v>154</v>
      </c>
      <c r="M763" s="896">
        <v>155.5</v>
      </c>
      <c r="N763" s="896">
        <v>153.5</v>
      </c>
      <c r="O763" s="896">
        <v>153</v>
      </c>
      <c r="P763" s="897">
        <v>152.5</v>
      </c>
      <c r="Q763" s="895">
        <v>155</v>
      </c>
      <c r="R763" s="896">
        <v>154.5</v>
      </c>
      <c r="S763" s="896">
        <v>154</v>
      </c>
      <c r="T763" s="896">
        <v>155.5</v>
      </c>
      <c r="U763" s="896">
        <v>153.5</v>
      </c>
      <c r="V763" s="896">
        <v>153</v>
      </c>
      <c r="W763" s="897">
        <v>153</v>
      </c>
      <c r="X763" s="749">
        <f>AVERAGE(C763:W763)</f>
        <v>154.11904761904762</v>
      </c>
      <c r="Y763" s="891" t="s">
        <v>57</v>
      </c>
      <c r="Z763" s="891">
        <v>154.12</v>
      </c>
      <c r="AA763" s="891"/>
    </row>
    <row r="764" spans="1:55" ht="13.5" thickBot="1" x14ac:dyDescent="0.25">
      <c r="A764" s="1117" t="s">
        <v>26</v>
      </c>
      <c r="B764" s="1118"/>
      <c r="C764" s="795">
        <f>C763-C747</f>
        <v>0</v>
      </c>
      <c r="D764" s="551">
        <f t="shared" ref="D764:W764" si="235">D763-D747</f>
        <v>0</v>
      </c>
      <c r="E764" s="551">
        <f t="shared" si="235"/>
        <v>0</v>
      </c>
      <c r="F764" s="551">
        <f t="shared" si="235"/>
        <v>0</v>
      </c>
      <c r="G764" s="551">
        <f t="shared" si="235"/>
        <v>0</v>
      </c>
      <c r="H764" s="551">
        <f t="shared" si="235"/>
        <v>0</v>
      </c>
      <c r="I764" s="533">
        <f t="shared" si="235"/>
        <v>0</v>
      </c>
      <c r="J764" s="550">
        <f t="shared" si="235"/>
        <v>0</v>
      </c>
      <c r="K764" s="551">
        <f t="shared" si="235"/>
        <v>0</v>
      </c>
      <c r="L764" s="551">
        <f t="shared" si="235"/>
        <v>0</v>
      </c>
      <c r="M764" s="551">
        <f t="shared" si="235"/>
        <v>0</v>
      </c>
      <c r="N764" s="551">
        <f t="shared" si="235"/>
        <v>0</v>
      </c>
      <c r="O764" s="551">
        <f t="shared" si="235"/>
        <v>0</v>
      </c>
      <c r="P764" s="533">
        <f t="shared" si="235"/>
        <v>0</v>
      </c>
      <c r="Q764" s="550">
        <f t="shared" si="235"/>
        <v>0</v>
      </c>
      <c r="R764" s="551">
        <f t="shared" si="235"/>
        <v>0</v>
      </c>
      <c r="S764" s="551">
        <f t="shared" si="235"/>
        <v>0</v>
      </c>
      <c r="T764" s="551">
        <f t="shared" si="235"/>
        <v>0</v>
      </c>
      <c r="U764" s="551">
        <f t="shared" si="235"/>
        <v>0</v>
      </c>
      <c r="V764" s="551">
        <f t="shared" si="235"/>
        <v>0</v>
      </c>
      <c r="W764" s="533">
        <f t="shared" si="235"/>
        <v>0</v>
      </c>
      <c r="X764" s="333"/>
      <c r="Y764" s="891" t="s">
        <v>26</v>
      </c>
      <c r="Z764" s="891">
        <f>Z763-Z747</f>
        <v>0.12000000000000455</v>
      </c>
      <c r="AA764" s="891"/>
    </row>
    <row r="766" spans="1:55" ht="13.5" thickBot="1" x14ac:dyDescent="0.25"/>
    <row r="767" spans="1:55" ht="13.5" thickBot="1" x14ac:dyDescent="0.25">
      <c r="A767" s="788">
        <f>A751+7</f>
        <v>45826</v>
      </c>
      <c r="B767" s="781"/>
      <c r="C767" s="762">
        <f>C772/C778</f>
        <v>0.25641025641025639</v>
      </c>
      <c r="D767" s="762">
        <f t="shared" ref="D767:W767" si="236">D772/D778</f>
        <v>0.25641025641025639</v>
      </c>
      <c r="E767" s="762">
        <f t="shared" si="236"/>
        <v>0.26315789473684209</v>
      </c>
      <c r="F767" s="762">
        <f t="shared" si="236"/>
        <v>0.5</v>
      </c>
      <c r="G767" s="762">
        <f t="shared" si="236"/>
        <v>0.25641025641025639</v>
      </c>
      <c r="H767" s="762">
        <f t="shared" si="236"/>
        <v>0.25641025641025639</v>
      </c>
      <c r="I767" s="762">
        <f t="shared" si="236"/>
        <v>0.25641025641025639</v>
      </c>
      <c r="J767" s="762">
        <f t="shared" si="236"/>
        <v>0.26315789473684209</v>
      </c>
      <c r="K767" s="762">
        <f t="shared" si="236"/>
        <v>0.26315789473684209</v>
      </c>
      <c r="L767" s="762">
        <f t="shared" si="236"/>
        <v>0.25641025641025639</v>
      </c>
      <c r="M767" s="762">
        <f t="shared" si="236"/>
        <v>0.5</v>
      </c>
      <c r="N767" s="762">
        <f t="shared" si="236"/>
        <v>0.25</v>
      </c>
      <c r="O767" s="762">
        <f t="shared" si="236"/>
        <v>0.25641025641025639</v>
      </c>
      <c r="P767" s="762">
        <f t="shared" si="236"/>
        <v>0.26315789473684209</v>
      </c>
      <c r="Q767" s="762">
        <f t="shared" si="236"/>
        <v>0.24390243902439024</v>
      </c>
      <c r="R767" s="762">
        <f t="shared" si="236"/>
        <v>0.24390243902439024</v>
      </c>
      <c r="S767" s="762">
        <f t="shared" si="236"/>
        <v>0.23809523809523808</v>
      </c>
      <c r="T767" s="762">
        <f t="shared" si="236"/>
        <v>0.8</v>
      </c>
      <c r="U767" s="762">
        <f t="shared" si="236"/>
        <v>0.23809523809523808</v>
      </c>
      <c r="V767" s="762">
        <f t="shared" si="236"/>
        <v>0.23809523809523808</v>
      </c>
      <c r="W767" s="762">
        <f t="shared" si="236"/>
        <v>0.23809523809523808</v>
      </c>
      <c r="X767" s="908"/>
      <c r="Y767" s="908"/>
      <c r="Z767" s="908"/>
      <c r="AA767" s="908"/>
      <c r="AC767" s="788">
        <f>A751+7</f>
        <v>45826</v>
      </c>
      <c r="AD767" s="781"/>
      <c r="AE767" s="762">
        <f>AE772/AE778</f>
        <v>0.25641025641025639</v>
      </c>
      <c r="AF767" s="762">
        <f t="shared" ref="AF767:AY767" si="237">AF772/AF778</f>
        <v>0.25641025641025639</v>
      </c>
      <c r="AG767" s="762">
        <f t="shared" si="237"/>
        <v>0.26315789473684209</v>
      </c>
      <c r="AH767" s="762">
        <f t="shared" si="237"/>
        <v>0.75</v>
      </c>
      <c r="AI767" s="762">
        <f t="shared" si="237"/>
        <v>0.25641025641025639</v>
      </c>
      <c r="AJ767" s="762">
        <f t="shared" si="237"/>
        <v>0.25641025641025639</v>
      </c>
      <c r="AK767" s="762">
        <f t="shared" si="237"/>
        <v>0.25641025641025639</v>
      </c>
      <c r="AL767" s="762">
        <f t="shared" si="237"/>
        <v>0.26315789473684209</v>
      </c>
      <c r="AM767" s="762">
        <f t="shared" si="237"/>
        <v>0.26315789473684209</v>
      </c>
      <c r="AN767" s="762">
        <f t="shared" si="237"/>
        <v>0.25641025641025639</v>
      </c>
      <c r="AO767" s="762">
        <f t="shared" si="237"/>
        <v>0.5</v>
      </c>
      <c r="AP767" s="762">
        <f t="shared" si="237"/>
        <v>0.25</v>
      </c>
      <c r="AQ767" s="762">
        <f t="shared" si="237"/>
        <v>0.25641025641025639</v>
      </c>
      <c r="AR767" s="762">
        <f t="shared" si="237"/>
        <v>0.26315789473684209</v>
      </c>
      <c r="AS767" s="762">
        <f t="shared" si="237"/>
        <v>0.24390243902439024</v>
      </c>
      <c r="AT767" s="762">
        <f t="shared" si="237"/>
        <v>0.24390243902439024</v>
      </c>
      <c r="AU767" s="762">
        <f t="shared" si="237"/>
        <v>0.23809523809523808</v>
      </c>
      <c r="AV767" s="762">
        <f t="shared" si="237"/>
        <v>0.6</v>
      </c>
      <c r="AW767" s="762">
        <f t="shared" si="237"/>
        <v>0.23809523809523808</v>
      </c>
      <c r="AX767" s="762">
        <f t="shared" si="237"/>
        <v>0.23809523809523808</v>
      </c>
      <c r="AY767" s="762">
        <f t="shared" si="237"/>
        <v>0.23809523809523808</v>
      </c>
      <c r="AZ767" s="920"/>
      <c r="BA767" s="920"/>
      <c r="BB767" s="920"/>
      <c r="BC767" s="920"/>
    </row>
    <row r="768" spans="1:55" ht="13.5" thickBot="1" x14ac:dyDescent="0.25">
      <c r="A768" s="230" t="s">
        <v>268</v>
      </c>
      <c r="B768" s="796">
        <f>B752+1</f>
        <v>57</v>
      </c>
      <c r="C768" s="1006" t="s">
        <v>53</v>
      </c>
      <c r="D768" s="1006"/>
      <c r="E768" s="1006"/>
      <c r="F768" s="1006"/>
      <c r="G768" s="1006"/>
      <c r="H768" s="1006"/>
      <c r="I768" s="1007"/>
      <c r="J768" s="1005" t="s">
        <v>114</v>
      </c>
      <c r="K768" s="1006"/>
      <c r="L768" s="1006"/>
      <c r="M768" s="1006"/>
      <c r="N768" s="1006"/>
      <c r="O768" s="1006"/>
      <c r="P768" s="1007"/>
      <c r="Q768" s="1005" t="s">
        <v>63</v>
      </c>
      <c r="R768" s="1006"/>
      <c r="S768" s="1006"/>
      <c r="T768" s="1006"/>
      <c r="U768" s="1006"/>
      <c r="V768" s="1006"/>
      <c r="W768" s="1007"/>
      <c r="X768" s="916" t="s">
        <v>0</v>
      </c>
      <c r="Y768" s="908"/>
      <c r="Z768" s="908"/>
      <c r="AA768" s="908"/>
      <c r="AC768" s="230" t="s">
        <v>268</v>
      </c>
      <c r="AD768" s="796">
        <f>B752+1</f>
        <v>57</v>
      </c>
      <c r="AE768" s="1006" t="s">
        <v>53</v>
      </c>
      <c r="AF768" s="1006"/>
      <c r="AG768" s="1006"/>
      <c r="AH768" s="1006"/>
      <c r="AI768" s="1006"/>
      <c r="AJ768" s="1006"/>
      <c r="AK768" s="1007"/>
      <c r="AL768" s="1005" t="s">
        <v>114</v>
      </c>
      <c r="AM768" s="1006"/>
      <c r="AN768" s="1006"/>
      <c r="AO768" s="1006"/>
      <c r="AP768" s="1006"/>
      <c r="AQ768" s="1006"/>
      <c r="AR768" s="1007"/>
      <c r="AS768" s="1005" t="s">
        <v>63</v>
      </c>
      <c r="AT768" s="1006"/>
      <c r="AU768" s="1006"/>
      <c r="AV768" s="1006"/>
      <c r="AW768" s="1006"/>
      <c r="AX768" s="1006"/>
      <c r="AY768" s="1007"/>
      <c r="AZ768" s="928" t="s">
        <v>0</v>
      </c>
      <c r="BA768" s="920"/>
      <c r="BB768" s="920"/>
      <c r="BC768" s="920"/>
    </row>
    <row r="769" spans="1:55" x14ac:dyDescent="0.2">
      <c r="A769" s="1119" t="s">
        <v>54</v>
      </c>
      <c r="B769" s="1120"/>
      <c r="C769" s="791">
        <v>1</v>
      </c>
      <c r="D769" s="701">
        <v>2</v>
      </c>
      <c r="E769" s="701">
        <v>3</v>
      </c>
      <c r="F769" s="701">
        <v>4</v>
      </c>
      <c r="G769" s="701">
        <v>5</v>
      </c>
      <c r="H769" s="701">
        <v>6</v>
      </c>
      <c r="I769" s="702">
        <v>7</v>
      </c>
      <c r="J769" s="700">
        <v>1</v>
      </c>
      <c r="K769" s="701">
        <v>2</v>
      </c>
      <c r="L769" s="701">
        <v>3</v>
      </c>
      <c r="M769" s="701">
        <v>4</v>
      </c>
      <c r="N769" s="701">
        <v>5</v>
      </c>
      <c r="O769" s="701">
        <v>6</v>
      </c>
      <c r="P769" s="702">
        <v>7</v>
      </c>
      <c r="Q769" s="700">
        <v>1</v>
      </c>
      <c r="R769" s="701">
        <v>2</v>
      </c>
      <c r="S769" s="701">
        <v>3</v>
      </c>
      <c r="T769" s="701">
        <v>4</v>
      </c>
      <c r="U769" s="701">
        <v>5</v>
      </c>
      <c r="V769" s="701">
        <v>6</v>
      </c>
      <c r="W769" s="702">
        <v>7</v>
      </c>
      <c r="X769" s="917"/>
      <c r="Y769" s="908"/>
      <c r="Z769" s="908"/>
      <c r="AA769" s="908"/>
      <c r="AC769" s="1119" t="s">
        <v>54</v>
      </c>
      <c r="AD769" s="1120"/>
      <c r="AE769" s="791">
        <v>1</v>
      </c>
      <c r="AF769" s="701">
        <v>2</v>
      </c>
      <c r="AG769" s="701">
        <v>3</v>
      </c>
      <c r="AH769" s="701">
        <v>4</v>
      </c>
      <c r="AI769" s="701">
        <v>5</v>
      </c>
      <c r="AJ769" s="701">
        <v>6</v>
      </c>
      <c r="AK769" s="702">
        <v>7</v>
      </c>
      <c r="AL769" s="700">
        <v>1</v>
      </c>
      <c r="AM769" s="701">
        <v>2</v>
      </c>
      <c r="AN769" s="701">
        <v>3</v>
      </c>
      <c r="AO769" s="701">
        <v>4</v>
      </c>
      <c r="AP769" s="701">
        <v>5</v>
      </c>
      <c r="AQ769" s="701">
        <v>6</v>
      </c>
      <c r="AR769" s="702">
        <v>7</v>
      </c>
      <c r="AS769" s="700">
        <v>1</v>
      </c>
      <c r="AT769" s="701">
        <v>2</v>
      </c>
      <c r="AU769" s="701">
        <v>3</v>
      </c>
      <c r="AV769" s="701">
        <v>4</v>
      </c>
      <c r="AW769" s="701">
        <v>5</v>
      </c>
      <c r="AX769" s="701">
        <v>6</v>
      </c>
      <c r="AY769" s="702">
        <v>7</v>
      </c>
      <c r="AZ769" s="929"/>
      <c r="BA769" s="920"/>
      <c r="BB769" s="920"/>
      <c r="BC769" s="920"/>
    </row>
    <row r="770" spans="1:55" x14ac:dyDescent="0.2">
      <c r="A770" s="1121" t="s">
        <v>3</v>
      </c>
      <c r="B770" s="1122"/>
      <c r="C770" s="871">
        <f>INDEX($AG$2:$AG$66, MATCH($B768, $AF$2:$AF$66, 0), MATCH($AG$1, $AG$1:$AG$1, 0))</f>
        <v>4565</v>
      </c>
      <c r="D770" s="872">
        <f t="shared" ref="D770:X770" si="238">INDEX($AG$2:$AG$66, MATCH($B768, $AF$2:$AF$66, 0), MATCH($AG$1, $AG$1:$AG$1, 0))</f>
        <v>4565</v>
      </c>
      <c r="E770" s="872">
        <f t="shared" si="238"/>
        <v>4565</v>
      </c>
      <c r="F770" s="872">
        <f t="shared" si="238"/>
        <v>4565</v>
      </c>
      <c r="G770" s="872">
        <f t="shared" si="238"/>
        <v>4565</v>
      </c>
      <c r="H770" s="872">
        <f t="shared" si="238"/>
        <v>4565</v>
      </c>
      <c r="I770" s="873">
        <f t="shared" si="238"/>
        <v>4565</v>
      </c>
      <c r="J770" s="871">
        <f t="shared" si="238"/>
        <v>4565</v>
      </c>
      <c r="K770" s="872">
        <f t="shared" si="238"/>
        <v>4565</v>
      </c>
      <c r="L770" s="872">
        <f t="shared" si="238"/>
        <v>4565</v>
      </c>
      <c r="M770" s="872">
        <f t="shared" si="238"/>
        <v>4565</v>
      </c>
      <c r="N770" s="872">
        <f t="shared" si="238"/>
        <v>4565</v>
      </c>
      <c r="O770" s="872">
        <f t="shared" si="238"/>
        <v>4565</v>
      </c>
      <c r="P770" s="873">
        <f t="shared" si="238"/>
        <v>4565</v>
      </c>
      <c r="Q770" s="871">
        <f t="shared" si="238"/>
        <v>4565</v>
      </c>
      <c r="R770" s="872">
        <f t="shared" si="238"/>
        <v>4565</v>
      </c>
      <c r="S770" s="872">
        <f t="shared" si="238"/>
        <v>4565</v>
      </c>
      <c r="T770" s="872">
        <f t="shared" si="238"/>
        <v>4565</v>
      </c>
      <c r="U770" s="872">
        <f t="shared" si="238"/>
        <v>4565</v>
      </c>
      <c r="V770" s="872">
        <f t="shared" si="238"/>
        <v>4565</v>
      </c>
      <c r="W770" s="873">
        <f t="shared" si="238"/>
        <v>4565</v>
      </c>
      <c r="X770" s="873">
        <f t="shared" si="238"/>
        <v>4565</v>
      </c>
      <c r="Y770" s="215">
        <f>X770-X754</f>
        <v>15</v>
      </c>
      <c r="Z770" s="908"/>
      <c r="AA770" s="908"/>
      <c r="AC770" s="1121" t="s">
        <v>3</v>
      </c>
      <c r="AD770" s="1122"/>
      <c r="AE770" s="871">
        <f>INDEX($AG$2:$AG$66, MATCH($B768, $AF$2:$AF$66, 0), MATCH($AG$1, $AG$1:$AG$1, 0))</f>
        <v>4565</v>
      </c>
      <c r="AF770" s="872">
        <f t="shared" ref="AF770:AZ770" si="239">INDEX($AG$2:$AG$66, MATCH($B768, $AF$2:$AF$66, 0), MATCH($AG$1, $AG$1:$AG$1, 0))</f>
        <v>4565</v>
      </c>
      <c r="AG770" s="872">
        <f t="shared" si="239"/>
        <v>4565</v>
      </c>
      <c r="AH770" s="872">
        <f t="shared" si="239"/>
        <v>4565</v>
      </c>
      <c r="AI770" s="872">
        <f t="shared" si="239"/>
        <v>4565</v>
      </c>
      <c r="AJ770" s="872">
        <f t="shared" si="239"/>
        <v>4565</v>
      </c>
      <c r="AK770" s="873">
        <f t="shared" si="239"/>
        <v>4565</v>
      </c>
      <c r="AL770" s="871">
        <f t="shared" si="239"/>
        <v>4565</v>
      </c>
      <c r="AM770" s="872">
        <f t="shared" si="239"/>
        <v>4565</v>
      </c>
      <c r="AN770" s="872">
        <f t="shared" si="239"/>
        <v>4565</v>
      </c>
      <c r="AO770" s="872">
        <f t="shared" si="239"/>
        <v>4565</v>
      </c>
      <c r="AP770" s="872">
        <f t="shared" si="239"/>
        <v>4565</v>
      </c>
      <c r="AQ770" s="872">
        <f t="shared" si="239"/>
        <v>4565</v>
      </c>
      <c r="AR770" s="873">
        <f t="shared" si="239"/>
        <v>4565</v>
      </c>
      <c r="AS770" s="871">
        <f t="shared" si="239"/>
        <v>4565</v>
      </c>
      <c r="AT770" s="872">
        <f t="shared" si="239"/>
        <v>4565</v>
      </c>
      <c r="AU770" s="872">
        <f t="shared" si="239"/>
        <v>4565</v>
      </c>
      <c r="AV770" s="872">
        <f t="shared" si="239"/>
        <v>4565</v>
      </c>
      <c r="AW770" s="872">
        <f t="shared" si="239"/>
        <v>4565</v>
      </c>
      <c r="AX770" s="872">
        <f t="shared" si="239"/>
        <v>4565</v>
      </c>
      <c r="AY770" s="873">
        <f t="shared" si="239"/>
        <v>4565</v>
      </c>
      <c r="AZ770" s="873">
        <f t="shared" si="239"/>
        <v>4565</v>
      </c>
      <c r="BA770" s="215"/>
      <c r="BB770" s="920"/>
      <c r="BC770" s="920"/>
    </row>
    <row r="771" spans="1:55" hidden="1" x14ac:dyDescent="0.2">
      <c r="A771" s="1121" t="s">
        <v>4</v>
      </c>
      <c r="B771" s="1122"/>
      <c r="C771" s="811">
        <v>47618</v>
      </c>
      <c r="D771" s="812">
        <v>49473</v>
      </c>
      <c r="E771" s="812">
        <v>50438</v>
      </c>
      <c r="F771" s="812">
        <v>9190</v>
      </c>
      <c r="G771" s="812">
        <v>52184</v>
      </c>
      <c r="H771" s="812">
        <v>52735</v>
      </c>
      <c r="I771" s="813">
        <v>53947</v>
      </c>
      <c r="J771" s="814">
        <v>48110</v>
      </c>
      <c r="K771" s="812">
        <v>49569</v>
      </c>
      <c r="L771" s="812">
        <v>50563</v>
      </c>
      <c r="M771" s="812">
        <v>18061</v>
      </c>
      <c r="N771" s="812">
        <v>50676</v>
      </c>
      <c r="O771" s="812">
        <v>53048</v>
      </c>
      <c r="P771" s="813">
        <v>51802</v>
      </c>
      <c r="Q771" s="814">
        <v>48636</v>
      </c>
      <c r="R771" s="812">
        <v>47508</v>
      </c>
      <c r="S771" s="812">
        <v>49638</v>
      </c>
      <c r="T771" s="812">
        <v>18367</v>
      </c>
      <c r="U771" s="812">
        <v>51166</v>
      </c>
      <c r="V771" s="812">
        <v>52354</v>
      </c>
      <c r="W771" s="813">
        <v>53439</v>
      </c>
      <c r="X771" s="810">
        <v>958522</v>
      </c>
      <c r="Y771" s="215"/>
      <c r="Z771" s="908"/>
      <c r="AA771" s="908"/>
      <c r="AC771" s="1121" t="s">
        <v>4</v>
      </c>
      <c r="AD771" s="1122"/>
      <c r="AE771" s="811">
        <v>48557</v>
      </c>
      <c r="AF771" s="812">
        <v>50512</v>
      </c>
      <c r="AG771" s="812">
        <v>48498</v>
      </c>
      <c r="AH771" s="812">
        <v>14397</v>
      </c>
      <c r="AI771" s="812">
        <v>52017</v>
      </c>
      <c r="AJ771" s="812">
        <v>51579</v>
      </c>
      <c r="AK771" s="813">
        <v>53219</v>
      </c>
      <c r="AL771" s="814">
        <v>47771</v>
      </c>
      <c r="AM771" s="812">
        <v>49716</v>
      </c>
      <c r="AN771" s="812">
        <v>50978</v>
      </c>
      <c r="AO771" s="812">
        <v>18111</v>
      </c>
      <c r="AP771" s="812">
        <v>50507</v>
      </c>
      <c r="AQ771" s="812">
        <v>52464</v>
      </c>
      <c r="AR771" s="813">
        <v>53192</v>
      </c>
      <c r="AS771" s="814">
        <v>48539</v>
      </c>
      <c r="AT771" s="812">
        <v>48937</v>
      </c>
      <c r="AU771" s="812">
        <v>50401</v>
      </c>
      <c r="AV771" s="812">
        <v>13514</v>
      </c>
      <c r="AW771" s="812">
        <v>51260</v>
      </c>
      <c r="AX771" s="812">
        <v>51134</v>
      </c>
      <c r="AY771" s="813">
        <v>52235</v>
      </c>
      <c r="AZ771" s="810">
        <v>957538</v>
      </c>
      <c r="BA771" s="215"/>
      <c r="BB771" s="920"/>
      <c r="BC771" s="920"/>
    </row>
    <row r="772" spans="1:55" hidden="1" x14ac:dyDescent="0.2">
      <c r="A772" s="1121" t="s">
        <v>266</v>
      </c>
      <c r="B772" s="1122"/>
      <c r="C772" s="811">
        <v>10</v>
      </c>
      <c r="D772" s="812">
        <v>10</v>
      </c>
      <c r="E772" s="812">
        <v>10</v>
      </c>
      <c r="F772" s="812">
        <v>2</v>
      </c>
      <c r="G772" s="812">
        <v>10</v>
      </c>
      <c r="H772" s="812">
        <v>10</v>
      </c>
      <c r="I772" s="813">
        <v>10</v>
      </c>
      <c r="J772" s="814">
        <v>10</v>
      </c>
      <c r="K772" s="812">
        <v>10</v>
      </c>
      <c r="L772" s="812">
        <v>10</v>
      </c>
      <c r="M772" s="812">
        <v>4</v>
      </c>
      <c r="N772" s="812">
        <v>10</v>
      </c>
      <c r="O772" s="812">
        <v>10</v>
      </c>
      <c r="P772" s="813">
        <v>10</v>
      </c>
      <c r="Q772" s="814">
        <v>10</v>
      </c>
      <c r="R772" s="812">
        <v>10</v>
      </c>
      <c r="S772" s="812">
        <v>10</v>
      </c>
      <c r="T772" s="812">
        <v>4</v>
      </c>
      <c r="U772" s="812">
        <v>10</v>
      </c>
      <c r="V772" s="812">
        <v>10</v>
      </c>
      <c r="W772" s="813">
        <v>10</v>
      </c>
      <c r="X772" s="853">
        <v>190</v>
      </c>
      <c r="Y772" s="215"/>
      <c r="Z772" s="908"/>
      <c r="AA772" s="908"/>
      <c r="AC772" s="1121" t="s">
        <v>266</v>
      </c>
      <c r="AD772" s="1122"/>
      <c r="AE772" s="811">
        <v>10</v>
      </c>
      <c r="AF772" s="812">
        <v>10</v>
      </c>
      <c r="AG772" s="812">
        <v>10</v>
      </c>
      <c r="AH772" s="812">
        <v>3</v>
      </c>
      <c r="AI772" s="812">
        <v>10</v>
      </c>
      <c r="AJ772" s="812">
        <v>10</v>
      </c>
      <c r="AK772" s="813">
        <v>10</v>
      </c>
      <c r="AL772" s="814">
        <v>10</v>
      </c>
      <c r="AM772" s="812">
        <v>10</v>
      </c>
      <c r="AN772" s="812">
        <v>10</v>
      </c>
      <c r="AO772" s="812">
        <v>4</v>
      </c>
      <c r="AP772" s="812">
        <v>10</v>
      </c>
      <c r="AQ772" s="812">
        <v>10</v>
      </c>
      <c r="AR772" s="813">
        <v>10</v>
      </c>
      <c r="AS772" s="814">
        <v>10</v>
      </c>
      <c r="AT772" s="812">
        <v>10</v>
      </c>
      <c r="AU772" s="812">
        <v>10</v>
      </c>
      <c r="AV772" s="812">
        <v>3</v>
      </c>
      <c r="AW772" s="812">
        <v>10</v>
      </c>
      <c r="AX772" s="812">
        <v>10</v>
      </c>
      <c r="AY772" s="813">
        <v>10</v>
      </c>
      <c r="AZ772" s="853">
        <v>190</v>
      </c>
      <c r="BA772" s="215"/>
      <c r="BB772" s="920"/>
      <c r="BC772" s="920"/>
    </row>
    <row r="773" spans="1:55" x14ac:dyDescent="0.2">
      <c r="A773" s="1115" t="s">
        <v>6</v>
      </c>
      <c r="B773" s="1116"/>
      <c r="C773" s="711">
        <v>4761.8</v>
      </c>
      <c r="D773" s="301">
        <v>4947.3</v>
      </c>
      <c r="E773" s="301">
        <v>5043.8</v>
      </c>
      <c r="F773" s="301">
        <v>4595</v>
      </c>
      <c r="G773" s="301">
        <v>5218.3999999999996</v>
      </c>
      <c r="H773" s="301">
        <v>5273.5</v>
      </c>
      <c r="I773" s="394">
        <v>5394.7</v>
      </c>
      <c r="J773" s="300">
        <v>4811</v>
      </c>
      <c r="K773" s="301">
        <v>4956.8999999999996</v>
      </c>
      <c r="L773" s="301">
        <v>5056.3</v>
      </c>
      <c r="M773" s="301">
        <v>4515.25</v>
      </c>
      <c r="N773" s="301">
        <v>5067.6000000000004</v>
      </c>
      <c r="O773" s="301">
        <v>5304.8</v>
      </c>
      <c r="P773" s="394">
        <v>5180.2</v>
      </c>
      <c r="Q773" s="300">
        <v>4863.6000000000004</v>
      </c>
      <c r="R773" s="301">
        <v>4750.8</v>
      </c>
      <c r="S773" s="301">
        <v>4963.8</v>
      </c>
      <c r="T773" s="301">
        <v>4591.75</v>
      </c>
      <c r="U773" s="301">
        <v>5116.6000000000004</v>
      </c>
      <c r="V773" s="301">
        <v>5235.3999999999996</v>
      </c>
      <c r="W773" s="394">
        <v>5343.9</v>
      </c>
      <c r="X773" s="317">
        <v>5044.8526315789477</v>
      </c>
      <c r="Y773" s="215"/>
      <c r="Z773" s="908"/>
      <c r="AA773" s="908"/>
      <c r="AC773" s="1115" t="s">
        <v>6</v>
      </c>
      <c r="AD773" s="1116"/>
      <c r="AE773" s="711">
        <v>4855.7</v>
      </c>
      <c r="AF773" s="301">
        <v>5051.2</v>
      </c>
      <c r="AG773" s="301">
        <v>4849.8</v>
      </c>
      <c r="AH773" s="301">
        <v>4799</v>
      </c>
      <c r="AI773" s="301">
        <v>5201.7</v>
      </c>
      <c r="AJ773" s="301">
        <v>5157.8999999999996</v>
      </c>
      <c r="AK773" s="394">
        <v>5321.9</v>
      </c>
      <c r="AL773" s="300">
        <v>4777.1000000000004</v>
      </c>
      <c r="AM773" s="301">
        <v>4971.6000000000004</v>
      </c>
      <c r="AN773" s="301">
        <v>5097.8</v>
      </c>
      <c r="AO773" s="301">
        <v>4527.75</v>
      </c>
      <c r="AP773" s="301">
        <v>5050.7</v>
      </c>
      <c r="AQ773" s="301">
        <v>5246.4</v>
      </c>
      <c r="AR773" s="394">
        <v>5319.2</v>
      </c>
      <c r="AS773" s="300">
        <v>4853.8999999999996</v>
      </c>
      <c r="AT773" s="301">
        <v>4893.7</v>
      </c>
      <c r="AU773" s="301">
        <v>5040.1000000000004</v>
      </c>
      <c r="AV773" s="301">
        <v>4504.666666666667</v>
      </c>
      <c r="AW773" s="301">
        <v>5126</v>
      </c>
      <c r="AX773" s="301">
        <v>5113.3999999999996</v>
      </c>
      <c r="AY773" s="394">
        <v>5223.5</v>
      </c>
      <c r="AZ773" s="317">
        <v>5039.6736842105265</v>
      </c>
      <c r="BA773" s="215"/>
      <c r="BB773" s="920"/>
      <c r="BC773" s="920"/>
    </row>
    <row r="774" spans="1:55" x14ac:dyDescent="0.2">
      <c r="A774" s="1113" t="s">
        <v>7</v>
      </c>
      <c r="B774" s="1114"/>
      <c r="C774" s="831">
        <v>0.97014925373134331</v>
      </c>
      <c r="D774" s="832">
        <v>0.94029850746268662</v>
      </c>
      <c r="E774" s="832">
        <v>0.97014925373134331</v>
      </c>
      <c r="F774" s="832">
        <v>0.86956521739130432</v>
      </c>
      <c r="G774" s="832">
        <v>0.9552238805970148</v>
      </c>
      <c r="H774" s="832">
        <v>0.97014925373134331</v>
      </c>
      <c r="I774" s="833">
        <v>0.9552238805970148</v>
      </c>
      <c r="J774" s="834">
        <v>0.92647058823529416</v>
      </c>
      <c r="K774" s="832">
        <v>0.94029850746268662</v>
      </c>
      <c r="L774" s="832">
        <v>0.9850746268656716</v>
      </c>
      <c r="M774" s="832">
        <v>0.86206896551724133</v>
      </c>
      <c r="N774" s="832">
        <v>0.89552238805970164</v>
      </c>
      <c r="O774" s="832">
        <v>0.92537313432835844</v>
      </c>
      <c r="P774" s="833">
        <v>0.94029850746268662</v>
      </c>
      <c r="Q774" s="834">
        <v>0.9850746268656716</v>
      </c>
      <c r="R774" s="832">
        <v>0.97014925373134331</v>
      </c>
      <c r="S774" s="832">
        <v>0.91044776119402981</v>
      </c>
      <c r="T774" s="832">
        <v>0.77777777777777779</v>
      </c>
      <c r="U774" s="832">
        <v>0.97014925373134331</v>
      </c>
      <c r="V774" s="832">
        <v>0.9552238805970148</v>
      </c>
      <c r="W774" s="833">
        <v>1</v>
      </c>
      <c r="X774" s="835">
        <v>0.94711201574635695</v>
      </c>
      <c r="Y774" s="908"/>
      <c r="Z774" s="908"/>
      <c r="AA774" s="908"/>
      <c r="AC774" s="1113" t="s">
        <v>7</v>
      </c>
      <c r="AD774" s="1114"/>
      <c r="AE774" s="831">
        <v>0.97402597402597402</v>
      </c>
      <c r="AF774" s="832">
        <v>0.93506493506493504</v>
      </c>
      <c r="AG774" s="832">
        <v>0.94805194805194781</v>
      </c>
      <c r="AH774" s="832">
        <v>0.88461538461538458</v>
      </c>
      <c r="AI774" s="832">
        <v>0.96103896103896091</v>
      </c>
      <c r="AJ774" s="832">
        <v>0.97402597402597402</v>
      </c>
      <c r="AK774" s="833">
        <v>0.94805194805194781</v>
      </c>
      <c r="AL774" s="834">
        <v>0.92307692307692313</v>
      </c>
      <c r="AM774" s="832">
        <v>0.94805194805194781</v>
      </c>
      <c r="AN774" s="832">
        <v>0.97402597402597402</v>
      </c>
      <c r="AO774" s="832">
        <v>0.87878787878787878</v>
      </c>
      <c r="AP774" s="832">
        <v>0.90909090909090895</v>
      </c>
      <c r="AQ774" s="832">
        <v>0.93506493506493504</v>
      </c>
      <c r="AR774" s="833">
        <v>0.94805194805194781</v>
      </c>
      <c r="AS774" s="834">
        <v>0.98701298701298712</v>
      </c>
      <c r="AT774" s="832">
        <v>0.97402597402597402</v>
      </c>
      <c r="AU774" s="832">
        <v>0.90909090909090895</v>
      </c>
      <c r="AV774" s="832">
        <v>0.76666666666666672</v>
      </c>
      <c r="AW774" s="832">
        <v>0.97402597402597402</v>
      </c>
      <c r="AX774" s="832">
        <v>0.96103896103896091</v>
      </c>
      <c r="AY774" s="833">
        <v>0.98701298701298712</v>
      </c>
      <c r="AZ774" s="835">
        <v>0.94824894403841709</v>
      </c>
      <c r="BA774" s="920"/>
      <c r="BB774" s="920"/>
      <c r="BC774" s="920"/>
    </row>
    <row r="775" spans="1:55" ht="13.5" thickBot="1" x14ac:dyDescent="0.25">
      <c r="A775" s="1113" t="s">
        <v>8</v>
      </c>
      <c r="B775" s="1114"/>
      <c r="C775" s="766">
        <v>0.12162700304706667</v>
      </c>
      <c r="D775" s="680">
        <v>0.12013208141518542</v>
      </c>
      <c r="E775" s="706">
        <v>0.11749853701480754</v>
      </c>
      <c r="F775" s="706">
        <v>0.12351352701304491</v>
      </c>
      <c r="G775" s="706">
        <v>0.11414324603169376</v>
      </c>
      <c r="H775" s="706">
        <v>0.11217383294952613</v>
      </c>
      <c r="I775" s="707">
        <v>0.10693196487182285</v>
      </c>
      <c r="J775" s="714">
        <v>0.12217656368937388</v>
      </c>
      <c r="K775" s="706">
        <v>0.11792982752731003</v>
      </c>
      <c r="L775" s="706">
        <v>0.11669505220958906</v>
      </c>
      <c r="M775" s="706">
        <v>0.12999965158365601</v>
      </c>
      <c r="N775" s="706">
        <v>0.11788119813434647</v>
      </c>
      <c r="O775" s="706">
        <v>0.11358741701469459</v>
      </c>
      <c r="P775" s="707">
        <v>0.11167039676933735</v>
      </c>
      <c r="Q775" s="714">
        <v>0.12256910149396802</v>
      </c>
      <c r="R775" s="706">
        <v>0.12056105852598001</v>
      </c>
      <c r="S775" s="706">
        <v>0.11832424404942918</v>
      </c>
      <c r="T775" s="706">
        <v>0.12406348501941895</v>
      </c>
      <c r="U775" s="706">
        <v>0.11781949304069569</v>
      </c>
      <c r="V775" s="706">
        <v>0.11325205633695648</v>
      </c>
      <c r="W775" s="707">
        <v>0.10930669210784519</v>
      </c>
      <c r="X775" s="739">
        <v>0.11687409085649841</v>
      </c>
      <c r="Y775" s="908"/>
      <c r="Z775" s="908"/>
      <c r="AA775" s="908"/>
      <c r="AC775" s="1113" t="s">
        <v>8</v>
      </c>
      <c r="AD775" s="1114"/>
      <c r="AE775" s="766">
        <v>0.12076301763346561</v>
      </c>
      <c r="AF775" s="680">
        <v>0.1188508076931946</v>
      </c>
      <c r="AG775" s="706">
        <v>0.11720321049266533</v>
      </c>
      <c r="AH775" s="706">
        <v>0.12260234032942215</v>
      </c>
      <c r="AI775" s="706">
        <v>0.11325315037571501</v>
      </c>
      <c r="AJ775" s="706">
        <v>0.11167440398049758</v>
      </c>
      <c r="AK775" s="707">
        <v>0.10668134495964465</v>
      </c>
      <c r="AL775" s="714">
        <v>0.12149530142783863</v>
      </c>
      <c r="AM775" s="706">
        <v>0.1172035174568167</v>
      </c>
      <c r="AN775" s="706">
        <v>0.11575556484714303</v>
      </c>
      <c r="AO775" s="706">
        <v>0.12914064029094058</v>
      </c>
      <c r="AP775" s="706">
        <v>0.11691934466104326</v>
      </c>
      <c r="AQ775" s="706">
        <v>0.11264705509834169</v>
      </c>
      <c r="AR775" s="707">
        <v>0.11079324052501707</v>
      </c>
      <c r="AS775" s="714">
        <v>0.12158097252472247</v>
      </c>
      <c r="AT775" s="706">
        <v>0.11972043921874495</v>
      </c>
      <c r="AU775" s="706">
        <v>0.11733319999962513</v>
      </c>
      <c r="AV775" s="706">
        <v>0.12389178446731086</v>
      </c>
      <c r="AW775" s="706">
        <v>0.11663685055153536</v>
      </c>
      <c r="AX775" s="706">
        <v>0.11273474379393075</v>
      </c>
      <c r="AY775" s="707">
        <v>0.10900476409696935</v>
      </c>
      <c r="AZ775" s="739">
        <v>0.11609765383643726</v>
      </c>
      <c r="BA775" s="920"/>
      <c r="BB775" s="920"/>
      <c r="BC775" s="920"/>
    </row>
    <row r="776" spans="1:55" x14ac:dyDescent="0.2">
      <c r="A776" s="1115" t="s">
        <v>1</v>
      </c>
      <c r="B776" s="1116"/>
      <c r="C776" s="767">
        <f t="shared" ref="C776:X776" si="240">C773/C770*100-100</f>
        <v>4.3110624315443573</v>
      </c>
      <c r="D776" s="691">
        <f t="shared" si="240"/>
        <v>8.3745892661555246</v>
      </c>
      <c r="E776" s="691">
        <f t="shared" si="240"/>
        <v>10.488499452354887</v>
      </c>
      <c r="F776" s="691">
        <f t="shared" si="240"/>
        <v>0.65717415115005906</v>
      </c>
      <c r="G776" s="691">
        <f t="shared" si="240"/>
        <v>14.313253012048179</v>
      </c>
      <c r="H776" s="691">
        <f t="shared" si="240"/>
        <v>15.520262869660456</v>
      </c>
      <c r="I776" s="692">
        <f t="shared" si="240"/>
        <v>18.17524644030668</v>
      </c>
      <c r="J776" s="690">
        <f t="shared" si="240"/>
        <v>5.3888280394304644</v>
      </c>
      <c r="K776" s="691">
        <f t="shared" si="240"/>
        <v>8.5848849945235486</v>
      </c>
      <c r="L776" s="691">
        <f t="shared" si="240"/>
        <v>10.762322015334064</v>
      </c>
      <c r="M776" s="691">
        <f t="shared" si="240"/>
        <v>-1.0898138006571685</v>
      </c>
      <c r="N776" s="691">
        <f t="shared" si="240"/>
        <v>11.009857612267254</v>
      </c>
      <c r="O776" s="691">
        <f t="shared" si="240"/>
        <v>16.205914567360352</v>
      </c>
      <c r="P776" s="692">
        <f t="shared" si="240"/>
        <v>13.476451259583783</v>
      </c>
      <c r="Q776" s="690">
        <f t="shared" si="240"/>
        <v>6.5410733844468893</v>
      </c>
      <c r="R776" s="691">
        <f t="shared" si="240"/>
        <v>4.0700985761226889</v>
      </c>
      <c r="S776" s="691">
        <f t="shared" si="240"/>
        <v>8.7360350492880627</v>
      </c>
      <c r="T776" s="691">
        <f t="shared" si="240"/>
        <v>0.58598028477545938</v>
      </c>
      <c r="U776" s="691">
        <f t="shared" si="240"/>
        <v>12.083242059145675</v>
      </c>
      <c r="V776" s="691">
        <f t="shared" si="240"/>
        <v>14.685651697699882</v>
      </c>
      <c r="W776" s="692">
        <f t="shared" si="240"/>
        <v>17.062431544359242</v>
      </c>
      <c r="X776" s="411">
        <f t="shared" si="240"/>
        <v>10.511558194500495</v>
      </c>
      <c r="Y776" s="908"/>
      <c r="Z776" s="908"/>
      <c r="AA776" s="908"/>
      <c r="AC776" s="1115" t="s">
        <v>1</v>
      </c>
      <c r="AD776" s="1116"/>
      <c r="AE776" s="767">
        <f t="shared" ref="AE776:AZ776" si="241">AE773/AE770*100-100</f>
        <v>6.3680175246440172</v>
      </c>
      <c r="AF776" s="691">
        <f t="shared" si="241"/>
        <v>10.650602409638552</v>
      </c>
      <c r="AG776" s="691">
        <f t="shared" si="241"/>
        <v>6.238773274917861</v>
      </c>
      <c r="AH776" s="691">
        <f t="shared" si="241"/>
        <v>5.1259583789704237</v>
      </c>
      <c r="AI776" s="691">
        <f t="shared" si="241"/>
        <v>13.947426067907998</v>
      </c>
      <c r="AJ776" s="691">
        <f t="shared" si="241"/>
        <v>12.98795180722891</v>
      </c>
      <c r="AK776" s="692">
        <f t="shared" si="241"/>
        <v>16.580503833515877</v>
      </c>
      <c r="AL776" s="690">
        <f t="shared" si="241"/>
        <v>4.6462212486308943</v>
      </c>
      <c r="AM776" s="691">
        <f t="shared" si="241"/>
        <v>8.9069003285870707</v>
      </c>
      <c r="AN776" s="691">
        <f t="shared" si="241"/>
        <v>11.67141292442497</v>
      </c>
      <c r="AO776" s="691">
        <f t="shared" si="241"/>
        <v>-0.81599123767797721</v>
      </c>
      <c r="AP776" s="691">
        <f t="shared" si="241"/>
        <v>10.639649507119373</v>
      </c>
      <c r="AQ776" s="691">
        <f t="shared" si="241"/>
        <v>14.926615553121565</v>
      </c>
      <c r="AR776" s="692">
        <f t="shared" si="241"/>
        <v>16.521358159912381</v>
      </c>
      <c r="AS776" s="690">
        <f t="shared" si="241"/>
        <v>6.3285870755750153</v>
      </c>
      <c r="AT776" s="691">
        <f t="shared" si="241"/>
        <v>7.2004381161007558</v>
      </c>
      <c r="AU776" s="691">
        <f t="shared" si="241"/>
        <v>10.407447973713047</v>
      </c>
      <c r="AV776" s="691">
        <f t="shared" si="241"/>
        <v>-1.3216502373128804</v>
      </c>
      <c r="AW776" s="691">
        <f t="shared" si="241"/>
        <v>12.289156626506028</v>
      </c>
      <c r="AX776" s="691">
        <f t="shared" si="241"/>
        <v>12.013143483023001</v>
      </c>
      <c r="AY776" s="692">
        <f t="shared" si="241"/>
        <v>14.424972617743691</v>
      </c>
      <c r="AZ776" s="411">
        <f t="shared" si="241"/>
        <v>10.398109183144058</v>
      </c>
      <c r="BA776" s="920"/>
      <c r="BB776" s="920"/>
      <c r="BC776" s="920"/>
    </row>
    <row r="777" spans="1:55" ht="13.5" thickBot="1" x14ac:dyDescent="0.25">
      <c r="A777" s="1113" t="s">
        <v>27</v>
      </c>
      <c r="B777" s="1114"/>
      <c r="C777" s="794">
        <f>C773-C757</f>
        <v>-80.199999999999818</v>
      </c>
      <c r="D777" s="258">
        <f t="shared" ref="D777:W777" si="242">D773-D757</f>
        <v>87.300000000000182</v>
      </c>
      <c r="E777" s="258">
        <f t="shared" si="242"/>
        <v>112.63333333333321</v>
      </c>
      <c r="F777" s="258">
        <f t="shared" si="242"/>
        <v>57.600000000000364</v>
      </c>
      <c r="G777" s="258">
        <f t="shared" si="242"/>
        <v>91.649999999999636</v>
      </c>
      <c r="H777" s="258">
        <f t="shared" si="242"/>
        <v>41.08333333333303</v>
      </c>
      <c r="I777" s="259">
        <f t="shared" si="242"/>
        <v>-24.633333333333212</v>
      </c>
      <c r="J777" s="220">
        <f t="shared" si="242"/>
        <v>0.25</v>
      </c>
      <c r="K777" s="221">
        <f t="shared" si="242"/>
        <v>-20.183333333333394</v>
      </c>
      <c r="L777" s="221">
        <f t="shared" si="242"/>
        <v>-3.2833333333328483</v>
      </c>
      <c r="M777" s="221">
        <f t="shared" si="242"/>
        <v>150.85000000000036</v>
      </c>
      <c r="N777" s="221">
        <f t="shared" si="242"/>
        <v>13.850000000000364</v>
      </c>
      <c r="O777" s="221">
        <f t="shared" si="242"/>
        <v>72.966666666667152</v>
      </c>
      <c r="P777" s="226">
        <f t="shared" si="242"/>
        <v>31.283333333332848</v>
      </c>
      <c r="Q777" s="220">
        <f t="shared" si="242"/>
        <v>64.183333333333394</v>
      </c>
      <c r="R777" s="221">
        <f t="shared" si="242"/>
        <v>-121.44999999999982</v>
      </c>
      <c r="S777" s="221">
        <f t="shared" si="242"/>
        <v>-64.783333333332848</v>
      </c>
      <c r="T777" s="221">
        <f t="shared" si="242"/>
        <v>122.94999999999982</v>
      </c>
      <c r="U777" s="221">
        <f t="shared" si="242"/>
        <v>29.350000000000364</v>
      </c>
      <c r="V777" s="221">
        <f t="shared" si="242"/>
        <v>39.733333333332666</v>
      </c>
      <c r="W777" s="226">
        <f t="shared" si="242"/>
        <v>22.899999999999636</v>
      </c>
      <c r="X777" s="370">
        <f>X773-X757</f>
        <v>28.289861016177383</v>
      </c>
      <c r="Y777" s="908"/>
      <c r="Z777" s="908"/>
      <c r="AA777" s="908"/>
      <c r="AC777" s="1113" t="s">
        <v>27</v>
      </c>
      <c r="AD777" s="1114"/>
      <c r="AE777" s="794">
        <f>AE773-C757</f>
        <v>13.699999999999818</v>
      </c>
      <c r="AF777" s="258">
        <f t="shared" ref="AF777:AZ777" si="243">AF773-D757</f>
        <v>191.19999999999982</v>
      </c>
      <c r="AG777" s="258">
        <f t="shared" si="243"/>
        <v>-81.366666666666788</v>
      </c>
      <c r="AH777" s="258">
        <f t="shared" si="243"/>
        <v>261.60000000000036</v>
      </c>
      <c r="AI777" s="258">
        <f t="shared" si="243"/>
        <v>74.949999999999818</v>
      </c>
      <c r="AJ777" s="258">
        <f t="shared" si="243"/>
        <v>-74.516666666667334</v>
      </c>
      <c r="AK777" s="259">
        <f t="shared" si="243"/>
        <v>-97.433333333333394</v>
      </c>
      <c r="AL777" s="220">
        <f t="shared" si="243"/>
        <v>-33.649999999999636</v>
      </c>
      <c r="AM777" s="221">
        <f t="shared" si="243"/>
        <v>-5.4833333333326664</v>
      </c>
      <c r="AN777" s="221">
        <f t="shared" si="243"/>
        <v>38.216666666667152</v>
      </c>
      <c r="AO777" s="221">
        <f t="shared" si="243"/>
        <v>163.35000000000036</v>
      </c>
      <c r="AP777" s="221">
        <f t="shared" si="243"/>
        <v>-3.0500000000001819</v>
      </c>
      <c r="AQ777" s="221">
        <f t="shared" si="243"/>
        <v>14.566666666666606</v>
      </c>
      <c r="AR777" s="226">
        <f t="shared" si="243"/>
        <v>170.28333333333285</v>
      </c>
      <c r="AS777" s="220">
        <f t="shared" si="243"/>
        <v>54.483333333332666</v>
      </c>
      <c r="AT777" s="221">
        <f t="shared" si="243"/>
        <v>21.449999999999818</v>
      </c>
      <c r="AU777" s="221">
        <f t="shared" si="243"/>
        <v>11.516666666667334</v>
      </c>
      <c r="AV777" s="221">
        <f t="shared" si="243"/>
        <v>35.866666666666788</v>
      </c>
      <c r="AW777" s="221">
        <f t="shared" si="243"/>
        <v>38.75</v>
      </c>
      <c r="AX777" s="221">
        <f t="shared" si="243"/>
        <v>-82.266666666667334</v>
      </c>
      <c r="AY777" s="226">
        <f t="shared" si="243"/>
        <v>-97.5</v>
      </c>
      <c r="AZ777" s="370">
        <f t="shared" si="243"/>
        <v>23.110913647756206</v>
      </c>
      <c r="BA777" s="920"/>
      <c r="BB777" s="920"/>
      <c r="BC777" s="920"/>
    </row>
    <row r="778" spans="1:55" x14ac:dyDescent="0.2">
      <c r="A778" s="1113" t="s">
        <v>52</v>
      </c>
      <c r="B778" s="1114"/>
      <c r="C778" s="722">
        <v>39</v>
      </c>
      <c r="D778" s="720">
        <v>39</v>
      </c>
      <c r="E778" s="720">
        <v>38</v>
      </c>
      <c r="F778" s="720">
        <v>4</v>
      </c>
      <c r="G778" s="720">
        <v>39</v>
      </c>
      <c r="H778" s="720">
        <v>39</v>
      </c>
      <c r="I778" s="721">
        <v>39</v>
      </c>
      <c r="J778" s="719">
        <v>38</v>
      </c>
      <c r="K778" s="720">
        <v>38</v>
      </c>
      <c r="L778" s="720">
        <v>39</v>
      </c>
      <c r="M778" s="720">
        <v>8</v>
      </c>
      <c r="N778" s="720">
        <v>40</v>
      </c>
      <c r="O778" s="720">
        <v>39</v>
      </c>
      <c r="P778" s="721">
        <v>38</v>
      </c>
      <c r="Q778" s="719">
        <v>41</v>
      </c>
      <c r="R778" s="720">
        <v>41</v>
      </c>
      <c r="S778" s="720">
        <v>42</v>
      </c>
      <c r="T778" s="720">
        <v>5</v>
      </c>
      <c r="U778" s="720">
        <v>42</v>
      </c>
      <c r="V778" s="720">
        <v>42</v>
      </c>
      <c r="W778" s="721">
        <v>42</v>
      </c>
      <c r="X778" s="371">
        <f>SUM(C778:W778)</f>
        <v>732</v>
      </c>
      <c r="Y778" s="908" t="s">
        <v>56</v>
      </c>
      <c r="Z778" s="918">
        <f>X762-X778</f>
        <v>0</v>
      </c>
      <c r="AA778" s="306">
        <f>Z778/X762</f>
        <v>0</v>
      </c>
      <c r="AC778" s="1113" t="s">
        <v>52</v>
      </c>
      <c r="AD778" s="1114"/>
      <c r="AE778" s="722">
        <v>39</v>
      </c>
      <c r="AF778" s="720">
        <v>39</v>
      </c>
      <c r="AG778" s="720">
        <v>38</v>
      </c>
      <c r="AH778" s="720">
        <v>4</v>
      </c>
      <c r="AI778" s="720">
        <v>39</v>
      </c>
      <c r="AJ778" s="720">
        <v>39</v>
      </c>
      <c r="AK778" s="721">
        <v>39</v>
      </c>
      <c r="AL778" s="719">
        <v>38</v>
      </c>
      <c r="AM778" s="720">
        <v>38</v>
      </c>
      <c r="AN778" s="720">
        <v>39</v>
      </c>
      <c r="AO778" s="720">
        <v>8</v>
      </c>
      <c r="AP778" s="720">
        <v>40</v>
      </c>
      <c r="AQ778" s="720">
        <v>39</v>
      </c>
      <c r="AR778" s="721">
        <v>38</v>
      </c>
      <c r="AS778" s="719">
        <v>41</v>
      </c>
      <c r="AT778" s="720">
        <v>41</v>
      </c>
      <c r="AU778" s="720">
        <v>42</v>
      </c>
      <c r="AV778" s="720">
        <v>5</v>
      </c>
      <c r="AW778" s="720">
        <v>42</v>
      </c>
      <c r="AX778" s="720">
        <v>42</v>
      </c>
      <c r="AY778" s="721">
        <v>42</v>
      </c>
      <c r="AZ778" s="371">
        <f>SUM(AE778:AY778)</f>
        <v>732</v>
      </c>
      <c r="BA778" s="920"/>
      <c r="BB778" s="918"/>
      <c r="BC778" s="306"/>
    </row>
    <row r="779" spans="1:55" x14ac:dyDescent="0.2">
      <c r="A779" s="1113" t="s">
        <v>28</v>
      </c>
      <c r="B779" s="1114"/>
      <c r="C779" s="373">
        <v>155</v>
      </c>
      <c r="D779" s="914">
        <v>154.5</v>
      </c>
      <c r="E779" s="914">
        <v>154.5</v>
      </c>
      <c r="F779" s="914">
        <v>155.5</v>
      </c>
      <c r="G779" s="914">
        <v>154</v>
      </c>
      <c r="H779" s="914">
        <v>153.5</v>
      </c>
      <c r="I779" s="915">
        <v>153</v>
      </c>
      <c r="J779" s="913">
        <v>155</v>
      </c>
      <c r="K779" s="914">
        <v>154.5</v>
      </c>
      <c r="L779" s="914">
        <v>154</v>
      </c>
      <c r="M779" s="914">
        <v>155.5</v>
      </c>
      <c r="N779" s="914">
        <v>153.5</v>
      </c>
      <c r="O779" s="914">
        <v>153</v>
      </c>
      <c r="P779" s="915">
        <v>152.5</v>
      </c>
      <c r="Q779" s="913">
        <v>155</v>
      </c>
      <c r="R779" s="914">
        <v>154.5</v>
      </c>
      <c r="S779" s="914">
        <v>154</v>
      </c>
      <c r="T779" s="914">
        <v>155.5</v>
      </c>
      <c r="U779" s="914">
        <v>153.5</v>
      </c>
      <c r="V779" s="914">
        <v>153</v>
      </c>
      <c r="W779" s="915">
        <v>153</v>
      </c>
      <c r="X779" s="749">
        <f>AVERAGE(C779:W779)</f>
        <v>154.11904761904762</v>
      </c>
      <c r="Y779" s="908" t="s">
        <v>57</v>
      </c>
      <c r="Z779" s="908">
        <v>154.12</v>
      </c>
      <c r="AA779" s="908"/>
      <c r="AC779" s="1113" t="s">
        <v>28</v>
      </c>
      <c r="AD779" s="1114"/>
      <c r="AE779" s="373"/>
      <c r="AF779" s="925"/>
      <c r="AG779" s="925"/>
      <c r="AH779" s="925"/>
      <c r="AI779" s="925"/>
      <c r="AJ779" s="925"/>
      <c r="AK779" s="926"/>
      <c r="AL779" s="924"/>
      <c r="AM779" s="925"/>
      <c r="AN779" s="925"/>
      <c r="AO779" s="925"/>
      <c r="AP779" s="925"/>
      <c r="AQ779" s="925"/>
      <c r="AR779" s="926"/>
      <c r="AS779" s="924"/>
      <c r="AT779" s="925"/>
      <c r="AU779" s="925"/>
      <c r="AV779" s="925"/>
      <c r="AW779" s="925"/>
      <c r="AX779" s="925"/>
      <c r="AY779" s="926"/>
      <c r="AZ779" s="749" t="e">
        <f>AVERAGE(AE779:AY779)</f>
        <v>#DIV/0!</v>
      </c>
      <c r="BA779" s="920"/>
      <c r="BB779" s="920"/>
      <c r="BC779" s="920"/>
    </row>
    <row r="780" spans="1:55" ht="13.5" thickBot="1" x14ac:dyDescent="0.25">
      <c r="A780" s="1117" t="s">
        <v>26</v>
      </c>
      <c r="B780" s="1118"/>
      <c r="C780" s="795">
        <f>C779-C763</f>
        <v>0</v>
      </c>
      <c r="D780" s="551">
        <f t="shared" ref="D780:W780" si="244">D779-D763</f>
        <v>0</v>
      </c>
      <c r="E780" s="551">
        <f t="shared" si="244"/>
        <v>0</v>
      </c>
      <c r="F780" s="551">
        <f t="shared" si="244"/>
        <v>0</v>
      </c>
      <c r="G780" s="551">
        <f t="shared" si="244"/>
        <v>0</v>
      </c>
      <c r="H780" s="551">
        <f t="shared" si="244"/>
        <v>0</v>
      </c>
      <c r="I780" s="533">
        <f t="shared" si="244"/>
        <v>0</v>
      </c>
      <c r="J780" s="550">
        <f t="shared" si="244"/>
        <v>0</v>
      </c>
      <c r="K780" s="551">
        <f t="shared" si="244"/>
        <v>0</v>
      </c>
      <c r="L780" s="551">
        <f t="shared" si="244"/>
        <v>0</v>
      </c>
      <c r="M780" s="551">
        <f t="shared" si="244"/>
        <v>0</v>
      </c>
      <c r="N780" s="551">
        <f t="shared" si="244"/>
        <v>0</v>
      </c>
      <c r="O780" s="551">
        <f t="shared" si="244"/>
        <v>0</v>
      </c>
      <c r="P780" s="533">
        <f t="shared" si="244"/>
        <v>0</v>
      </c>
      <c r="Q780" s="550">
        <f t="shared" si="244"/>
        <v>0</v>
      </c>
      <c r="R780" s="551">
        <f t="shared" si="244"/>
        <v>0</v>
      </c>
      <c r="S780" s="551">
        <f t="shared" si="244"/>
        <v>0</v>
      </c>
      <c r="T780" s="551">
        <f t="shared" si="244"/>
        <v>0</v>
      </c>
      <c r="U780" s="551">
        <f t="shared" si="244"/>
        <v>0</v>
      </c>
      <c r="V780" s="551">
        <f t="shared" si="244"/>
        <v>0</v>
      </c>
      <c r="W780" s="533">
        <f t="shared" si="244"/>
        <v>0</v>
      </c>
      <c r="X780" s="333"/>
      <c r="Y780" s="908" t="s">
        <v>26</v>
      </c>
      <c r="Z780" s="908">
        <f>Z779-Z763</f>
        <v>0</v>
      </c>
      <c r="AA780" s="908"/>
      <c r="AC780" s="1117" t="s">
        <v>26</v>
      </c>
      <c r="AD780" s="1118"/>
      <c r="AE780" s="795">
        <f>AE779-AE763</f>
        <v>0</v>
      </c>
      <c r="AF780" s="551">
        <f t="shared" ref="AF780:AY780" si="245">AF779-AF763</f>
        <v>0</v>
      </c>
      <c r="AG780" s="551">
        <f t="shared" si="245"/>
        <v>0</v>
      </c>
      <c r="AH780" s="551">
        <f t="shared" si="245"/>
        <v>0</v>
      </c>
      <c r="AI780" s="551">
        <f t="shared" si="245"/>
        <v>0</v>
      </c>
      <c r="AJ780" s="551">
        <f t="shared" si="245"/>
        <v>0</v>
      </c>
      <c r="AK780" s="533">
        <f t="shared" si="245"/>
        <v>0</v>
      </c>
      <c r="AL780" s="550">
        <f t="shared" si="245"/>
        <v>0</v>
      </c>
      <c r="AM780" s="551">
        <f t="shared" si="245"/>
        <v>0</v>
      </c>
      <c r="AN780" s="551">
        <f t="shared" si="245"/>
        <v>0</v>
      </c>
      <c r="AO780" s="551">
        <f t="shared" si="245"/>
        <v>0</v>
      </c>
      <c r="AP780" s="551">
        <f t="shared" si="245"/>
        <v>0</v>
      </c>
      <c r="AQ780" s="551">
        <f t="shared" si="245"/>
        <v>0</v>
      </c>
      <c r="AR780" s="533">
        <f t="shared" si="245"/>
        <v>0</v>
      </c>
      <c r="AS780" s="550">
        <f t="shared" si="245"/>
        <v>0</v>
      </c>
      <c r="AT780" s="551">
        <f t="shared" si="245"/>
        <v>0</v>
      </c>
      <c r="AU780" s="551">
        <f t="shared" si="245"/>
        <v>0</v>
      </c>
      <c r="AV780" s="551">
        <f t="shared" si="245"/>
        <v>0</v>
      </c>
      <c r="AW780" s="551">
        <f t="shared" si="245"/>
        <v>0</v>
      </c>
      <c r="AX780" s="551">
        <f t="shared" si="245"/>
        <v>0</v>
      </c>
      <c r="AY780" s="533">
        <f t="shared" si="245"/>
        <v>0</v>
      </c>
      <c r="AZ780" s="333"/>
      <c r="BA780" s="920"/>
      <c r="BB780" s="920"/>
      <c r="BC780" s="920"/>
    </row>
    <row r="782" spans="1:55" ht="13.5" thickBot="1" x14ac:dyDescent="0.25">
      <c r="AE782" s="951"/>
      <c r="AF782" s="951"/>
      <c r="AG782" s="951"/>
      <c r="AH782" s="951"/>
      <c r="AI782" s="951"/>
      <c r="AJ782" s="951"/>
      <c r="AK782" s="951"/>
      <c r="AL782" s="951"/>
      <c r="AM782" s="951"/>
      <c r="AN782" s="951"/>
      <c r="AO782" s="951"/>
      <c r="AP782" s="951"/>
      <c r="AQ782" s="951"/>
      <c r="AR782" s="951"/>
      <c r="AS782" s="951"/>
      <c r="AT782" s="951"/>
      <c r="AU782" s="951"/>
      <c r="AV782" s="951"/>
      <c r="AW782" s="951"/>
      <c r="AX782" s="951"/>
      <c r="AY782" s="951"/>
      <c r="AZ782" s="951"/>
    </row>
    <row r="783" spans="1:55" ht="13.5" thickBot="1" x14ac:dyDescent="0.25">
      <c r="A783" s="788">
        <f>A767+7</f>
        <v>45833</v>
      </c>
      <c r="B783" s="781"/>
      <c r="C783" s="762">
        <f>C788/C794</f>
        <v>0.25641025641025639</v>
      </c>
      <c r="D783" s="762">
        <f t="shared" ref="D783:W783" si="246">D788/D794</f>
        <v>0.26315789473684209</v>
      </c>
      <c r="E783" s="762">
        <f t="shared" si="246"/>
        <v>0.26315789473684209</v>
      </c>
      <c r="F783" s="762">
        <f t="shared" si="246"/>
        <v>0.375</v>
      </c>
      <c r="G783" s="762">
        <f t="shared" si="246"/>
        <v>0.26315789473684209</v>
      </c>
      <c r="H783" s="762">
        <f t="shared" si="246"/>
        <v>0.26315789473684209</v>
      </c>
      <c r="I783" s="762">
        <f t="shared" si="246"/>
        <v>0.26315789473684209</v>
      </c>
      <c r="J783" s="762">
        <f t="shared" si="246"/>
        <v>0.26315789473684209</v>
      </c>
      <c r="K783" s="762">
        <f t="shared" si="246"/>
        <v>0.26315789473684209</v>
      </c>
      <c r="L783" s="762">
        <f t="shared" si="246"/>
        <v>0.25641025641025639</v>
      </c>
      <c r="M783" s="762">
        <f t="shared" si="246"/>
        <v>0.375</v>
      </c>
      <c r="N783" s="762">
        <f t="shared" si="246"/>
        <v>0.25</v>
      </c>
      <c r="O783" s="762">
        <f t="shared" si="246"/>
        <v>0.25641025641025639</v>
      </c>
      <c r="P783" s="762">
        <f t="shared" si="246"/>
        <v>0.26315789473684209</v>
      </c>
      <c r="Q783" s="762">
        <f t="shared" si="246"/>
        <v>0.25</v>
      </c>
      <c r="R783" s="762">
        <f t="shared" si="246"/>
        <v>0.24390243902439024</v>
      </c>
      <c r="S783" s="762">
        <f t="shared" si="246"/>
        <v>0.23809523809523808</v>
      </c>
      <c r="T783" s="762">
        <f t="shared" si="246"/>
        <v>0.42857142857142855</v>
      </c>
      <c r="U783" s="762">
        <f t="shared" si="246"/>
        <v>0.23809523809523808</v>
      </c>
      <c r="V783" s="762">
        <f t="shared" si="246"/>
        <v>0.24390243902439024</v>
      </c>
      <c r="W783" s="762">
        <f t="shared" si="246"/>
        <v>0.24390243902439024</v>
      </c>
      <c r="X783" s="933"/>
      <c r="Y783" s="933"/>
      <c r="Z783" s="933"/>
      <c r="AA783" s="933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</row>
    <row r="784" spans="1:55" ht="13.5" thickBot="1" x14ac:dyDescent="0.25">
      <c r="A784" s="230" t="s">
        <v>268</v>
      </c>
      <c r="B784" s="796">
        <f>B768+1</f>
        <v>58</v>
      </c>
      <c r="C784" s="1006" t="s">
        <v>53</v>
      </c>
      <c r="D784" s="1006"/>
      <c r="E784" s="1006"/>
      <c r="F784" s="1006"/>
      <c r="G784" s="1006"/>
      <c r="H784" s="1006"/>
      <c r="I784" s="1007"/>
      <c r="J784" s="1005" t="s">
        <v>114</v>
      </c>
      <c r="K784" s="1006"/>
      <c r="L784" s="1006"/>
      <c r="M784" s="1006"/>
      <c r="N784" s="1006"/>
      <c r="O784" s="1006"/>
      <c r="P784" s="1007"/>
      <c r="Q784" s="1005" t="s">
        <v>63</v>
      </c>
      <c r="R784" s="1006"/>
      <c r="S784" s="1006"/>
      <c r="T784" s="1006"/>
      <c r="U784" s="1006"/>
      <c r="V784" s="1006"/>
      <c r="W784" s="1007"/>
      <c r="X784" s="941" t="s">
        <v>0</v>
      </c>
      <c r="Y784" s="933"/>
      <c r="Z784" s="933"/>
      <c r="AA784" s="933"/>
    </row>
    <row r="785" spans="1:27" x14ac:dyDescent="0.2">
      <c r="A785" s="1119" t="s">
        <v>54</v>
      </c>
      <c r="B785" s="1120"/>
      <c r="C785" s="791">
        <v>1</v>
      </c>
      <c r="D785" s="701">
        <v>2</v>
      </c>
      <c r="E785" s="701">
        <v>3</v>
      </c>
      <c r="F785" s="701">
        <v>4</v>
      </c>
      <c r="G785" s="701">
        <v>5</v>
      </c>
      <c r="H785" s="701">
        <v>6</v>
      </c>
      <c r="I785" s="702">
        <v>7</v>
      </c>
      <c r="J785" s="700">
        <v>1</v>
      </c>
      <c r="K785" s="701">
        <v>2</v>
      </c>
      <c r="L785" s="701">
        <v>3</v>
      </c>
      <c r="M785" s="701">
        <v>4</v>
      </c>
      <c r="N785" s="701">
        <v>5</v>
      </c>
      <c r="O785" s="701">
        <v>6</v>
      </c>
      <c r="P785" s="702">
        <v>7</v>
      </c>
      <c r="Q785" s="700">
        <v>1</v>
      </c>
      <c r="R785" s="701">
        <v>2</v>
      </c>
      <c r="S785" s="701">
        <v>3</v>
      </c>
      <c r="T785" s="701">
        <v>4</v>
      </c>
      <c r="U785" s="701">
        <v>5</v>
      </c>
      <c r="V785" s="701">
        <v>6</v>
      </c>
      <c r="W785" s="702">
        <v>7</v>
      </c>
      <c r="X785" s="942"/>
      <c r="Y785" s="933"/>
      <c r="Z785" s="933"/>
      <c r="AA785" s="933"/>
    </row>
    <row r="786" spans="1:27" x14ac:dyDescent="0.2">
      <c r="A786" s="1121" t="s">
        <v>3</v>
      </c>
      <c r="B786" s="1122"/>
      <c r="C786" s="871">
        <f>INDEX($AG$2:$AG$66, MATCH($B784, $AF$2:$AF$66, 0), MATCH($AG$1, $AG$1:$AG$1, 0))</f>
        <v>4580</v>
      </c>
      <c r="D786" s="872">
        <f t="shared" ref="D786:X786" si="247">INDEX($AG$2:$AG$66, MATCH($B784, $AF$2:$AF$66, 0), MATCH($AG$1, $AG$1:$AG$1, 0))</f>
        <v>4580</v>
      </c>
      <c r="E786" s="872">
        <f t="shared" si="247"/>
        <v>4580</v>
      </c>
      <c r="F786" s="872">
        <f t="shared" si="247"/>
        <v>4580</v>
      </c>
      <c r="G786" s="872">
        <f t="shared" si="247"/>
        <v>4580</v>
      </c>
      <c r="H786" s="872">
        <f t="shared" si="247"/>
        <v>4580</v>
      </c>
      <c r="I786" s="873">
        <f t="shared" si="247"/>
        <v>4580</v>
      </c>
      <c r="J786" s="871">
        <f t="shared" si="247"/>
        <v>4580</v>
      </c>
      <c r="K786" s="872">
        <f t="shared" si="247"/>
        <v>4580</v>
      </c>
      <c r="L786" s="872">
        <f t="shared" si="247"/>
        <v>4580</v>
      </c>
      <c r="M786" s="872">
        <f t="shared" si="247"/>
        <v>4580</v>
      </c>
      <c r="N786" s="872">
        <f t="shared" si="247"/>
        <v>4580</v>
      </c>
      <c r="O786" s="872">
        <f t="shared" si="247"/>
        <v>4580</v>
      </c>
      <c r="P786" s="873">
        <f t="shared" si="247"/>
        <v>4580</v>
      </c>
      <c r="Q786" s="871">
        <f t="shared" si="247"/>
        <v>4580</v>
      </c>
      <c r="R786" s="872">
        <f t="shared" si="247"/>
        <v>4580</v>
      </c>
      <c r="S786" s="872">
        <f t="shared" si="247"/>
        <v>4580</v>
      </c>
      <c r="T786" s="872">
        <f t="shared" si="247"/>
        <v>4580</v>
      </c>
      <c r="U786" s="872">
        <f t="shared" si="247"/>
        <v>4580</v>
      </c>
      <c r="V786" s="872">
        <f t="shared" si="247"/>
        <v>4580</v>
      </c>
      <c r="W786" s="873">
        <f t="shared" si="247"/>
        <v>4580</v>
      </c>
      <c r="X786" s="873">
        <f t="shared" si="247"/>
        <v>4580</v>
      </c>
      <c r="Y786" s="215">
        <f>X786-X770</f>
        <v>15</v>
      </c>
      <c r="Z786" s="933"/>
      <c r="AA786" s="933"/>
    </row>
    <row r="787" spans="1:27" hidden="1" x14ac:dyDescent="0.2">
      <c r="A787" s="1121" t="s">
        <v>4</v>
      </c>
      <c r="B787" s="1122"/>
      <c r="C787" s="811">
        <v>49340</v>
      </c>
      <c r="D787" s="812">
        <v>48653</v>
      </c>
      <c r="E787" s="812">
        <v>50626</v>
      </c>
      <c r="F787" s="812">
        <v>14077</v>
      </c>
      <c r="G787" s="812">
        <v>52516</v>
      </c>
      <c r="H787" s="812">
        <v>51383</v>
      </c>
      <c r="I787" s="813">
        <v>54028</v>
      </c>
      <c r="J787" s="814">
        <v>47908</v>
      </c>
      <c r="K787" s="812">
        <v>49158</v>
      </c>
      <c r="L787" s="812">
        <v>49958</v>
      </c>
      <c r="M787" s="812">
        <v>13646</v>
      </c>
      <c r="N787" s="812">
        <v>50827</v>
      </c>
      <c r="O787" s="812">
        <v>52019</v>
      </c>
      <c r="P787" s="813">
        <v>52731</v>
      </c>
      <c r="Q787" s="814">
        <v>48744</v>
      </c>
      <c r="R787" s="812">
        <v>47783</v>
      </c>
      <c r="S787" s="812">
        <v>49280</v>
      </c>
      <c r="T787" s="812">
        <v>15474</v>
      </c>
      <c r="U787" s="812">
        <v>51339</v>
      </c>
      <c r="V787" s="812">
        <v>52529</v>
      </c>
      <c r="W787" s="813">
        <v>53785</v>
      </c>
      <c r="X787" s="810">
        <v>955804</v>
      </c>
      <c r="Y787" s="215"/>
      <c r="Z787" s="933"/>
      <c r="AA787" s="933"/>
    </row>
    <row r="788" spans="1:27" hidden="1" x14ac:dyDescent="0.2">
      <c r="A788" s="1121" t="s">
        <v>266</v>
      </c>
      <c r="B788" s="1122"/>
      <c r="C788" s="811">
        <v>10</v>
      </c>
      <c r="D788" s="812">
        <v>10</v>
      </c>
      <c r="E788" s="812">
        <v>10</v>
      </c>
      <c r="F788" s="812">
        <v>3</v>
      </c>
      <c r="G788" s="812">
        <v>10</v>
      </c>
      <c r="H788" s="812">
        <v>10</v>
      </c>
      <c r="I788" s="813">
        <v>10</v>
      </c>
      <c r="J788" s="814">
        <v>10</v>
      </c>
      <c r="K788" s="812">
        <v>10</v>
      </c>
      <c r="L788" s="812">
        <v>10</v>
      </c>
      <c r="M788" s="812">
        <v>3</v>
      </c>
      <c r="N788" s="812">
        <v>10</v>
      </c>
      <c r="O788" s="812">
        <v>10</v>
      </c>
      <c r="P788" s="813">
        <v>10</v>
      </c>
      <c r="Q788" s="814">
        <v>10</v>
      </c>
      <c r="R788" s="812">
        <v>10</v>
      </c>
      <c r="S788" s="812">
        <v>10</v>
      </c>
      <c r="T788" s="812">
        <v>3</v>
      </c>
      <c r="U788" s="812">
        <v>10</v>
      </c>
      <c r="V788" s="812">
        <v>10</v>
      </c>
      <c r="W788" s="813">
        <v>10</v>
      </c>
      <c r="X788" s="853">
        <v>189</v>
      </c>
      <c r="Y788" s="215"/>
      <c r="Z788" s="933"/>
      <c r="AA788" s="933"/>
    </row>
    <row r="789" spans="1:27" x14ac:dyDescent="0.2">
      <c r="A789" s="1115" t="s">
        <v>6</v>
      </c>
      <c r="B789" s="1116"/>
      <c r="C789" s="711">
        <v>4934</v>
      </c>
      <c r="D789" s="301">
        <v>4865.3</v>
      </c>
      <c r="E789" s="301">
        <v>5062.6000000000004</v>
      </c>
      <c r="F789" s="301">
        <v>4692.333333333333</v>
      </c>
      <c r="G789" s="301">
        <v>5251.6</v>
      </c>
      <c r="H789" s="301">
        <v>5138.3</v>
      </c>
      <c r="I789" s="394">
        <v>5402.8</v>
      </c>
      <c r="J789" s="300">
        <v>4790.8</v>
      </c>
      <c r="K789" s="301">
        <v>4915.8</v>
      </c>
      <c r="L789" s="301">
        <v>4995.8</v>
      </c>
      <c r="M789" s="301">
        <v>4548.666666666667</v>
      </c>
      <c r="N789" s="301">
        <v>5082.7</v>
      </c>
      <c r="O789" s="301">
        <v>5201.8999999999996</v>
      </c>
      <c r="P789" s="394">
        <v>5273.1</v>
      </c>
      <c r="Q789" s="300">
        <v>4874.3999999999996</v>
      </c>
      <c r="R789" s="301">
        <v>4778.3</v>
      </c>
      <c r="S789" s="301">
        <v>4928</v>
      </c>
      <c r="T789" s="301">
        <v>5158</v>
      </c>
      <c r="U789" s="301">
        <v>5133.8999999999996</v>
      </c>
      <c r="V789" s="301">
        <v>5252.9</v>
      </c>
      <c r="W789" s="394">
        <v>5378.5</v>
      </c>
      <c r="X789" s="317">
        <v>5057.1640211640215</v>
      </c>
      <c r="Y789" s="215"/>
      <c r="Z789" s="933"/>
      <c r="AA789" s="933"/>
    </row>
    <row r="790" spans="1:27" x14ac:dyDescent="0.2">
      <c r="A790" s="1113" t="s">
        <v>7</v>
      </c>
      <c r="B790" s="1114"/>
      <c r="C790" s="831">
        <v>0.97701149425287359</v>
      </c>
      <c r="D790" s="832">
        <v>0.94252873563218387</v>
      </c>
      <c r="E790" s="832">
        <v>0.93103448275862077</v>
      </c>
      <c r="F790" s="832">
        <v>0.89655172413793105</v>
      </c>
      <c r="G790" s="832">
        <v>0.94252873563218387</v>
      </c>
      <c r="H790" s="832">
        <v>0.96551724137931028</v>
      </c>
      <c r="I790" s="833">
        <v>0.95402298850574696</v>
      </c>
      <c r="J790" s="834">
        <v>0.92045454545454519</v>
      </c>
      <c r="K790" s="832">
        <v>0.95402298850574696</v>
      </c>
      <c r="L790" s="832">
        <v>0.97701149425287359</v>
      </c>
      <c r="M790" s="832">
        <v>0.91666666666666663</v>
      </c>
      <c r="N790" s="832">
        <v>0.91954022988505746</v>
      </c>
      <c r="O790" s="832">
        <v>0.94252873563218387</v>
      </c>
      <c r="P790" s="833">
        <v>0.96551724137931028</v>
      </c>
      <c r="Q790" s="834">
        <v>0.98850574712643691</v>
      </c>
      <c r="R790" s="832">
        <v>0.97701149425287359</v>
      </c>
      <c r="S790" s="832">
        <v>0.93103448275862077</v>
      </c>
      <c r="T790" s="832">
        <v>0.75757575757575746</v>
      </c>
      <c r="U790" s="832">
        <v>0.96551724137931028</v>
      </c>
      <c r="V790" s="832">
        <v>0.97701149425287359</v>
      </c>
      <c r="W790" s="833">
        <v>0.98850574712643691</v>
      </c>
      <c r="X790" s="835">
        <v>0.95188060130588859</v>
      </c>
      <c r="Y790" s="933"/>
      <c r="Z790" s="933"/>
      <c r="AA790" s="933"/>
    </row>
    <row r="791" spans="1:27" ht="13.5" thickBot="1" x14ac:dyDescent="0.25">
      <c r="A791" s="1113" t="s">
        <v>8</v>
      </c>
      <c r="B791" s="1114"/>
      <c r="C791" s="766">
        <v>0.11933014514760273</v>
      </c>
      <c r="D791" s="680">
        <v>0.1178496570764471</v>
      </c>
      <c r="E791" s="706">
        <v>0.11586951271382315</v>
      </c>
      <c r="F791" s="706">
        <v>0.12162653759837656</v>
      </c>
      <c r="G791" s="706">
        <v>0.11193332249329471</v>
      </c>
      <c r="H791" s="706">
        <v>0.11083082750862835</v>
      </c>
      <c r="I791" s="707">
        <v>0.10582179963184532</v>
      </c>
      <c r="J791" s="714">
        <v>0.12038123631097372</v>
      </c>
      <c r="K791" s="706">
        <v>0.11626446253463889</v>
      </c>
      <c r="L791" s="706">
        <v>0.11477942390637089</v>
      </c>
      <c r="M791" s="706">
        <v>0.12786419451158176</v>
      </c>
      <c r="N791" s="706">
        <v>0.11556805940341305</v>
      </c>
      <c r="O791" s="706">
        <v>0.11152747179908698</v>
      </c>
      <c r="P791" s="707">
        <v>0.10973013066748658</v>
      </c>
      <c r="Q791" s="714">
        <v>0.12021450476949599</v>
      </c>
      <c r="R791" s="706">
        <v>0.11885743280470243</v>
      </c>
      <c r="S791" s="706">
        <v>0.11634545070837758</v>
      </c>
      <c r="T791" s="706">
        <v>0.121675780437767</v>
      </c>
      <c r="U791" s="706">
        <v>0.11518576198018973</v>
      </c>
      <c r="V791" s="706">
        <v>0.11147759834180623</v>
      </c>
      <c r="W791" s="707">
        <v>0.10791491146668844</v>
      </c>
      <c r="X791" s="739">
        <v>0.11487998217085672</v>
      </c>
      <c r="Y791" s="933"/>
      <c r="Z791" s="933"/>
      <c r="AA791" s="933"/>
    </row>
    <row r="792" spans="1:27" x14ac:dyDescent="0.2">
      <c r="A792" s="1115" t="s">
        <v>1</v>
      </c>
      <c r="B792" s="1116"/>
      <c r="C792" s="767">
        <f t="shared" ref="C792:X792" si="248">C789/C786*100-100</f>
        <v>7.7292576419214072</v>
      </c>
      <c r="D792" s="691">
        <f t="shared" si="248"/>
        <v>6.229257641921393</v>
      </c>
      <c r="E792" s="691">
        <f t="shared" si="248"/>
        <v>10.537117903930152</v>
      </c>
      <c r="F792" s="691">
        <f t="shared" si="248"/>
        <v>2.4526928675400228</v>
      </c>
      <c r="G792" s="691">
        <f t="shared" si="248"/>
        <v>14.663755458515283</v>
      </c>
      <c r="H792" s="691">
        <f t="shared" si="248"/>
        <v>12.189956331877738</v>
      </c>
      <c r="I792" s="692">
        <f t="shared" si="248"/>
        <v>17.965065502183421</v>
      </c>
      <c r="J792" s="690">
        <f t="shared" si="248"/>
        <v>4.6026200873362484</v>
      </c>
      <c r="K792" s="691">
        <f t="shared" si="248"/>
        <v>7.3318777292576556</v>
      </c>
      <c r="L792" s="691">
        <f t="shared" si="248"/>
        <v>9.0786026200873522</v>
      </c>
      <c r="M792" s="691">
        <f t="shared" si="248"/>
        <v>-0.68413391557496084</v>
      </c>
      <c r="N792" s="691">
        <f t="shared" si="248"/>
        <v>10.97598253275109</v>
      </c>
      <c r="O792" s="691">
        <f t="shared" si="248"/>
        <v>13.578602620087324</v>
      </c>
      <c r="P792" s="692">
        <f t="shared" si="248"/>
        <v>15.13318777292578</v>
      </c>
      <c r="Q792" s="690">
        <f t="shared" si="248"/>
        <v>6.4279475982532688</v>
      </c>
      <c r="R792" s="691">
        <f t="shared" si="248"/>
        <v>4.3296943231441105</v>
      </c>
      <c r="S792" s="691">
        <f t="shared" si="248"/>
        <v>7.5982532751091725</v>
      </c>
      <c r="T792" s="691">
        <f t="shared" si="248"/>
        <v>12.620087336244538</v>
      </c>
      <c r="U792" s="691">
        <f t="shared" si="248"/>
        <v>12.093886462882097</v>
      </c>
      <c r="V792" s="691">
        <f t="shared" si="248"/>
        <v>14.692139737991255</v>
      </c>
      <c r="W792" s="692">
        <f t="shared" si="248"/>
        <v>17.434497816593904</v>
      </c>
      <c r="X792" s="411">
        <f t="shared" si="248"/>
        <v>10.418428409694798</v>
      </c>
      <c r="Y792" s="933"/>
      <c r="Z792" s="933"/>
      <c r="AA792" s="933"/>
    </row>
    <row r="793" spans="1:27" ht="13.5" thickBot="1" x14ac:dyDescent="0.25">
      <c r="A793" s="1113" t="s">
        <v>27</v>
      </c>
      <c r="B793" s="1114"/>
      <c r="C793" s="794">
        <f>C789-AE773</f>
        <v>78.300000000000182</v>
      </c>
      <c r="D793" s="258">
        <f t="shared" ref="D793:X793" si="249">D789-AF773</f>
        <v>-185.89999999999964</v>
      </c>
      <c r="E793" s="258">
        <f t="shared" si="249"/>
        <v>212.80000000000018</v>
      </c>
      <c r="F793" s="258">
        <f t="shared" si="249"/>
        <v>-106.66666666666697</v>
      </c>
      <c r="G793" s="258">
        <f t="shared" si="249"/>
        <v>49.900000000000546</v>
      </c>
      <c r="H793" s="258">
        <f t="shared" si="249"/>
        <v>-19.599999999999454</v>
      </c>
      <c r="I793" s="259">
        <f t="shared" si="249"/>
        <v>80.900000000000546</v>
      </c>
      <c r="J793" s="220">
        <f t="shared" si="249"/>
        <v>13.699999999999818</v>
      </c>
      <c r="K793" s="221">
        <f t="shared" si="249"/>
        <v>-55.800000000000182</v>
      </c>
      <c r="L793" s="221">
        <f t="shared" si="249"/>
        <v>-102</v>
      </c>
      <c r="M793" s="221">
        <f t="shared" si="249"/>
        <v>20.91666666666697</v>
      </c>
      <c r="N793" s="221">
        <f t="shared" si="249"/>
        <v>32</v>
      </c>
      <c r="O793" s="221">
        <f t="shared" si="249"/>
        <v>-44.5</v>
      </c>
      <c r="P793" s="226">
        <f t="shared" si="249"/>
        <v>-46.099999999999454</v>
      </c>
      <c r="Q793" s="220">
        <f t="shared" si="249"/>
        <v>20.5</v>
      </c>
      <c r="R793" s="221">
        <f t="shared" si="249"/>
        <v>-115.39999999999964</v>
      </c>
      <c r="S793" s="221">
        <f t="shared" si="249"/>
        <v>-112.10000000000036</v>
      </c>
      <c r="T793" s="221">
        <f t="shared" si="249"/>
        <v>653.33333333333303</v>
      </c>
      <c r="U793" s="221">
        <f t="shared" si="249"/>
        <v>7.8999999999996362</v>
      </c>
      <c r="V793" s="221">
        <f t="shared" si="249"/>
        <v>139.5</v>
      </c>
      <c r="W793" s="226">
        <f t="shared" si="249"/>
        <v>155</v>
      </c>
      <c r="X793" s="370">
        <f t="shared" si="249"/>
        <v>17.490336953494989</v>
      </c>
      <c r="Y793" s="933"/>
      <c r="Z793" s="933"/>
      <c r="AA793" s="933"/>
    </row>
    <row r="794" spans="1:27" x14ac:dyDescent="0.2">
      <c r="A794" s="1113" t="s">
        <v>52</v>
      </c>
      <c r="B794" s="1114"/>
      <c r="C794" s="722">
        <v>39</v>
      </c>
      <c r="D794" s="720">
        <v>38</v>
      </c>
      <c r="E794" s="720">
        <v>38</v>
      </c>
      <c r="F794" s="720">
        <v>8</v>
      </c>
      <c r="G794" s="720">
        <v>38</v>
      </c>
      <c r="H794" s="720">
        <v>38</v>
      </c>
      <c r="I794" s="721">
        <v>38</v>
      </c>
      <c r="J794" s="719">
        <v>38</v>
      </c>
      <c r="K794" s="720">
        <v>38</v>
      </c>
      <c r="L794" s="720">
        <v>39</v>
      </c>
      <c r="M794" s="720">
        <v>8</v>
      </c>
      <c r="N794" s="720">
        <v>40</v>
      </c>
      <c r="O794" s="720">
        <v>39</v>
      </c>
      <c r="P794" s="721">
        <v>38</v>
      </c>
      <c r="Q794" s="719">
        <v>40</v>
      </c>
      <c r="R794" s="720">
        <v>41</v>
      </c>
      <c r="S794" s="720">
        <v>42</v>
      </c>
      <c r="T794" s="720">
        <v>7</v>
      </c>
      <c r="U794" s="720">
        <v>42</v>
      </c>
      <c r="V794" s="720">
        <v>41</v>
      </c>
      <c r="W794" s="721">
        <v>41</v>
      </c>
      <c r="X794" s="371">
        <f>SUM(C794:W794)</f>
        <v>731</v>
      </c>
      <c r="Y794" s="933" t="s">
        <v>56</v>
      </c>
      <c r="Z794" s="918">
        <f>X778-X794</f>
        <v>1</v>
      </c>
      <c r="AA794" s="306">
        <f>Z794/X778</f>
        <v>1.366120218579235E-3</v>
      </c>
    </row>
    <row r="795" spans="1:27" x14ac:dyDescent="0.2">
      <c r="A795" s="1113" t="s">
        <v>28</v>
      </c>
      <c r="B795" s="1114"/>
      <c r="C795" s="373">
        <v>156</v>
      </c>
      <c r="D795" s="939">
        <v>155.5</v>
      </c>
      <c r="E795" s="939">
        <v>155.5</v>
      </c>
      <c r="F795" s="939">
        <v>156.5</v>
      </c>
      <c r="G795" s="939">
        <v>155</v>
      </c>
      <c r="H795" s="939">
        <v>154.5</v>
      </c>
      <c r="I795" s="940">
        <v>154</v>
      </c>
      <c r="J795" s="938">
        <v>156</v>
      </c>
      <c r="K795" s="939">
        <v>155.5</v>
      </c>
      <c r="L795" s="939">
        <v>155</v>
      </c>
      <c r="M795" s="939">
        <v>156.5</v>
      </c>
      <c r="N795" s="939">
        <v>154.5</v>
      </c>
      <c r="O795" s="939">
        <v>154</v>
      </c>
      <c r="P795" s="940">
        <v>153.5</v>
      </c>
      <c r="Q795" s="938">
        <v>156</v>
      </c>
      <c r="R795" s="939">
        <v>155.5</v>
      </c>
      <c r="S795" s="939">
        <v>155</v>
      </c>
      <c r="T795" s="939">
        <v>156.5</v>
      </c>
      <c r="U795" s="939">
        <v>154.5</v>
      </c>
      <c r="V795" s="939">
        <v>154</v>
      </c>
      <c r="W795" s="940">
        <v>154</v>
      </c>
      <c r="X795" s="749">
        <f>AVERAGE(C795:W795)</f>
        <v>155.11904761904762</v>
      </c>
      <c r="Y795" s="933" t="s">
        <v>57</v>
      </c>
      <c r="Z795" s="933">
        <v>154.13</v>
      </c>
      <c r="AA795" s="933"/>
    </row>
    <row r="796" spans="1:27" ht="13.5" thickBot="1" x14ac:dyDescent="0.25">
      <c r="A796" s="1117" t="s">
        <v>26</v>
      </c>
      <c r="B796" s="1118"/>
      <c r="C796" s="795">
        <f>C795-C779</f>
        <v>1</v>
      </c>
      <c r="D796" s="551">
        <f t="shared" ref="D796:W796" si="250">D795-D779</f>
        <v>1</v>
      </c>
      <c r="E796" s="551">
        <f t="shared" si="250"/>
        <v>1</v>
      </c>
      <c r="F796" s="551">
        <f t="shared" si="250"/>
        <v>1</v>
      </c>
      <c r="G796" s="551">
        <f t="shared" si="250"/>
        <v>1</v>
      </c>
      <c r="H796" s="551">
        <f t="shared" si="250"/>
        <v>1</v>
      </c>
      <c r="I796" s="533">
        <f t="shared" si="250"/>
        <v>1</v>
      </c>
      <c r="J796" s="550">
        <f t="shared" si="250"/>
        <v>1</v>
      </c>
      <c r="K796" s="551">
        <f t="shared" si="250"/>
        <v>1</v>
      </c>
      <c r="L796" s="551">
        <f t="shared" si="250"/>
        <v>1</v>
      </c>
      <c r="M796" s="551">
        <f t="shared" si="250"/>
        <v>1</v>
      </c>
      <c r="N796" s="551">
        <f t="shared" si="250"/>
        <v>1</v>
      </c>
      <c r="O796" s="551">
        <f t="shared" si="250"/>
        <v>1</v>
      </c>
      <c r="P796" s="533">
        <f t="shared" si="250"/>
        <v>1</v>
      </c>
      <c r="Q796" s="550">
        <f t="shared" si="250"/>
        <v>1</v>
      </c>
      <c r="R796" s="551">
        <f t="shared" si="250"/>
        <v>1</v>
      </c>
      <c r="S796" s="551">
        <f t="shared" si="250"/>
        <v>1</v>
      </c>
      <c r="T796" s="551">
        <f t="shared" si="250"/>
        <v>1</v>
      </c>
      <c r="U796" s="551">
        <f t="shared" si="250"/>
        <v>1</v>
      </c>
      <c r="V796" s="551">
        <f t="shared" si="250"/>
        <v>1</v>
      </c>
      <c r="W796" s="533">
        <f t="shared" si="250"/>
        <v>1</v>
      </c>
      <c r="X796" s="333"/>
      <c r="Y796" s="933" t="s">
        <v>26</v>
      </c>
      <c r="Z796" s="933">
        <f>Z795-Z779</f>
        <v>9.9999999999909051E-3</v>
      </c>
      <c r="AA796" s="933"/>
    </row>
    <row r="798" spans="1:27" ht="13.5" thickBot="1" x14ac:dyDescent="0.25"/>
    <row r="799" spans="1:27" ht="13.5" thickBot="1" x14ac:dyDescent="0.25">
      <c r="A799" s="788">
        <f>A783+7</f>
        <v>45840</v>
      </c>
      <c r="B799" s="781"/>
      <c r="C799" s="762">
        <f>C804/C810</f>
        <v>0.25641025641025639</v>
      </c>
      <c r="D799" s="762">
        <f t="shared" ref="D799:W799" si="251">D804/D810</f>
        <v>0.26315789473684209</v>
      </c>
      <c r="E799" s="762">
        <f t="shared" si="251"/>
        <v>0.26315789473684209</v>
      </c>
      <c r="F799" s="762">
        <f t="shared" si="251"/>
        <v>0.5</v>
      </c>
      <c r="G799" s="762">
        <f t="shared" si="251"/>
        <v>0.26315789473684209</v>
      </c>
      <c r="H799" s="762">
        <f t="shared" si="251"/>
        <v>0.26315789473684209</v>
      </c>
      <c r="I799" s="762">
        <f t="shared" si="251"/>
        <v>0.26315789473684209</v>
      </c>
      <c r="J799" s="762">
        <f t="shared" si="251"/>
        <v>0.26315789473684209</v>
      </c>
      <c r="K799" s="762">
        <f t="shared" si="251"/>
        <v>0.26315789473684209</v>
      </c>
      <c r="L799" s="762">
        <f t="shared" si="251"/>
        <v>0.25641025641025639</v>
      </c>
      <c r="M799" s="762">
        <f t="shared" si="251"/>
        <v>0.5</v>
      </c>
      <c r="N799" s="762">
        <f t="shared" si="251"/>
        <v>0.25</v>
      </c>
      <c r="O799" s="762">
        <f t="shared" si="251"/>
        <v>0.25641025641025639</v>
      </c>
      <c r="P799" s="762">
        <f t="shared" si="251"/>
        <v>0.27027027027027029</v>
      </c>
      <c r="Q799" s="762">
        <f t="shared" si="251"/>
        <v>0.25</v>
      </c>
      <c r="R799" s="762">
        <f t="shared" si="251"/>
        <v>0.24390243902439024</v>
      </c>
      <c r="S799" s="762">
        <f t="shared" si="251"/>
        <v>0.23809523809523808</v>
      </c>
      <c r="T799" s="762">
        <f t="shared" si="251"/>
        <v>0.5714285714285714</v>
      </c>
      <c r="U799" s="762">
        <f t="shared" si="251"/>
        <v>0.23809523809523808</v>
      </c>
      <c r="V799" s="762">
        <f t="shared" si="251"/>
        <v>0.24390243902439024</v>
      </c>
      <c r="W799" s="762">
        <f t="shared" si="251"/>
        <v>0.24390243902439024</v>
      </c>
      <c r="X799" s="963"/>
      <c r="Y799" s="963"/>
      <c r="Z799" s="963"/>
      <c r="AA799" s="963"/>
    </row>
    <row r="800" spans="1:27" ht="13.5" thickBot="1" x14ac:dyDescent="0.25">
      <c r="A800" s="230" t="s">
        <v>268</v>
      </c>
      <c r="B800" s="796">
        <f>B784+1</f>
        <v>59</v>
      </c>
      <c r="C800" s="1006" t="s">
        <v>53</v>
      </c>
      <c r="D800" s="1006"/>
      <c r="E800" s="1006"/>
      <c r="F800" s="1006"/>
      <c r="G800" s="1006"/>
      <c r="H800" s="1006"/>
      <c r="I800" s="1007"/>
      <c r="J800" s="1005" t="s">
        <v>114</v>
      </c>
      <c r="K800" s="1006"/>
      <c r="L800" s="1006"/>
      <c r="M800" s="1006"/>
      <c r="N800" s="1006"/>
      <c r="O800" s="1006"/>
      <c r="P800" s="1007"/>
      <c r="Q800" s="1005" t="s">
        <v>63</v>
      </c>
      <c r="R800" s="1006"/>
      <c r="S800" s="1006"/>
      <c r="T800" s="1006"/>
      <c r="U800" s="1006"/>
      <c r="V800" s="1006"/>
      <c r="W800" s="1007"/>
      <c r="X800" s="971" t="s">
        <v>0</v>
      </c>
      <c r="Y800" s="963"/>
      <c r="Z800" s="963"/>
      <c r="AA800" s="963"/>
    </row>
    <row r="801" spans="1:27" x14ac:dyDescent="0.2">
      <c r="A801" s="1119" t="s">
        <v>54</v>
      </c>
      <c r="B801" s="1120"/>
      <c r="C801" s="791">
        <v>1</v>
      </c>
      <c r="D801" s="701">
        <v>2</v>
      </c>
      <c r="E801" s="701">
        <v>3</v>
      </c>
      <c r="F801" s="701">
        <v>4</v>
      </c>
      <c r="G801" s="701">
        <v>5</v>
      </c>
      <c r="H801" s="701">
        <v>6</v>
      </c>
      <c r="I801" s="702">
        <v>7</v>
      </c>
      <c r="J801" s="700">
        <v>1</v>
      </c>
      <c r="K801" s="701">
        <v>2</v>
      </c>
      <c r="L801" s="701">
        <v>3</v>
      </c>
      <c r="M801" s="701">
        <v>4</v>
      </c>
      <c r="N801" s="701">
        <v>5</v>
      </c>
      <c r="O801" s="701">
        <v>6</v>
      </c>
      <c r="P801" s="702">
        <v>7</v>
      </c>
      <c r="Q801" s="700">
        <v>1</v>
      </c>
      <c r="R801" s="701">
        <v>2</v>
      </c>
      <c r="S801" s="701">
        <v>3</v>
      </c>
      <c r="T801" s="701">
        <v>4</v>
      </c>
      <c r="U801" s="701">
        <v>5</v>
      </c>
      <c r="V801" s="701">
        <v>6</v>
      </c>
      <c r="W801" s="702">
        <v>7</v>
      </c>
      <c r="X801" s="972"/>
      <c r="Y801" s="963"/>
      <c r="Z801" s="963"/>
      <c r="AA801" s="963"/>
    </row>
    <row r="802" spans="1:27" x14ac:dyDescent="0.2">
      <c r="A802" s="1121" t="s">
        <v>3</v>
      </c>
      <c r="B802" s="1122"/>
      <c r="C802" s="871">
        <f>INDEX($AG$2:$AG$66, MATCH($B800, $AF$2:$AF$66, 0), MATCH($AG$1, $AG$1:$AG$1, 0))</f>
        <v>4595</v>
      </c>
      <c r="D802" s="872">
        <f t="shared" ref="D802:X802" si="252">INDEX($AG$2:$AG$66, MATCH($B800, $AF$2:$AF$66, 0), MATCH($AG$1, $AG$1:$AG$1, 0))</f>
        <v>4595</v>
      </c>
      <c r="E802" s="872">
        <f t="shared" si="252"/>
        <v>4595</v>
      </c>
      <c r="F802" s="872">
        <f t="shared" si="252"/>
        <v>4595</v>
      </c>
      <c r="G802" s="872">
        <f t="shared" si="252"/>
        <v>4595</v>
      </c>
      <c r="H802" s="872">
        <f t="shared" si="252"/>
        <v>4595</v>
      </c>
      <c r="I802" s="873">
        <f t="shared" si="252"/>
        <v>4595</v>
      </c>
      <c r="J802" s="871">
        <f t="shared" si="252"/>
        <v>4595</v>
      </c>
      <c r="K802" s="872">
        <f t="shared" si="252"/>
        <v>4595</v>
      </c>
      <c r="L802" s="872">
        <f t="shared" si="252"/>
        <v>4595</v>
      </c>
      <c r="M802" s="872">
        <f t="shared" si="252"/>
        <v>4595</v>
      </c>
      <c r="N802" s="872">
        <f t="shared" si="252"/>
        <v>4595</v>
      </c>
      <c r="O802" s="872">
        <f t="shared" si="252"/>
        <v>4595</v>
      </c>
      <c r="P802" s="873">
        <f t="shared" si="252"/>
        <v>4595</v>
      </c>
      <c r="Q802" s="871">
        <f t="shared" si="252"/>
        <v>4595</v>
      </c>
      <c r="R802" s="872">
        <f t="shared" si="252"/>
        <v>4595</v>
      </c>
      <c r="S802" s="872">
        <f t="shared" si="252"/>
        <v>4595</v>
      </c>
      <c r="T802" s="872">
        <f t="shared" si="252"/>
        <v>4595</v>
      </c>
      <c r="U802" s="872">
        <f t="shared" si="252"/>
        <v>4595</v>
      </c>
      <c r="V802" s="872">
        <f t="shared" si="252"/>
        <v>4595</v>
      </c>
      <c r="W802" s="873">
        <f t="shared" si="252"/>
        <v>4595</v>
      </c>
      <c r="X802" s="873">
        <f t="shared" si="252"/>
        <v>4595</v>
      </c>
      <c r="Y802" s="215">
        <f>X802-X786</f>
        <v>15</v>
      </c>
      <c r="Z802" s="963"/>
      <c r="AA802" s="963"/>
    </row>
    <row r="803" spans="1:27" hidden="1" x14ac:dyDescent="0.2">
      <c r="A803" s="1121" t="s">
        <v>4</v>
      </c>
      <c r="B803" s="1122"/>
      <c r="C803" s="811">
        <v>49649</v>
      </c>
      <c r="D803" s="812">
        <v>49464</v>
      </c>
      <c r="E803" s="812">
        <v>49579</v>
      </c>
      <c r="F803" s="812">
        <v>19710</v>
      </c>
      <c r="G803" s="812">
        <v>50920</v>
      </c>
      <c r="H803" s="812">
        <v>53590</v>
      </c>
      <c r="I803" s="813">
        <v>53207</v>
      </c>
      <c r="J803" s="814">
        <v>49272</v>
      </c>
      <c r="K803" s="812">
        <v>49660</v>
      </c>
      <c r="L803" s="812">
        <v>49626</v>
      </c>
      <c r="M803" s="812">
        <v>19135</v>
      </c>
      <c r="N803" s="812">
        <v>51370</v>
      </c>
      <c r="O803" s="812">
        <v>52147</v>
      </c>
      <c r="P803" s="813">
        <v>53301</v>
      </c>
      <c r="Q803" s="814">
        <v>49311</v>
      </c>
      <c r="R803" s="812">
        <v>48875</v>
      </c>
      <c r="S803" s="812">
        <v>49216</v>
      </c>
      <c r="T803" s="812">
        <v>18674</v>
      </c>
      <c r="U803" s="812">
        <v>49091</v>
      </c>
      <c r="V803" s="812">
        <v>51999</v>
      </c>
      <c r="W803" s="813">
        <v>53460</v>
      </c>
      <c r="X803" s="810">
        <v>971256</v>
      </c>
      <c r="Y803" s="215"/>
      <c r="Z803" s="963"/>
      <c r="AA803" s="963"/>
    </row>
    <row r="804" spans="1:27" hidden="1" x14ac:dyDescent="0.2">
      <c r="A804" s="1121" t="s">
        <v>266</v>
      </c>
      <c r="B804" s="1122"/>
      <c r="C804" s="811">
        <v>10</v>
      </c>
      <c r="D804" s="812">
        <v>10</v>
      </c>
      <c r="E804" s="812">
        <v>10</v>
      </c>
      <c r="F804" s="812">
        <v>4</v>
      </c>
      <c r="G804" s="812">
        <v>10</v>
      </c>
      <c r="H804" s="812">
        <v>10</v>
      </c>
      <c r="I804" s="813">
        <v>10</v>
      </c>
      <c r="J804" s="814">
        <v>10</v>
      </c>
      <c r="K804" s="812">
        <v>10</v>
      </c>
      <c r="L804" s="812">
        <v>10</v>
      </c>
      <c r="M804" s="812">
        <v>4</v>
      </c>
      <c r="N804" s="812">
        <v>10</v>
      </c>
      <c r="O804" s="812">
        <v>10</v>
      </c>
      <c r="P804" s="813">
        <v>10</v>
      </c>
      <c r="Q804" s="814">
        <v>10</v>
      </c>
      <c r="R804" s="812">
        <v>10</v>
      </c>
      <c r="S804" s="812">
        <v>10</v>
      </c>
      <c r="T804" s="812">
        <v>4</v>
      </c>
      <c r="U804" s="812">
        <v>10</v>
      </c>
      <c r="V804" s="812">
        <v>10</v>
      </c>
      <c r="W804" s="813">
        <v>10</v>
      </c>
      <c r="X804" s="853">
        <v>192</v>
      </c>
      <c r="Y804" s="215"/>
      <c r="Z804" s="963"/>
      <c r="AA804" s="963"/>
    </row>
    <row r="805" spans="1:27" x14ac:dyDescent="0.2">
      <c r="A805" s="1115" t="s">
        <v>6</v>
      </c>
      <c r="B805" s="1116"/>
      <c r="C805" s="711">
        <v>4964.8999999999996</v>
      </c>
      <c r="D805" s="301">
        <v>4946.3999999999996</v>
      </c>
      <c r="E805" s="301">
        <v>4957.8999999999996</v>
      </c>
      <c r="F805" s="301">
        <v>4927.5</v>
      </c>
      <c r="G805" s="301">
        <v>5092</v>
      </c>
      <c r="H805" s="301">
        <v>5359</v>
      </c>
      <c r="I805" s="394">
        <v>5320.7</v>
      </c>
      <c r="J805" s="300">
        <v>4927.2</v>
      </c>
      <c r="K805" s="301">
        <v>4966</v>
      </c>
      <c r="L805" s="301">
        <v>4962.6000000000004</v>
      </c>
      <c r="M805" s="301">
        <v>4783.75</v>
      </c>
      <c r="N805" s="301">
        <v>5137</v>
      </c>
      <c r="O805" s="301">
        <v>5214.7</v>
      </c>
      <c r="P805" s="394">
        <v>5330.1</v>
      </c>
      <c r="Q805" s="300">
        <v>4931.1000000000004</v>
      </c>
      <c r="R805" s="301">
        <v>4887.5</v>
      </c>
      <c r="S805" s="301">
        <v>4921.6000000000004</v>
      </c>
      <c r="T805" s="301">
        <v>4668.5</v>
      </c>
      <c r="U805" s="301">
        <v>4909.1000000000004</v>
      </c>
      <c r="V805" s="301">
        <v>5199.8999999999996</v>
      </c>
      <c r="W805" s="394">
        <v>5346</v>
      </c>
      <c r="X805" s="317">
        <v>5058.625</v>
      </c>
      <c r="Y805" s="215"/>
      <c r="Z805" s="963"/>
      <c r="AA805" s="963"/>
    </row>
    <row r="806" spans="1:27" x14ac:dyDescent="0.2">
      <c r="A806" s="1113" t="s">
        <v>7</v>
      </c>
      <c r="B806" s="1114"/>
      <c r="C806" s="831">
        <v>0.97938144329896892</v>
      </c>
      <c r="D806" s="832">
        <v>0.94845360824742264</v>
      </c>
      <c r="E806" s="832">
        <v>0.92783505154639179</v>
      </c>
      <c r="F806" s="832">
        <v>0.90909090909090906</v>
      </c>
      <c r="G806" s="832">
        <v>0.95876288659793807</v>
      </c>
      <c r="H806" s="832">
        <v>0.94845360824742264</v>
      </c>
      <c r="I806" s="833">
        <v>0.95876288659793807</v>
      </c>
      <c r="J806" s="834">
        <v>0.90816326530612224</v>
      </c>
      <c r="K806" s="832">
        <v>0.93814432989690721</v>
      </c>
      <c r="L806" s="832">
        <v>0.97938144329896892</v>
      </c>
      <c r="M806" s="832">
        <v>0.92500000000000004</v>
      </c>
      <c r="N806" s="832">
        <v>0.91752577319587636</v>
      </c>
      <c r="O806" s="832">
        <v>0.94845360824742264</v>
      </c>
      <c r="P806" s="833">
        <v>0.95876288659793807</v>
      </c>
      <c r="Q806" s="834">
        <v>0.9690721649484535</v>
      </c>
      <c r="R806" s="832">
        <v>0.97938144329896892</v>
      </c>
      <c r="S806" s="832">
        <v>0.92783505154639179</v>
      </c>
      <c r="T806" s="832">
        <v>0.78378378378378377</v>
      </c>
      <c r="U806" s="832">
        <v>0.94845360824742264</v>
      </c>
      <c r="V806" s="832">
        <v>0.97938144329896892</v>
      </c>
      <c r="W806" s="833">
        <v>0.98969072164948457</v>
      </c>
      <c r="X806" s="835">
        <v>0.94859609902181585</v>
      </c>
      <c r="Y806" s="963"/>
      <c r="Z806" s="963"/>
      <c r="AA806" s="963"/>
    </row>
    <row r="807" spans="1:27" ht="13.5" thickBot="1" x14ac:dyDescent="0.25">
      <c r="A807" s="1113" t="s">
        <v>8</v>
      </c>
      <c r="B807" s="1114"/>
      <c r="C807" s="766">
        <v>0.11786180705073715</v>
      </c>
      <c r="D807" s="680">
        <v>0.11659786414278342</v>
      </c>
      <c r="E807" s="706">
        <v>0.1148124427178677</v>
      </c>
      <c r="F807" s="706">
        <v>0.11989540186796485</v>
      </c>
      <c r="G807" s="706">
        <v>0.11100169613546515</v>
      </c>
      <c r="H807" s="706">
        <v>0.10943816211652294</v>
      </c>
      <c r="I807" s="707">
        <v>0.1050712987819942</v>
      </c>
      <c r="J807" s="714">
        <v>0.11888925689432964</v>
      </c>
      <c r="K807" s="706">
        <v>0.11514400547376494</v>
      </c>
      <c r="L807" s="706">
        <v>0.11383145466204811</v>
      </c>
      <c r="M807" s="706">
        <v>0.12588338815548497</v>
      </c>
      <c r="N807" s="706">
        <v>0.11412135060052211</v>
      </c>
      <c r="O807" s="706">
        <v>0.11036945506969467</v>
      </c>
      <c r="P807" s="707">
        <v>0.10852692320593835</v>
      </c>
      <c r="Q807" s="714">
        <v>0.11872834502311966</v>
      </c>
      <c r="R807" s="706">
        <v>0.11763732984486304</v>
      </c>
      <c r="S807" s="706">
        <v>0.11532252033571708</v>
      </c>
      <c r="T807" s="706">
        <v>0.12071293076697077</v>
      </c>
      <c r="U807" s="706">
        <v>0.114319371944306</v>
      </c>
      <c r="V807" s="706">
        <v>0.11035779036499502</v>
      </c>
      <c r="W807" s="707">
        <v>0.10688364612345969</v>
      </c>
      <c r="X807" s="739">
        <v>0.11382871920855697</v>
      </c>
      <c r="Y807" s="963"/>
      <c r="Z807" s="963"/>
      <c r="AA807" s="963"/>
    </row>
    <row r="808" spans="1:27" x14ac:dyDescent="0.2">
      <c r="A808" s="1115" t="s">
        <v>1</v>
      </c>
      <c r="B808" s="1116"/>
      <c r="C808" s="767">
        <f t="shared" ref="C808:X808" si="253">C805/C802*100-100</f>
        <v>8.0500544069640938</v>
      </c>
      <c r="D808" s="691">
        <f t="shared" si="253"/>
        <v>7.6474428726877051</v>
      </c>
      <c r="E808" s="691">
        <f t="shared" si="253"/>
        <v>7.8977149075081456</v>
      </c>
      <c r="F808" s="691">
        <f t="shared" si="253"/>
        <v>7.2361262241567061</v>
      </c>
      <c r="G808" s="691">
        <f t="shared" si="253"/>
        <v>10.81610446137104</v>
      </c>
      <c r="H808" s="691">
        <f t="shared" si="253"/>
        <v>16.626768226332985</v>
      </c>
      <c r="I808" s="692">
        <f t="shared" si="253"/>
        <v>15.793253536452667</v>
      </c>
      <c r="J808" s="690">
        <f t="shared" si="253"/>
        <v>7.2295973884657201</v>
      </c>
      <c r="K808" s="691">
        <f t="shared" si="253"/>
        <v>8.0739934711643144</v>
      </c>
      <c r="L808" s="691">
        <f t="shared" si="253"/>
        <v>8</v>
      </c>
      <c r="M808" s="691">
        <f t="shared" si="253"/>
        <v>4.1077257889009786</v>
      </c>
      <c r="N808" s="691">
        <f t="shared" si="253"/>
        <v>11.795429815016305</v>
      </c>
      <c r="O808" s="691">
        <f t="shared" si="253"/>
        <v>13.486398258977147</v>
      </c>
      <c r="P808" s="692">
        <f t="shared" si="253"/>
        <v>15.997823721436347</v>
      </c>
      <c r="Q808" s="690">
        <f t="shared" si="253"/>
        <v>7.3144722524483257</v>
      </c>
      <c r="R808" s="691">
        <f t="shared" si="253"/>
        <v>6.3656147986942386</v>
      </c>
      <c r="S808" s="691">
        <f t="shared" si="253"/>
        <v>7.1077257889009928</v>
      </c>
      <c r="T808" s="691">
        <f t="shared" si="253"/>
        <v>1.5995647442872638</v>
      </c>
      <c r="U808" s="691">
        <f t="shared" si="253"/>
        <v>6.83569096844397</v>
      </c>
      <c r="V808" s="691">
        <f t="shared" si="253"/>
        <v>13.16430903155603</v>
      </c>
      <c r="W808" s="692">
        <f t="shared" si="253"/>
        <v>16.343852013057685</v>
      </c>
      <c r="X808" s="411">
        <f t="shared" si="253"/>
        <v>10.089771490750806</v>
      </c>
      <c r="Y808" s="963"/>
      <c r="Z808" s="963"/>
      <c r="AA808" s="963"/>
    </row>
    <row r="809" spans="1:27" ht="13.5" thickBot="1" x14ac:dyDescent="0.25">
      <c r="A809" s="1113" t="s">
        <v>27</v>
      </c>
      <c r="B809" s="1114"/>
      <c r="C809" s="794">
        <f>C805-C789</f>
        <v>30.899999999999636</v>
      </c>
      <c r="D809" s="258">
        <f t="shared" ref="D809:X809" si="254">D805-D789</f>
        <v>81.099999999999454</v>
      </c>
      <c r="E809" s="258">
        <f t="shared" si="254"/>
        <v>-104.70000000000073</v>
      </c>
      <c r="F809" s="258">
        <f t="shared" si="254"/>
        <v>235.16666666666697</v>
      </c>
      <c r="G809" s="258">
        <f t="shared" si="254"/>
        <v>-159.60000000000036</v>
      </c>
      <c r="H809" s="258">
        <f t="shared" si="254"/>
        <v>220.69999999999982</v>
      </c>
      <c r="I809" s="259">
        <f t="shared" si="254"/>
        <v>-82.100000000000364</v>
      </c>
      <c r="J809" s="220">
        <f t="shared" si="254"/>
        <v>136.39999999999964</v>
      </c>
      <c r="K809" s="221">
        <f t="shared" si="254"/>
        <v>50.199999999999818</v>
      </c>
      <c r="L809" s="221">
        <f t="shared" si="254"/>
        <v>-33.199999999999818</v>
      </c>
      <c r="M809" s="221">
        <f t="shared" si="254"/>
        <v>235.08333333333303</v>
      </c>
      <c r="N809" s="221">
        <f t="shared" si="254"/>
        <v>54.300000000000182</v>
      </c>
      <c r="O809" s="221">
        <f t="shared" si="254"/>
        <v>12.800000000000182</v>
      </c>
      <c r="P809" s="226">
        <f t="shared" si="254"/>
        <v>57</v>
      </c>
      <c r="Q809" s="220">
        <f t="shared" si="254"/>
        <v>56.700000000000728</v>
      </c>
      <c r="R809" s="221">
        <f t="shared" si="254"/>
        <v>109.19999999999982</v>
      </c>
      <c r="S809" s="221">
        <f t="shared" si="254"/>
        <v>-6.3999999999996362</v>
      </c>
      <c r="T809" s="221">
        <f t="shared" si="254"/>
        <v>-489.5</v>
      </c>
      <c r="U809" s="221">
        <f t="shared" si="254"/>
        <v>-224.79999999999927</v>
      </c>
      <c r="V809" s="221">
        <f t="shared" si="254"/>
        <v>-53</v>
      </c>
      <c r="W809" s="226">
        <f t="shared" si="254"/>
        <v>-32.5</v>
      </c>
      <c r="X809" s="370">
        <f t="shared" si="254"/>
        <v>1.4609788359784943</v>
      </c>
      <c r="Y809" s="963"/>
      <c r="Z809" s="963"/>
      <c r="AA809" s="963"/>
    </row>
    <row r="810" spans="1:27" x14ac:dyDescent="0.2">
      <c r="A810" s="1113" t="s">
        <v>52</v>
      </c>
      <c r="B810" s="1114"/>
      <c r="C810" s="722">
        <v>39</v>
      </c>
      <c r="D810" s="720">
        <v>38</v>
      </c>
      <c r="E810" s="720">
        <v>38</v>
      </c>
      <c r="F810" s="720">
        <v>8</v>
      </c>
      <c r="G810" s="720">
        <v>38</v>
      </c>
      <c r="H810" s="720">
        <v>38</v>
      </c>
      <c r="I810" s="721">
        <v>38</v>
      </c>
      <c r="J810" s="719">
        <v>38</v>
      </c>
      <c r="K810" s="720">
        <v>38</v>
      </c>
      <c r="L810" s="720">
        <v>39</v>
      </c>
      <c r="M810" s="720">
        <v>8</v>
      </c>
      <c r="N810" s="720">
        <v>40</v>
      </c>
      <c r="O810" s="720">
        <v>39</v>
      </c>
      <c r="P810" s="721">
        <v>37</v>
      </c>
      <c r="Q810" s="719">
        <v>40</v>
      </c>
      <c r="R810" s="720">
        <v>41</v>
      </c>
      <c r="S810" s="720">
        <v>42</v>
      </c>
      <c r="T810" s="720">
        <v>7</v>
      </c>
      <c r="U810" s="720">
        <v>42</v>
      </c>
      <c r="V810" s="720">
        <v>41</v>
      </c>
      <c r="W810" s="721">
        <v>41</v>
      </c>
      <c r="X810" s="371">
        <f>SUM(C810:W810)</f>
        <v>730</v>
      </c>
      <c r="Y810" s="963" t="s">
        <v>56</v>
      </c>
      <c r="Z810" s="918">
        <f>X794-X810</f>
        <v>1</v>
      </c>
      <c r="AA810" s="306">
        <f>Z810/X794</f>
        <v>1.3679890560875513E-3</v>
      </c>
    </row>
    <row r="811" spans="1:27" x14ac:dyDescent="0.2">
      <c r="A811" s="1113" t="s">
        <v>28</v>
      </c>
      <c r="B811" s="1114"/>
      <c r="C811" s="373"/>
      <c r="D811" s="968"/>
      <c r="E811" s="968"/>
      <c r="F811" s="968"/>
      <c r="G811" s="968"/>
      <c r="H811" s="968"/>
      <c r="I811" s="969"/>
      <c r="J811" s="967"/>
      <c r="K811" s="968"/>
      <c r="L811" s="968"/>
      <c r="M811" s="968"/>
      <c r="N811" s="968"/>
      <c r="O811" s="968"/>
      <c r="P811" s="969"/>
      <c r="Q811" s="967"/>
      <c r="R811" s="968"/>
      <c r="S811" s="968"/>
      <c r="T811" s="968"/>
      <c r="U811" s="968"/>
      <c r="V811" s="968"/>
      <c r="W811" s="969"/>
      <c r="X811" s="749" t="e">
        <f>AVERAGE(C811:W811)</f>
        <v>#DIV/0!</v>
      </c>
      <c r="Y811" s="963" t="s">
        <v>57</v>
      </c>
      <c r="Z811" s="963">
        <v>155.13</v>
      </c>
      <c r="AA811" s="963"/>
    </row>
    <row r="812" spans="1:27" ht="13.5" thickBot="1" x14ac:dyDescent="0.25">
      <c r="A812" s="1117" t="s">
        <v>26</v>
      </c>
      <c r="B812" s="1118"/>
      <c r="C812" s="795">
        <f>C811-C795</f>
        <v>-156</v>
      </c>
      <c r="D812" s="551">
        <f t="shared" ref="D812:W812" si="255">D811-D795</f>
        <v>-155.5</v>
      </c>
      <c r="E812" s="551">
        <f t="shared" si="255"/>
        <v>-155.5</v>
      </c>
      <c r="F812" s="551">
        <f t="shared" si="255"/>
        <v>-156.5</v>
      </c>
      <c r="G812" s="551">
        <f t="shared" si="255"/>
        <v>-155</v>
      </c>
      <c r="H812" s="551">
        <f t="shared" si="255"/>
        <v>-154.5</v>
      </c>
      <c r="I812" s="533">
        <f t="shared" si="255"/>
        <v>-154</v>
      </c>
      <c r="J812" s="550">
        <f t="shared" si="255"/>
        <v>-156</v>
      </c>
      <c r="K812" s="551">
        <f t="shared" si="255"/>
        <v>-155.5</v>
      </c>
      <c r="L812" s="551">
        <f t="shared" si="255"/>
        <v>-155</v>
      </c>
      <c r="M812" s="551">
        <f t="shared" si="255"/>
        <v>-156.5</v>
      </c>
      <c r="N812" s="551">
        <f t="shared" si="255"/>
        <v>-154.5</v>
      </c>
      <c r="O812" s="551">
        <f t="shared" si="255"/>
        <v>-154</v>
      </c>
      <c r="P812" s="533">
        <f t="shared" si="255"/>
        <v>-153.5</v>
      </c>
      <c r="Q812" s="550">
        <f t="shared" si="255"/>
        <v>-156</v>
      </c>
      <c r="R812" s="551">
        <f t="shared" si="255"/>
        <v>-155.5</v>
      </c>
      <c r="S812" s="551">
        <f t="shared" si="255"/>
        <v>-155</v>
      </c>
      <c r="T812" s="551">
        <f t="shared" si="255"/>
        <v>-156.5</v>
      </c>
      <c r="U812" s="551">
        <f t="shared" si="255"/>
        <v>-154.5</v>
      </c>
      <c r="V812" s="551">
        <f t="shared" si="255"/>
        <v>-154</v>
      </c>
      <c r="W812" s="533">
        <f t="shared" si="255"/>
        <v>-154</v>
      </c>
      <c r="X812" s="333"/>
      <c r="Y812" s="963" t="s">
        <v>26</v>
      </c>
      <c r="Z812" s="963">
        <f>Z811-Z795</f>
        <v>1</v>
      </c>
      <c r="AA812" s="963"/>
    </row>
  </sheetData>
  <mergeCells count="306"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5:B775"/>
    <mergeCell ref="A776:B776"/>
    <mergeCell ref="A777:B777"/>
    <mergeCell ref="A778:B778"/>
    <mergeCell ref="A779:B779"/>
    <mergeCell ref="A780:B780"/>
    <mergeCell ref="C768:I768"/>
    <mergeCell ref="J768:P768"/>
    <mergeCell ref="Q768:W768"/>
    <mergeCell ref="A769:B769"/>
    <mergeCell ref="A770:B770"/>
    <mergeCell ref="A771:B771"/>
    <mergeCell ref="A772:B772"/>
    <mergeCell ref="A773:B773"/>
    <mergeCell ref="A774:B774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59:B759"/>
    <mergeCell ref="A760:B760"/>
    <mergeCell ref="A761:B761"/>
    <mergeCell ref="A762:B762"/>
    <mergeCell ref="A763:B763"/>
    <mergeCell ref="A764:B764"/>
    <mergeCell ref="C752:I752"/>
    <mergeCell ref="J752:P752"/>
    <mergeCell ref="Q752:W752"/>
    <mergeCell ref="A753:B753"/>
    <mergeCell ref="A754:B754"/>
    <mergeCell ref="A755:B755"/>
    <mergeCell ref="A756:B756"/>
    <mergeCell ref="A757:B757"/>
    <mergeCell ref="A758:B758"/>
    <mergeCell ref="AC775:AD775"/>
    <mergeCell ref="AC776:AD776"/>
    <mergeCell ref="AC777:AD777"/>
    <mergeCell ref="AC778:AD778"/>
    <mergeCell ref="AC779:AD779"/>
    <mergeCell ref="AC780:AD780"/>
    <mergeCell ref="AE768:AK768"/>
    <mergeCell ref="AL768:AR768"/>
    <mergeCell ref="AS768:AY768"/>
    <mergeCell ref="AC769:AD769"/>
    <mergeCell ref="AC770:AD770"/>
    <mergeCell ref="AC771:AD771"/>
    <mergeCell ref="AC772:AD772"/>
    <mergeCell ref="AC773:AD773"/>
    <mergeCell ref="AC774:AD774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</mergeCells>
  <conditionalFormatting sqref="C285:F28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3:AY7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AG903"/>
  <sheetViews>
    <sheetView showGridLines="0" topLeftCell="A867" zoomScale="68" zoomScaleNormal="68" workbookViewId="0">
      <selection activeCell="M900" sqref="M90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1057" t="s">
        <v>50</v>
      </c>
      <c r="D8" s="1058"/>
      <c r="E8" s="1058"/>
      <c r="F8" s="1058"/>
      <c r="G8" s="1058"/>
      <c r="H8" s="1059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1057" t="s">
        <v>50</v>
      </c>
      <c r="D22" s="1058"/>
      <c r="E22" s="1058"/>
      <c r="F22" s="1058"/>
      <c r="G22" s="1058"/>
      <c r="H22" s="1059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1057" t="s">
        <v>50</v>
      </c>
      <c r="D36" s="1058"/>
      <c r="E36" s="1058"/>
      <c r="F36" s="1058"/>
      <c r="G36" s="1058"/>
      <c r="H36" s="1059"/>
      <c r="I36" s="292" t="s">
        <v>0</v>
      </c>
      <c r="N36" s="1066" t="s">
        <v>69</v>
      </c>
      <c r="O36" s="1067"/>
      <c r="P36" s="1067"/>
      <c r="Q36" s="1068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1069" t="s">
        <v>70</v>
      </c>
      <c r="O37" s="1070"/>
      <c r="P37" s="1070"/>
      <c r="Q37" s="1071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1057" t="s">
        <v>50</v>
      </c>
      <c r="D51" s="1058"/>
      <c r="E51" s="1058"/>
      <c r="F51" s="1058"/>
      <c r="G51" s="1058"/>
      <c r="H51" s="1058"/>
      <c r="I51" s="1059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127" t="s">
        <v>93</v>
      </c>
      <c r="M56" s="1127"/>
      <c r="N56" s="1127"/>
      <c r="O56" s="1127"/>
      <c r="P56" s="1127"/>
      <c r="Q56" s="1127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127"/>
      <c r="M57" s="1127"/>
      <c r="N57" s="1127"/>
      <c r="O57" s="1127"/>
      <c r="P57" s="1127"/>
      <c r="Q57" s="1127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1057" t="s">
        <v>50</v>
      </c>
      <c r="D65" s="1058"/>
      <c r="E65" s="1058"/>
      <c r="F65" s="1058"/>
      <c r="G65" s="1058"/>
      <c r="H65" s="1058"/>
      <c r="I65" s="1059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127"/>
      <c r="M70" s="1127"/>
      <c r="N70" s="1127"/>
      <c r="O70" s="1127"/>
      <c r="P70" s="1127"/>
      <c r="Q70" s="1127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127"/>
      <c r="M71" s="1127"/>
      <c r="N71" s="1127"/>
      <c r="O71" s="1127"/>
      <c r="P71" s="1127"/>
      <c r="Q71" s="1127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1057" t="s">
        <v>50</v>
      </c>
      <c r="D79" s="1058"/>
      <c r="E79" s="1058"/>
      <c r="F79" s="1058"/>
      <c r="G79" s="1058"/>
      <c r="H79" s="1058"/>
      <c r="I79" s="1059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92" t="s">
        <v>50</v>
      </c>
      <c r="D93" s="990"/>
      <c r="E93" s="990"/>
      <c r="F93" s="990"/>
      <c r="G93" s="990"/>
      <c r="H93" s="990"/>
      <c r="I93" s="990"/>
      <c r="J93" s="1003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1072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1073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92" t="s">
        <v>50</v>
      </c>
      <c r="D107" s="990"/>
      <c r="E107" s="990"/>
      <c r="F107" s="990"/>
      <c r="G107" s="990"/>
      <c r="H107" s="990"/>
      <c r="I107" s="990"/>
      <c r="J107" s="1003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1072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1073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1006" t="s">
        <v>50</v>
      </c>
      <c r="D122" s="1006"/>
      <c r="E122" s="1006"/>
      <c r="F122" s="1006"/>
      <c r="G122" s="1006"/>
      <c r="H122" s="1006"/>
      <c r="I122" s="1006"/>
      <c r="J122" s="1003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1042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1043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1006" t="s">
        <v>50</v>
      </c>
      <c r="D137" s="1006"/>
      <c r="E137" s="1006"/>
      <c r="F137" s="1006"/>
      <c r="G137" s="1006"/>
      <c r="H137" s="1006"/>
      <c r="I137" s="1006"/>
      <c r="J137" s="1003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1042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1043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1006" t="s">
        <v>50</v>
      </c>
      <c r="D152" s="1006"/>
      <c r="E152" s="1006"/>
      <c r="F152" s="1006"/>
      <c r="G152" s="1006"/>
      <c r="H152" s="1006"/>
      <c r="I152" s="1006"/>
      <c r="J152" s="1003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1042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1043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1006" t="s">
        <v>50</v>
      </c>
      <c r="D167" s="1006"/>
      <c r="E167" s="1006"/>
      <c r="F167" s="1006"/>
      <c r="G167" s="1006"/>
      <c r="H167" s="1006"/>
      <c r="I167" s="1006"/>
      <c r="J167" s="1003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1042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1043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1006" t="s">
        <v>50</v>
      </c>
      <c r="D182" s="1006"/>
      <c r="E182" s="1006"/>
      <c r="F182" s="1006"/>
      <c r="G182" s="1006"/>
      <c r="H182" s="1006"/>
      <c r="I182" s="1006"/>
      <c r="J182" s="1003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1042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1043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1006" t="s">
        <v>50</v>
      </c>
      <c r="D197" s="1006"/>
      <c r="E197" s="1006"/>
      <c r="F197" s="1006"/>
      <c r="G197" s="1006"/>
      <c r="H197" s="1006"/>
      <c r="I197" s="1006"/>
      <c r="J197" s="1003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1042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1043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1006" t="s">
        <v>50</v>
      </c>
      <c r="D212" s="1006"/>
      <c r="E212" s="1006"/>
      <c r="F212" s="1006"/>
      <c r="G212" s="1006"/>
      <c r="H212" s="1006"/>
      <c r="I212" s="1006"/>
      <c r="J212" s="1003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1042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1043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1006" t="s">
        <v>50</v>
      </c>
      <c r="D227" s="1006"/>
      <c r="E227" s="1006"/>
      <c r="F227" s="1006"/>
      <c r="G227" s="1006"/>
      <c r="H227" s="1006"/>
      <c r="I227" s="1006"/>
      <c r="J227" s="1003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1042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1043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1006" t="s">
        <v>50</v>
      </c>
      <c r="D242" s="1006"/>
      <c r="E242" s="1006"/>
      <c r="F242" s="1006"/>
      <c r="G242" s="1006"/>
      <c r="H242" s="1006"/>
      <c r="I242" s="1006"/>
      <c r="J242" s="1003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1042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1043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1006" t="s">
        <v>50</v>
      </c>
      <c r="D256" s="1006"/>
      <c r="E256" s="1006"/>
      <c r="F256" s="1006"/>
      <c r="G256" s="1006"/>
      <c r="H256" s="1006"/>
      <c r="I256" s="1006"/>
      <c r="J256" s="1003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1042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1043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1006" t="s">
        <v>50</v>
      </c>
      <c r="D270" s="1006"/>
      <c r="E270" s="1006"/>
      <c r="F270" s="1006"/>
      <c r="G270" s="1006"/>
      <c r="H270" s="1006"/>
      <c r="I270" s="1006"/>
      <c r="J270" s="1003" t="s">
        <v>0</v>
      </c>
      <c r="K270" s="213">
        <v>251</v>
      </c>
      <c r="N270" s="272" t="s">
        <v>163</v>
      </c>
      <c r="O270" s="1006" t="s">
        <v>50</v>
      </c>
      <c r="P270" s="1006"/>
      <c r="Q270" s="1006"/>
      <c r="R270" s="1006"/>
      <c r="S270" s="1006"/>
      <c r="T270" s="1006"/>
      <c r="U270" s="1006"/>
      <c r="V270" s="1003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1042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1042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1043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1043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1006" t="s">
        <v>50</v>
      </c>
      <c r="D284" s="1006"/>
      <c r="E284" s="1006"/>
      <c r="F284" s="1006"/>
      <c r="G284" s="1006"/>
      <c r="H284" s="1006"/>
      <c r="I284" s="1006"/>
      <c r="J284" s="1003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1042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1043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92" t="s">
        <v>50</v>
      </c>
      <c r="D298" s="990"/>
      <c r="E298" s="990"/>
      <c r="F298" s="990"/>
      <c r="G298" s="990"/>
      <c r="H298" s="990"/>
      <c r="I298" s="991"/>
      <c r="J298" s="1003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1072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1073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1006" t="s">
        <v>50</v>
      </c>
      <c r="D312" s="1006"/>
      <c r="E312" s="1006"/>
      <c r="F312" s="1006"/>
      <c r="G312" s="1006"/>
      <c r="H312" s="1006"/>
      <c r="I312" s="1006"/>
      <c r="J312" s="1003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1042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1043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1006" t="s">
        <v>50</v>
      </c>
      <c r="D326" s="1006"/>
      <c r="E326" s="1006"/>
      <c r="F326" s="1006"/>
      <c r="G326" s="1006"/>
      <c r="H326" s="1006"/>
      <c r="I326" s="1006"/>
      <c r="J326" s="1003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1042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1043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1006" t="s">
        <v>50</v>
      </c>
      <c r="D340" s="1006"/>
      <c r="E340" s="1006"/>
      <c r="F340" s="1006"/>
      <c r="G340" s="1006"/>
      <c r="H340" s="1006"/>
      <c r="I340" s="1006"/>
      <c r="J340" s="1003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1042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1043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1035" t="s">
        <v>172</v>
      </c>
      <c r="D356" s="1036"/>
      <c r="E356" s="1036"/>
      <c r="F356" s="1036"/>
      <c r="G356" s="1036"/>
      <c r="H356" s="1036"/>
      <c r="I356" s="1036"/>
      <c r="J356" s="1036"/>
      <c r="K356" s="1036"/>
      <c r="L356" s="1037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1014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1017">
        <v>624</v>
      </c>
      <c r="I358" s="1017">
        <v>124.5</v>
      </c>
      <c r="J358" s="1017">
        <v>60</v>
      </c>
      <c r="K358" s="1011" t="s">
        <v>199</v>
      </c>
      <c r="L358" s="1008">
        <v>135</v>
      </c>
      <c r="M358" s="1038">
        <f>H358-(E358+E359+E360+E361)</f>
        <v>0</v>
      </c>
      <c r="N358" s="200">
        <v>1</v>
      </c>
      <c r="O358" s="200">
        <v>6</v>
      </c>
      <c r="P358" s="200">
        <v>60</v>
      </c>
      <c r="Q358" s="1056" t="s">
        <v>194</v>
      </c>
      <c r="R358" s="1056"/>
    </row>
    <row r="359" spans="1:18" ht="15" x14ac:dyDescent="0.2">
      <c r="A359" s="574">
        <v>-1.34</v>
      </c>
      <c r="B359" s="574"/>
      <c r="C359" s="1015"/>
      <c r="D359" s="584" t="s">
        <v>234</v>
      </c>
      <c r="E359" s="672">
        <v>234</v>
      </c>
      <c r="F359" s="585">
        <v>123.5</v>
      </c>
      <c r="G359" s="584" t="s">
        <v>190</v>
      </c>
      <c r="H359" s="1018"/>
      <c r="I359" s="1018"/>
      <c r="J359" s="1018"/>
      <c r="K359" s="1012"/>
      <c r="L359" s="1009"/>
      <c r="M359" s="1038"/>
      <c r="N359" s="200">
        <v>2</v>
      </c>
      <c r="O359" s="200">
        <v>5</v>
      </c>
      <c r="P359" s="200">
        <v>60</v>
      </c>
      <c r="Q359" s="1056"/>
      <c r="R359" s="1056"/>
    </row>
    <row r="360" spans="1:18" ht="15" x14ac:dyDescent="0.2">
      <c r="A360" s="574">
        <v>1</v>
      </c>
      <c r="B360" s="574"/>
      <c r="C360" s="1015"/>
      <c r="D360" s="585">
        <v>3</v>
      </c>
      <c r="E360" s="672">
        <v>17</v>
      </c>
      <c r="F360" s="585">
        <v>123</v>
      </c>
      <c r="G360" s="584" t="s">
        <v>198</v>
      </c>
      <c r="H360" s="1018"/>
      <c r="I360" s="1018"/>
      <c r="J360" s="1018"/>
      <c r="K360" s="1012"/>
      <c r="L360" s="1009"/>
      <c r="M360" s="1038"/>
      <c r="N360" s="200">
        <v>3</v>
      </c>
      <c r="O360" s="200">
        <v>4</v>
      </c>
      <c r="P360" s="200">
        <v>60</v>
      </c>
      <c r="Q360" s="1056"/>
      <c r="R360" s="1056"/>
    </row>
    <row r="361" spans="1:18" ht="15.75" thickBot="1" x14ac:dyDescent="0.25">
      <c r="A361" s="574"/>
      <c r="B361" s="574"/>
      <c r="C361" s="1016"/>
      <c r="D361" s="591"/>
      <c r="E361" s="592"/>
      <c r="F361" s="591"/>
      <c r="G361" s="593"/>
      <c r="H361" s="1019"/>
      <c r="I361" s="1019"/>
      <c r="J361" s="1019"/>
      <c r="K361" s="1013"/>
      <c r="L361" s="1010"/>
      <c r="M361" s="1038"/>
      <c r="N361" s="200">
        <v>4</v>
      </c>
      <c r="O361" s="200">
        <v>3</v>
      </c>
      <c r="P361" s="200">
        <v>18</v>
      </c>
      <c r="Q361" s="1056"/>
      <c r="R361" s="1056"/>
    </row>
    <row r="362" spans="1:18" ht="15" x14ac:dyDescent="0.2">
      <c r="A362" s="574">
        <v>2.23</v>
      </c>
      <c r="B362" s="574"/>
      <c r="C362" s="1075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1017">
        <v>624</v>
      </c>
      <c r="I362" s="1017">
        <v>123</v>
      </c>
      <c r="J362" s="1017">
        <v>60</v>
      </c>
      <c r="K362" s="1011" t="s">
        <v>236</v>
      </c>
      <c r="L362" s="1008">
        <v>135</v>
      </c>
      <c r="M362" s="1038">
        <f>H362-(E362+E363+E364+E365)</f>
        <v>0</v>
      </c>
      <c r="N362" s="200">
        <v>5</v>
      </c>
      <c r="O362" s="200">
        <v>2</v>
      </c>
      <c r="P362" s="200">
        <v>60</v>
      </c>
      <c r="Q362" s="1056"/>
      <c r="R362" s="1056"/>
    </row>
    <row r="363" spans="1:18" ht="15" x14ac:dyDescent="0.2">
      <c r="A363" s="574">
        <v>1.5</v>
      </c>
      <c r="B363" s="574"/>
      <c r="C363" s="1076"/>
      <c r="D363" s="585">
        <v>6</v>
      </c>
      <c r="E363" s="601">
        <v>279</v>
      </c>
      <c r="F363" s="585">
        <v>121.5</v>
      </c>
      <c r="G363" s="584" t="s">
        <v>198</v>
      </c>
      <c r="H363" s="1018"/>
      <c r="I363" s="1018"/>
      <c r="J363" s="1018"/>
      <c r="K363" s="1012"/>
      <c r="L363" s="1009"/>
      <c r="M363" s="1038"/>
      <c r="N363" s="200">
        <v>6</v>
      </c>
      <c r="O363" s="200">
        <v>1</v>
      </c>
      <c r="P363" s="200">
        <v>60</v>
      </c>
      <c r="Q363" s="1056" t="s">
        <v>225</v>
      </c>
      <c r="R363" s="1056"/>
    </row>
    <row r="364" spans="1:18" ht="15" x14ac:dyDescent="0.2">
      <c r="A364" s="574"/>
      <c r="B364" s="574"/>
      <c r="C364" s="1076"/>
      <c r="D364" s="605"/>
      <c r="E364" s="606"/>
      <c r="F364" s="605"/>
      <c r="G364" s="607"/>
      <c r="H364" s="1018"/>
      <c r="I364" s="1018"/>
      <c r="J364" s="1018"/>
      <c r="K364" s="1012"/>
      <c r="L364" s="1009"/>
      <c r="M364" s="1038"/>
    </row>
    <row r="365" spans="1:18" ht="15.75" thickBot="1" x14ac:dyDescent="0.25">
      <c r="A365" s="574"/>
      <c r="B365" s="574"/>
      <c r="C365" s="1077"/>
      <c r="D365" s="605"/>
      <c r="E365" s="606"/>
      <c r="F365" s="605"/>
      <c r="G365" s="607"/>
      <c r="H365" s="1019"/>
      <c r="I365" s="1019"/>
      <c r="J365" s="1019"/>
      <c r="K365" s="1013"/>
      <c r="L365" s="1010"/>
      <c r="M365" s="1038"/>
    </row>
    <row r="366" spans="1:18" ht="15" x14ac:dyDescent="0.2">
      <c r="A366" s="574">
        <v>2</v>
      </c>
      <c r="B366" s="574"/>
      <c r="C366" s="1026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1017">
        <v>192</v>
      </c>
      <c r="I366" s="1017">
        <v>121</v>
      </c>
      <c r="J366" s="1017">
        <v>18</v>
      </c>
      <c r="K366" s="1011" t="s">
        <v>193</v>
      </c>
      <c r="L366" s="1008">
        <v>131.5</v>
      </c>
      <c r="M366" s="1038">
        <f>H366-(E366+E367+E368+E369)</f>
        <v>0</v>
      </c>
    </row>
    <row r="367" spans="1:18" ht="15" x14ac:dyDescent="0.2">
      <c r="A367" s="574"/>
      <c r="B367" s="574"/>
      <c r="C367" s="1027"/>
      <c r="D367" s="585"/>
      <c r="E367" s="585"/>
      <c r="F367" s="585"/>
      <c r="G367" s="584"/>
      <c r="H367" s="1018"/>
      <c r="I367" s="1018"/>
      <c r="J367" s="1018"/>
      <c r="K367" s="1012"/>
      <c r="L367" s="1009"/>
      <c r="M367" s="1038"/>
    </row>
    <row r="368" spans="1:18" ht="15" x14ac:dyDescent="0.2">
      <c r="A368" s="574"/>
      <c r="B368" s="574"/>
      <c r="C368" s="1027"/>
      <c r="D368" s="605"/>
      <c r="E368" s="605"/>
      <c r="F368" s="605"/>
      <c r="G368" s="607"/>
      <c r="H368" s="1018"/>
      <c r="I368" s="1018"/>
      <c r="J368" s="1018"/>
      <c r="K368" s="1012"/>
      <c r="L368" s="1009"/>
      <c r="M368" s="1038"/>
    </row>
    <row r="369" spans="1:13" ht="15.75" thickBot="1" x14ac:dyDescent="0.25">
      <c r="A369" s="574"/>
      <c r="B369" s="574"/>
      <c r="C369" s="1028"/>
      <c r="D369" s="591"/>
      <c r="E369" s="592"/>
      <c r="F369" s="591"/>
      <c r="G369" s="593"/>
      <c r="H369" s="1019"/>
      <c r="I369" s="1019"/>
      <c r="J369" s="1019"/>
      <c r="K369" s="1013"/>
      <c r="L369" s="1010"/>
      <c r="M369" s="1038"/>
    </row>
    <row r="370" spans="1:13" ht="15" x14ac:dyDescent="0.2">
      <c r="A370" s="574">
        <v>3.5</v>
      </c>
      <c r="B370" s="574"/>
      <c r="C370" s="1128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1017">
        <v>624</v>
      </c>
      <c r="I370" s="1017">
        <v>121.5</v>
      </c>
      <c r="J370" s="1017">
        <v>60</v>
      </c>
      <c r="K370" s="1017" t="s">
        <v>193</v>
      </c>
      <c r="L370" s="1008">
        <v>131.5</v>
      </c>
      <c r="M370" s="1038">
        <f>H370-(E370+E371+E372+E373)</f>
        <v>0</v>
      </c>
    </row>
    <row r="371" spans="1:13" ht="15" x14ac:dyDescent="0.2">
      <c r="A371" s="574">
        <v>2.5</v>
      </c>
      <c r="B371" s="574"/>
      <c r="C371" s="1129"/>
      <c r="D371" s="585">
        <v>2</v>
      </c>
      <c r="E371" s="675">
        <v>205</v>
      </c>
      <c r="F371" s="585">
        <v>121</v>
      </c>
      <c r="G371" s="584" t="s">
        <v>214</v>
      </c>
      <c r="H371" s="1018"/>
      <c r="I371" s="1018"/>
      <c r="J371" s="1018"/>
      <c r="K371" s="1018"/>
      <c r="L371" s="1009"/>
      <c r="M371" s="1038"/>
    </row>
    <row r="372" spans="1:13" ht="15" x14ac:dyDescent="0.2">
      <c r="A372" s="574"/>
      <c r="B372" s="574"/>
      <c r="C372" s="1129"/>
      <c r="D372" s="605"/>
      <c r="E372" s="605"/>
      <c r="F372" s="605"/>
      <c r="G372" s="607"/>
      <c r="H372" s="1018"/>
      <c r="I372" s="1018"/>
      <c r="J372" s="1018"/>
      <c r="K372" s="1018"/>
      <c r="L372" s="1009"/>
      <c r="M372" s="1038"/>
    </row>
    <row r="373" spans="1:13" ht="15.75" thickBot="1" x14ac:dyDescent="0.25">
      <c r="A373" s="574"/>
      <c r="B373" s="574"/>
      <c r="C373" s="1130"/>
      <c r="D373" s="591"/>
      <c r="E373" s="592"/>
      <c r="F373" s="591"/>
      <c r="G373" s="593"/>
      <c r="H373" s="1019"/>
      <c r="I373" s="1019"/>
      <c r="J373" s="1019"/>
      <c r="K373" s="1019"/>
      <c r="L373" s="1010"/>
      <c r="M373" s="1038"/>
    </row>
    <row r="374" spans="1:13" ht="15" x14ac:dyDescent="0.2">
      <c r="A374" s="574">
        <v>3.8</v>
      </c>
      <c r="B374" s="574"/>
      <c r="C374" s="1050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1017">
        <v>623</v>
      </c>
      <c r="I374" s="1017">
        <v>120.5</v>
      </c>
      <c r="J374" s="1017">
        <v>60</v>
      </c>
      <c r="K374" s="1011" t="s">
        <v>235</v>
      </c>
      <c r="L374" s="1008">
        <v>131.5</v>
      </c>
      <c r="M374" s="1038">
        <f>H374-(E374+E375+E376+E377)</f>
        <v>0</v>
      </c>
    </row>
    <row r="375" spans="1:13" ht="15" x14ac:dyDescent="0.2">
      <c r="A375" s="574">
        <v>4.5</v>
      </c>
      <c r="B375" s="574"/>
      <c r="C375" s="1051"/>
      <c r="D375" s="585">
        <v>1</v>
      </c>
      <c r="E375" s="588">
        <v>267</v>
      </c>
      <c r="F375" s="585">
        <v>117.5</v>
      </c>
      <c r="G375" s="607" t="s">
        <v>187</v>
      </c>
      <c r="H375" s="1018"/>
      <c r="I375" s="1018"/>
      <c r="J375" s="1018"/>
      <c r="K375" s="1012"/>
      <c r="L375" s="1009"/>
      <c r="M375" s="1038"/>
    </row>
    <row r="376" spans="1:13" ht="15" x14ac:dyDescent="0.2">
      <c r="A376" s="574"/>
      <c r="B376" s="574"/>
      <c r="C376" s="1051"/>
      <c r="D376" s="605"/>
      <c r="E376" s="605"/>
      <c r="F376" s="605"/>
      <c r="G376" s="607"/>
      <c r="H376" s="1018"/>
      <c r="I376" s="1018"/>
      <c r="J376" s="1018"/>
      <c r="K376" s="1012"/>
      <c r="L376" s="1009"/>
      <c r="M376" s="1038"/>
    </row>
    <row r="377" spans="1:13" ht="15.75" thickBot="1" x14ac:dyDescent="0.25">
      <c r="A377" s="574"/>
      <c r="B377" s="574"/>
      <c r="C377" s="1052"/>
      <c r="D377" s="591"/>
      <c r="E377" s="591"/>
      <c r="F377" s="591"/>
      <c r="G377" s="593"/>
      <c r="H377" s="1019"/>
      <c r="I377" s="1019"/>
      <c r="J377" s="1019"/>
      <c r="K377" s="1013"/>
      <c r="L377" s="1010"/>
      <c r="M377" s="1038"/>
    </row>
    <row r="378" spans="1:13" ht="15" x14ac:dyDescent="0.2">
      <c r="A378" s="574">
        <v>6.5</v>
      </c>
      <c r="B378" s="574"/>
      <c r="C378" s="1088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1017">
        <v>623</v>
      </c>
      <c r="I378" s="1017">
        <v>117.5</v>
      </c>
      <c r="J378" s="1017">
        <v>60</v>
      </c>
      <c r="K378" s="1017" t="s">
        <v>191</v>
      </c>
      <c r="L378" s="1008">
        <v>130.5</v>
      </c>
      <c r="M378" s="1038">
        <f>H378-(E378+E379+E380+E381)</f>
        <v>0</v>
      </c>
    </row>
    <row r="379" spans="1:13" ht="15" x14ac:dyDescent="0.2">
      <c r="A379" s="574">
        <v>7.32</v>
      </c>
      <c r="B379" s="574"/>
      <c r="C379" s="1089"/>
      <c r="D379" s="585">
        <v>7</v>
      </c>
      <c r="E379" s="634">
        <v>528</v>
      </c>
      <c r="F379" s="585">
        <v>117</v>
      </c>
      <c r="G379" s="584" t="s">
        <v>190</v>
      </c>
      <c r="H379" s="1018"/>
      <c r="I379" s="1018"/>
      <c r="J379" s="1018"/>
      <c r="K379" s="1018"/>
      <c r="L379" s="1009"/>
      <c r="M379" s="1038"/>
    </row>
    <row r="380" spans="1:13" ht="15" x14ac:dyDescent="0.2">
      <c r="A380" s="574"/>
      <c r="B380" s="574"/>
      <c r="C380" s="1089"/>
      <c r="D380" s="605"/>
      <c r="E380" s="605"/>
      <c r="F380" s="605"/>
      <c r="G380" s="607"/>
      <c r="H380" s="1018"/>
      <c r="I380" s="1018"/>
      <c r="J380" s="1018"/>
      <c r="K380" s="1018"/>
      <c r="L380" s="1009"/>
      <c r="M380" s="1038"/>
    </row>
    <row r="381" spans="1:13" ht="15.75" thickBot="1" x14ac:dyDescent="0.25">
      <c r="A381" s="574"/>
      <c r="B381" s="574"/>
      <c r="C381" s="1090"/>
      <c r="D381" s="591"/>
      <c r="E381" s="592"/>
      <c r="F381" s="591"/>
      <c r="G381" s="593"/>
      <c r="H381" s="1019"/>
      <c r="I381" s="1019"/>
      <c r="J381" s="1019"/>
      <c r="K381" s="1019"/>
      <c r="L381" s="1010"/>
      <c r="M381" s="1038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92" t="s">
        <v>50</v>
      </c>
      <c r="D386" s="990"/>
      <c r="E386" s="990"/>
      <c r="F386" s="990"/>
      <c r="G386" s="990"/>
      <c r="H386" s="991"/>
      <c r="I386" s="1003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1042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92" t="s">
        <v>50</v>
      </c>
      <c r="D399" s="990"/>
      <c r="E399" s="990"/>
      <c r="F399" s="990"/>
      <c r="G399" s="990"/>
      <c r="H399" s="991"/>
      <c r="I399" s="1003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1042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92" t="s">
        <v>50</v>
      </c>
      <c r="D413" s="990"/>
      <c r="E413" s="990"/>
      <c r="F413" s="990"/>
      <c r="G413" s="990"/>
      <c r="H413" s="991"/>
      <c r="I413" s="1003" t="s">
        <v>0</v>
      </c>
      <c r="J413" s="213">
        <v>244</v>
      </c>
      <c r="M413" s="272" t="s">
        <v>240</v>
      </c>
      <c r="N413" s="992" t="s">
        <v>50</v>
      </c>
      <c r="O413" s="990"/>
      <c r="P413" s="990"/>
      <c r="Q413" s="990"/>
      <c r="R413" s="990"/>
      <c r="S413" s="991"/>
      <c r="T413" s="1003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1042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1042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92" t="s">
        <v>50</v>
      </c>
      <c r="D427" s="990"/>
      <c r="E427" s="990"/>
      <c r="F427" s="990"/>
      <c r="G427" s="990"/>
      <c r="H427" s="991"/>
      <c r="I427" s="1003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1042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92" t="s">
        <v>50</v>
      </c>
      <c r="D441" s="990"/>
      <c r="E441" s="990"/>
      <c r="F441" s="990"/>
      <c r="G441" s="990"/>
      <c r="H441" s="991"/>
      <c r="I441" s="1003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1042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92" t="s">
        <v>50</v>
      </c>
      <c r="D455" s="990"/>
      <c r="E455" s="990"/>
      <c r="F455" s="990"/>
      <c r="G455" s="990"/>
      <c r="H455" s="991"/>
      <c r="I455" s="1003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1042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92" t="s">
        <v>50</v>
      </c>
      <c r="D469" s="990"/>
      <c r="E469" s="990"/>
      <c r="F469" s="990"/>
      <c r="G469" s="990"/>
      <c r="H469" s="991"/>
      <c r="I469" s="1003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1042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92" t="s">
        <v>50</v>
      </c>
      <c r="D483" s="990"/>
      <c r="E483" s="990"/>
      <c r="F483" s="990"/>
      <c r="G483" s="990"/>
      <c r="H483" s="991"/>
      <c r="I483" s="1003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1042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1005" t="s">
        <v>50</v>
      </c>
      <c r="D497" s="1006"/>
      <c r="E497" s="1006"/>
      <c r="F497" s="1006"/>
      <c r="G497" s="1006"/>
      <c r="H497" s="1007"/>
      <c r="I497" s="1003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1042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1005" t="s">
        <v>50</v>
      </c>
      <c r="D511" s="1006"/>
      <c r="E511" s="1006"/>
      <c r="F511" s="1006"/>
      <c r="G511" s="1006"/>
      <c r="H511" s="1007"/>
      <c r="I511" s="1003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1042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1005" t="s">
        <v>50</v>
      </c>
      <c r="D525" s="1006"/>
      <c r="E525" s="1006"/>
      <c r="F525" s="1006"/>
      <c r="G525" s="1006"/>
      <c r="H525" s="1007"/>
      <c r="I525" s="1003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1042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1005" t="s">
        <v>50</v>
      </c>
      <c r="D539" s="1006"/>
      <c r="E539" s="1006"/>
      <c r="F539" s="1006"/>
      <c r="G539" s="1006"/>
      <c r="H539" s="1007"/>
      <c r="I539" s="1003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1042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1005" t="s">
        <v>50</v>
      </c>
      <c r="D553" s="1006"/>
      <c r="E553" s="1006"/>
      <c r="F553" s="1006"/>
      <c r="G553" s="1006"/>
      <c r="H553" s="1007"/>
      <c r="I553" s="1003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1042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1005" t="s">
        <v>50</v>
      </c>
      <c r="D567" s="1006"/>
      <c r="E567" s="1006"/>
      <c r="F567" s="1006"/>
      <c r="G567" s="1006"/>
      <c r="H567" s="1007"/>
      <c r="I567" s="1003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1042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1005" t="s">
        <v>50</v>
      </c>
      <c r="D581" s="1006"/>
      <c r="E581" s="1006"/>
      <c r="F581" s="1006"/>
      <c r="G581" s="1006"/>
      <c r="H581" s="1007"/>
      <c r="I581" s="1003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1042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1005" t="s">
        <v>50</v>
      </c>
      <c r="D595" s="1006"/>
      <c r="E595" s="1006"/>
      <c r="F595" s="1006"/>
      <c r="G595" s="1006"/>
      <c r="H595" s="1007"/>
      <c r="I595" s="1003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1042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1005" t="s">
        <v>50</v>
      </c>
      <c r="D609" s="1006"/>
      <c r="E609" s="1006"/>
      <c r="F609" s="1006"/>
      <c r="G609" s="1006"/>
      <c r="H609" s="1007"/>
      <c r="I609" s="1003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1042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1005" t="s">
        <v>50</v>
      </c>
      <c r="D623" s="1006"/>
      <c r="E623" s="1006"/>
      <c r="F623" s="1006"/>
      <c r="G623" s="1006"/>
      <c r="H623" s="1007"/>
      <c r="I623" s="1003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1042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1005" t="s">
        <v>50</v>
      </c>
      <c r="D637" s="1006"/>
      <c r="E637" s="1006"/>
      <c r="F637" s="1006"/>
      <c r="G637" s="1006"/>
      <c r="H637" s="1007"/>
      <c r="I637" s="1003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1042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92" t="s">
        <v>50</v>
      </c>
      <c r="D651" s="990"/>
      <c r="E651" s="990"/>
      <c r="F651" s="990"/>
      <c r="G651" s="990"/>
      <c r="H651" s="991"/>
      <c r="I651" s="1003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1073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92" t="s">
        <v>50</v>
      </c>
      <c r="D665" s="990"/>
      <c r="E665" s="990"/>
      <c r="F665" s="990"/>
      <c r="G665" s="990"/>
      <c r="H665" s="991"/>
      <c r="I665" s="1003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1073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92" t="s">
        <v>50</v>
      </c>
      <c r="D679" s="990"/>
      <c r="E679" s="990"/>
      <c r="F679" s="990"/>
      <c r="G679" s="990"/>
      <c r="H679" s="991"/>
      <c r="I679" s="1003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1073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92" t="s">
        <v>50</v>
      </c>
      <c r="D693" s="990"/>
      <c r="E693" s="990"/>
      <c r="F693" s="990"/>
      <c r="G693" s="990"/>
      <c r="H693" s="991"/>
      <c r="I693" s="1003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1073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92" t="s">
        <v>50</v>
      </c>
      <c r="D707" s="990"/>
      <c r="E707" s="990"/>
      <c r="F707" s="990"/>
      <c r="G707" s="990"/>
      <c r="H707" s="991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92" t="s">
        <v>50</v>
      </c>
      <c r="D721" s="990"/>
      <c r="E721" s="990"/>
      <c r="F721" s="990"/>
      <c r="G721" s="990"/>
      <c r="H721" s="991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92" t="s">
        <v>50</v>
      </c>
      <c r="D735" s="990"/>
      <c r="E735" s="990"/>
      <c r="F735" s="990"/>
      <c r="G735" s="990"/>
      <c r="H735" s="991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992" t="s">
        <v>50</v>
      </c>
      <c r="D749" s="990"/>
      <c r="E749" s="990"/>
      <c r="F749" s="990"/>
      <c r="G749" s="990"/>
      <c r="H749" s="991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f>I743-I757</f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992" t="s">
        <v>50</v>
      </c>
      <c r="D763" s="990"/>
      <c r="E763" s="990"/>
      <c r="F763" s="990"/>
      <c r="G763" s="990"/>
      <c r="H763" s="991"/>
      <c r="I763" s="742" t="s">
        <v>0</v>
      </c>
      <c r="J763" s="213"/>
    </row>
    <row r="764" spans="1:12" ht="13.5" thickBot="1" x14ac:dyDescent="0.25">
      <c r="A764" s="1119" t="s">
        <v>54</v>
      </c>
      <c r="B764" s="1120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121" t="s">
        <v>3</v>
      </c>
      <c r="B765" s="1122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121" t="s">
        <v>4</v>
      </c>
      <c r="B766" s="1122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121" t="s">
        <v>266</v>
      </c>
      <c r="B767" s="1122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115" t="s">
        <v>6</v>
      </c>
      <c r="B768" s="1116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113" t="s">
        <v>7</v>
      </c>
      <c r="B769" s="1114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113" t="s">
        <v>8</v>
      </c>
      <c r="B770" s="1114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115" t="s">
        <v>1</v>
      </c>
      <c r="B771" s="1116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113" t="s">
        <v>27</v>
      </c>
      <c r="B772" s="1114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f>I757-I773</f>
        <v>27</v>
      </c>
      <c r="L772" s="266">
        <f>K772/I757</f>
        <v>1.0380622837370242E-2</v>
      </c>
    </row>
    <row r="773" spans="1:12" x14ac:dyDescent="0.2">
      <c r="A773" s="1113" t="s">
        <v>51</v>
      </c>
      <c r="B773" s="1114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113" t="s">
        <v>28</v>
      </c>
      <c r="B774" s="1114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117" t="s">
        <v>26</v>
      </c>
      <c r="B775" s="1118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990" t="s">
        <v>50</v>
      </c>
      <c r="D779" s="990"/>
      <c r="E779" s="990"/>
      <c r="F779" s="990"/>
      <c r="G779" s="990"/>
      <c r="H779" s="991"/>
      <c r="I779" s="742" t="s">
        <v>0</v>
      </c>
      <c r="J779" s="213"/>
    </row>
    <row r="780" spans="1:12" ht="13.5" thickBot="1" x14ac:dyDescent="0.25">
      <c r="A780" s="1119" t="s">
        <v>54</v>
      </c>
      <c r="B780" s="1120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121" t="s">
        <v>3</v>
      </c>
      <c r="B781" s="1122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121" t="s">
        <v>4</v>
      </c>
      <c r="B782" s="1122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121" t="s">
        <v>266</v>
      </c>
      <c r="B783" s="1122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115" t="s">
        <v>6</v>
      </c>
      <c r="B784" s="1116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113" t="s">
        <v>7</v>
      </c>
      <c r="B785" s="1114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113" t="s">
        <v>8</v>
      </c>
      <c r="B786" s="1114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115" t="s">
        <v>1</v>
      </c>
      <c r="B787" s="1116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113" t="s">
        <v>27</v>
      </c>
      <c r="B788" s="1114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f>I773-I789</f>
        <v>16</v>
      </c>
      <c r="L788" s="266">
        <f>K788/I773</f>
        <v>6.216006216006216E-3</v>
      </c>
    </row>
    <row r="789" spans="1:12" x14ac:dyDescent="0.2">
      <c r="A789" s="1113" t="s">
        <v>51</v>
      </c>
      <c r="B789" s="1114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113" t="s">
        <v>28</v>
      </c>
      <c r="B790" s="1114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117" t="s">
        <v>26</v>
      </c>
      <c r="B791" s="1118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990" t="s">
        <v>50</v>
      </c>
      <c r="D795" s="990"/>
      <c r="E795" s="990"/>
      <c r="F795" s="990"/>
      <c r="G795" s="990"/>
      <c r="H795" s="991"/>
      <c r="I795" s="742" t="s">
        <v>0</v>
      </c>
      <c r="J795" s="213"/>
    </row>
    <row r="796" spans="1:12" ht="13.5" thickBot="1" x14ac:dyDescent="0.25">
      <c r="A796" s="1119" t="s">
        <v>54</v>
      </c>
      <c r="B796" s="1120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121" t="s">
        <v>3</v>
      </c>
      <c r="B797" s="1122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121" t="s">
        <v>4</v>
      </c>
      <c r="B798" s="1122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121" t="s">
        <v>266</v>
      </c>
      <c r="B799" s="1122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115" t="s">
        <v>6</v>
      </c>
      <c r="B800" s="1116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113" t="s">
        <v>7</v>
      </c>
      <c r="B801" s="1114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113" t="s">
        <v>8</v>
      </c>
      <c r="B802" s="1114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115" t="s">
        <v>1</v>
      </c>
      <c r="B803" s="1116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113" t="s">
        <v>27</v>
      </c>
      <c r="B804" s="1114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f>I789-I805</f>
        <v>14</v>
      </c>
      <c r="L804" s="266">
        <f>K804/I789</f>
        <v>5.4730258014073496E-3</v>
      </c>
    </row>
    <row r="805" spans="1:12" x14ac:dyDescent="0.2">
      <c r="A805" s="1113" t="s">
        <v>51</v>
      </c>
      <c r="B805" s="1114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113" t="s">
        <v>28</v>
      </c>
      <c r="B806" s="1114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117" t="s">
        <v>26</v>
      </c>
      <c r="B807" s="1118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990" t="s">
        <v>50</v>
      </c>
      <c r="D811" s="990"/>
      <c r="E811" s="990"/>
      <c r="F811" s="990"/>
      <c r="G811" s="990"/>
      <c r="H811" s="991"/>
      <c r="I811" s="742" t="s">
        <v>0</v>
      </c>
      <c r="J811" s="213"/>
    </row>
    <row r="812" spans="1:12" ht="13.5" thickBot="1" x14ac:dyDescent="0.25">
      <c r="A812" s="1119" t="s">
        <v>54</v>
      </c>
      <c r="B812" s="1120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121" t="s">
        <v>3</v>
      </c>
      <c r="B813" s="1122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121" t="s">
        <v>4</v>
      </c>
      <c r="B814" s="1122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121" t="s">
        <v>266</v>
      </c>
      <c r="B815" s="1122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115" t="s">
        <v>6</v>
      </c>
      <c r="B816" s="1116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113" t="s">
        <v>7</v>
      </c>
      <c r="B817" s="1114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113" t="s">
        <v>8</v>
      </c>
      <c r="B818" s="1114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115" t="s">
        <v>1</v>
      </c>
      <c r="B819" s="1116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113" t="s">
        <v>27</v>
      </c>
      <c r="B820" s="1114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f>I805-I821</f>
        <v>17</v>
      </c>
      <c r="L820" s="266">
        <f>K820/I805</f>
        <v>6.6823899371069185E-3</v>
      </c>
    </row>
    <row r="821" spans="1:12" x14ac:dyDescent="0.2">
      <c r="A821" s="1113" t="s">
        <v>51</v>
      </c>
      <c r="B821" s="1114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113" t="s">
        <v>28</v>
      </c>
      <c r="B822" s="1114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117" t="s">
        <v>26</v>
      </c>
      <c r="B823" s="1118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990" t="s">
        <v>50</v>
      </c>
      <c r="D827" s="990"/>
      <c r="E827" s="990"/>
      <c r="F827" s="990"/>
      <c r="G827" s="990"/>
      <c r="H827" s="991"/>
      <c r="I827" s="840" t="s">
        <v>0</v>
      </c>
      <c r="J827" s="213"/>
      <c r="K827" s="841"/>
      <c r="L827" s="841"/>
    </row>
    <row r="828" spans="1:12" ht="13.5" thickBot="1" x14ac:dyDescent="0.25">
      <c r="A828" s="1119" t="s">
        <v>54</v>
      </c>
      <c r="B828" s="1120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121" t="s">
        <v>3</v>
      </c>
      <c r="B829" s="1122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121" t="s">
        <v>4</v>
      </c>
      <c r="B830" s="1122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121" t="s">
        <v>266</v>
      </c>
      <c r="B831" s="1122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115" t="s">
        <v>6</v>
      </c>
      <c r="B832" s="1116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113" t="s">
        <v>7</v>
      </c>
      <c r="B833" s="1114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113" t="s">
        <v>8</v>
      </c>
      <c r="B834" s="1114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115" t="s">
        <v>1</v>
      </c>
      <c r="B835" s="1116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113" t="s">
        <v>27</v>
      </c>
      <c r="B836" s="1114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f>I821-I837</f>
        <v>15</v>
      </c>
      <c r="L836" s="266">
        <f>K836/I821</f>
        <v>5.9358923624851598E-3</v>
      </c>
    </row>
    <row r="837" spans="1:12" x14ac:dyDescent="0.2">
      <c r="A837" s="1113" t="s">
        <v>51</v>
      </c>
      <c r="B837" s="1114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113" t="s">
        <v>28</v>
      </c>
      <c r="B838" s="1114"/>
      <c r="C838" s="373">
        <v>155.1</v>
      </c>
      <c r="D838" s="846">
        <v>155.1</v>
      </c>
      <c r="E838" s="846">
        <v>155.1</v>
      </c>
      <c r="F838" s="846">
        <v>155.1</v>
      </c>
      <c r="G838" s="846">
        <v>155.1</v>
      </c>
      <c r="H838" s="847">
        <v>155.1</v>
      </c>
      <c r="I838" s="749">
        <f>AVERAGE(C838:H838)</f>
        <v>155.1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117" t="s">
        <v>26</v>
      </c>
      <c r="B839" s="1118"/>
      <c r="C839" s="520">
        <f>(C838-C822)</f>
        <v>0</v>
      </c>
      <c r="D839" s="221">
        <f t="shared" ref="D839:H839" si="186">(D838-D822)</f>
        <v>0</v>
      </c>
      <c r="E839" s="221">
        <f t="shared" si="186"/>
        <v>0</v>
      </c>
      <c r="F839" s="221">
        <f t="shared" si="186"/>
        <v>0</v>
      </c>
      <c r="G839" s="221">
        <f t="shared" si="186"/>
        <v>0</v>
      </c>
      <c r="H839" s="226">
        <f t="shared" si="186"/>
        <v>0</v>
      </c>
      <c r="I839" s="333"/>
      <c r="J839" s="841"/>
      <c r="K839" s="841"/>
      <c r="L839" s="841"/>
    </row>
    <row r="841" spans="1:12" ht="13.5" thickBot="1" x14ac:dyDescent="0.25"/>
    <row r="842" spans="1:12" ht="13.5" thickBot="1" x14ac:dyDescent="0.25">
      <c r="A842" s="788">
        <f>A826+7</f>
        <v>45819</v>
      </c>
      <c r="B842" s="781"/>
      <c r="C842" s="762">
        <f>C847/C853</f>
        <v>0</v>
      </c>
      <c r="D842" s="762">
        <f t="shared" ref="D842:H842" si="187">D847/D853</f>
        <v>0</v>
      </c>
      <c r="E842" s="762">
        <f t="shared" si="187"/>
        <v>0</v>
      </c>
      <c r="F842" s="762">
        <f t="shared" si="187"/>
        <v>0</v>
      </c>
      <c r="G842" s="762">
        <f t="shared" si="187"/>
        <v>0</v>
      </c>
      <c r="H842" s="762">
        <f t="shared" si="187"/>
        <v>0</v>
      </c>
      <c r="I842" s="891"/>
      <c r="J842" s="891"/>
      <c r="K842" s="891"/>
      <c r="L842" s="891"/>
    </row>
    <row r="843" spans="1:12" ht="13.5" thickBot="1" x14ac:dyDescent="0.25">
      <c r="A843" s="230" t="s">
        <v>268</v>
      </c>
      <c r="B843" s="796">
        <f>B827+1</f>
        <v>56</v>
      </c>
      <c r="C843" s="990" t="s">
        <v>50</v>
      </c>
      <c r="D843" s="990"/>
      <c r="E843" s="990"/>
      <c r="F843" s="990"/>
      <c r="G843" s="990"/>
      <c r="H843" s="991"/>
      <c r="I843" s="889" t="s">
        <v>0</v>
      </c>
      <c r="J843" s="213"/>
      <c r="K843" s="891"/>
      <c r="L843" s="891"/>
    </row>
    <row r="844" spans="1:12" ht="13.5" thickBot="1" x14ac:dyDescent="0.25">
      <c r="A844" s="1119" t="s">
        <v>54</v>
      </c>
      <c r="B844" s="1120"/>
      <c r="C844" s="436">
        <v>1</v>
      </c>
      <c r="D844" s="893">
        <v>2</v>
      </c>
      <c r="E844" s="893">
        <v>3</v>
      </c>
      <c r="F844" s="893">
        <v>4</v>
      </c>
      <c r="G844" s="893">
        <v>5</v>
      </c>
      <c r="H844" s="894">
        <v>6</v>
      </c>
      <c r="I844" s="898"/>
      <c r="J844" s="229"/>
      <c r="K844" s="277"/>
      <c r="L844" s="353"/>
    </row>
    <row r="845" spans="1:12" x14ac:dyDescent="0.2">
      <c r="A845" s="1121" t="s">
        <v>3</v>
      </c>
      <c r="B845" s="1122"/>
      <c r="C845" s="871">
        <f>INDEX($AG$2:$AG$66, MATCH($B843, $AF$2:$AF$66, 0), MATCH($AG$1, $AG$1:$AG$1, 0))</f>
        <v>4385</v>
      </c>
      <c r="D845" s="874">
        <f t="shared" ref="D845:I845" si="188">INDEX($AG$2:$AG$66, MATCH($B843, $AF$2:$AF$66, 0), MATCH($AG$1, $AG$1:$AG$1, 0))</f>
        <v>4385</v>
      </c>
      <c r="E845" s="874">
        <f t="shared" si="188"/>
        <v>4385</v>
      </c>
      <c r="F845" s="874">
        <f t="shared" si="188"/>
        <v>4385</v>
      </c>
      <c r="G845" s="874">
        <f t="shared" si="188"/>
        <v>4385</v>
      </c>
      <c r="H845" s="875">
        <f t="shared" si="188"/>
        <v>4385</v>
      </c>
      <c r="I845" s="876">
        <f t="shared" si="188"/>
        <v>4385</v>
      </c>
      <c r="J845" s="215">
        <f>I845-I829</f>
        <v>20</v>
      </c>
      <c r="K845" s="277"/>
      <c r="L845" s="353"/>
    </row>
    <row r="846" spans="1:12" x14ac:dyDescent="0.2">
      <c r="A846" s="1121" t="s">
        <v>4</v>
      </c>
      <c r="B846" s="1122"/>
      <c r="C846" s="815"/>
      <c r="D846" s="816"/>
      <c r="E846" s="816"/>
      <c r="F846" s="816"/>
      <c r="G846" s="816"/>
      <c r="H846" s="817"/>
      <c r="I846" s="818"/>
      <c r="J846" s="215"/>
      <c r="K846" s="277"/>
      <c r="L846" s="353"/>
    </row>
    <row r="847" spans="1:12" x14ac:dyDescent="0.2">
      <c r="A847" s="1121" t="s">
        <v>266</v>
      </c>
      <c r="B847" s="1122"/>
      <c r="C847" s="815"/>
      <c r="D847" s="816"/>
      <c r="E847" s="816"/>
      <c r="F847" s="816"/>
      <c r="G847" s="816"/>
      <c r="H847" s="817"/>
      <c r="I847" s="852"/>
      <c r="J847" s="215"/>
      <c r="K847" s="277"/>
      <c r="L847" s="353"/>
    </row>
    <row r="848" spans="1:12" x14ac:dyDescent="0.2">
      <c r="A848" s="1115" t="s">
        <v>6</v>
      </c>
      <c r="B848" s="1116"/>
      <c r="C848" s="431"/>
      <c r="D848" s="243"/>
      <c r="E848" s="243"/>
      <c r="F848" s="243"/>
      <c r="G848" s="243"/>
      <c r="H848" s="244"/>
      <c r="I848" s="366"/>
      <c r="J848" s="406"/>
      <c r="K848" s="399"/>
      <c r="L848" s="399"/>
    </row>
    <row r="849" spans="1:12" x14ac:dyDescent="0.2">
      <c r="A849" s="1113" t="s">
        <v>7</v>
      </c>
      <c r="B849" s="1114"/>
      <c r="C849" s="878"/>
      <c r="D849" s="837"/>
      <c r="E849" s="837"/>
      <c r="F849" s="837"/>
      <c r="G849" s="837"/>
      <c r="H849" s="838"/>
      <c r="I849" s="839"/>
      <c r="J849" s="554"/>
      <c r="K849" s="399"/>
      <c r="L849" s="399"/>
    </row>
    <row r="850" spans="1:12" ht="13.5" thickBot="1" x14ac:dyDescent="0.25">
      <c r="A850" s="1113" t="s">
        <v>8</v>
      </c>
      <c r="B850" s="1114"/>
      <c r="C850" s="766"/>
      <c r="D850" s="680"/>
      <c r="E850" s="680"/>
      <c r="F850" s="680"/>
      <c r="G850" s="680"/>
      <c r="H850" s="681"/>
      <c r="I850" s="409"/>
      <c r="J850" s="891"/>
      <c r="K850" s="382"/>
      <c r="L850" s="891"/>
    </row>
    <row r="851" spans="1:12" ht="13.5" thickBot="1" x14ac:dyDescent="0.25">
      <c r="A851" s="1115" t="s">
        <v>1</v>
      </c>
      <c r="B851" s="1116"/>
      <c r="C851" s="767">
        <f t="shared" ref="C851:I851" si="189">C848/C845*100-100</f>
        <v>-100</v>
      </c>
      <c r="D851" s="691">
        <f t="shared" si="189"/>
        <v>-100</v>
      </c>
      <c r="E851" s="691">
        <f t="shared" si="189"/>
        <v>-100</v>
      </c>
      <c r="F851" s="691">
        <f t="shared" si="189"/>
        <v>-100</v>
      </c>
      <c r="G851" s="691">
        <f t="shared" si="189"/>
        <v>-100</v>
      </c>
      <c r="H851" s="691">
        <f t="shared" si="189"/>
        <v>-100</v>
      </c>
      <c r="I851" s="733">
        <f t="shared" si="189"/>
        <v>-100</v>
      </c>
      <c r="J851" s="528"/>
      <c r="K851" s="891"/>
      <c r="L851" s="891"/>
    </row>
    <row r="852" spans="1:12" ht="13.5" thickBot="1" x14ac:dyDescent="0.25">
      <c r="A852" s="1113" t="s">
        <v>27</v>
      </c>
      <c r="B852" s="1114"/>
      <c r="C852" s="520">
        <f>C848-C816</f>
        <v>0</v>
      </c>
      <c r="D852" s="520">
        <f t="shared" ref="D852:I852" si="190">D848-D816</f>
        <v>0</v>
      </c>
      <c r="E852" s="520">
        <f t="shared" si="190"/>
        <v>0</v>
      </c>
      <c r="F852" s="520">
        <f t="shared" si="190"/>
        <v>0</v>
      </c>
      <c r="G852" s="520">
        <f t="shared" si="190"/>
        <v>0</v>
      </c>
      <c r="H852" s="520">
        <f t="shared" si="190"/>
        <v>0</v>
      </c>
      <c r="I852" s="520">
        <f t="shared" si="190"/>
        <v>0</v>
      </c>
      <c r="J852" s="265" t="s">
        <v>56</v>
      </c>
      <c r="K852" s="290">
        <f>I837-I853</f>
        <v>20</v>
      </c>
      <c r="L852" s="266">
        <f>K852/I837</f>
        <v>7.9617834394904458E-3</v>
      </c>
    </row>
    <row r="853" spans="1:12" x14ac:dyDescent="0.2">
      <c r="A853" s="1113" t="s">
        <v>51</v>
      </c>
      <c r="B853" s="1114"/>
      <c r="C853" s="722">
        <v>457</v>
      </c>
      <c r="D853" s="720">
        <v>487</v>
      </c>
      <c r="E853" s="720">
        <v>106</v>
      </c>
      <c r="F853" s="720">
        <v>479</v>
      </c>
      <c r="G853" s="720">
        <v>476</v>
      </c>
      <c r="H853" s="721">
        <v>487</v>
      </c>
      <c r="I853" s="371">
        <f>SUM(C853:H853)</f>
        <v>2492</v>
      </c>
      <c r="J853" s="891" t="s">
        <v>57</v>
      </c>
      <c r="K853" s="891">
        <v>155.38999999999999</v>
      </c>
      <c r="L853" s="891"/>
    </row>
    <row r="854" spans="1:12" x14ac:dyDescent="0.2">
      <c r="A854" s="1113" t="s">
        <v>28</v>
      </c>
      <c r="B854" s="1114"/>
      <c r="C854" s="373">
        <v>155.1</v>
      </c>
      <c r="D854" s="896">
        <v>155.1</v>
      </c>
      <c r="E854" s="896">
        <v>155.1</v>
      </c>
      <c r="F854" s="896">
        <v>155.1</v>
      </c>
      <c r="G854" s="896">
        <v>155.1</v>
      </c>
      <c r="H854" s="897">
        <v>155.1</v>
      </c>
      <c r="I854" s="749">
        <f>AVERAGE(C854:H854)</f>
        <v>155.1</v>
      </c>
      <c r="J854" s="891" t="s">
        <v>26</v>
      </c>
      <c r="K854" s="215">
        <f>K853-K837</f>
        <v>-0.33000000000001251</v>
      </c>
      <c r="L854" s="228"/>
    </row>
    <row r="855" spans="1:12" ht="13.5" thickBot="1" x14ac:dyDescent="0.25">
      <c r="A855" s="1117" t="s">
        <v>26</v>
      </c>
      <c r="B855" s="1118"/>
      <c r="C855" s="520">
        <f>(C854-C838)</f>
        <v>0</v>
      </c>
      <c r="D855" s="221">
        <f t="shared" ref="D855:H855" si="191">(D854-D838)</f>
        <v>0</v>
      </c>
      <c r="E855" s="221">
        <f t="shared" si="191"/>
        <v>0</v>
      </c>
      <c r="F855" s="221">
        <f t="shared" si="191"/>
        <v>0</v>
      </c>
      <c r="G855" s="221">
        <f t="shared" si="191"/>
        <v>0</v>
      </c>
      <c r="H855" s="226">
        <f t="shared" si="191"/>
        <v>0</v>
      </c>
      <c r="I855" s="333"/>
      <c r="J855" s="891"/>
      <c r="K855" s="891"/>
      <c r="L855" s="891"/>
    </row>
    <row r="857" spans="1:12" ht="13.5" thickBot="1" x14ac:dyDescent="0.25"/>
    <row r="858" spans="1:12" ht="13.5" thickBot="1" x14ac:dyDescent="0.25">
      <c r="A858" s="788">
        <f>A842+7</f>
        <v>45826</v>
      </c>
      <c r="B858" s="781"/>
      <c r="C858" s="762">
        <f>C863/C869</f>
        <v>7.7262693156732898E-2</v>
      </c>
      <c r="D858" s="762">
        <f t="shared" ref="D858:H858" si="192">D863/D869</f>
        <v>7.2016460905349799E-2</v>
      </c>
      <c r="E858" s="762">
        <f t="shared" si="192"/>
        <v>0.125</v>
      </c>
      <c r="F858" s="762">
        <f t="shared" si="192"/>
        <v>7.3529411764705885E-2</v>
      </c>
      <c r="G858" s="762">
        <f t="shared" si="192"/>
        <v>7.4152542372881353E-2</v>
      </c>
      <c r="H858" s="762">
        <f t="shared" si="192"/>
        <v>7.2463768115942032E-2</v>
      </c>
      <c r="I858" s="908"/>
      <c r="J858" s="908"/>
      <c r="K858" s="908"/>
      <c r="L858" s="908"/>
    </row>
    <row r="859" spans="1:12" ht="13.5" thickBot="1" x14ac:dyDescent="0.25">
      <c r="A859" s="230" t="s">
        <v>268</v>
      </c>
      <c r="B859" s="796">
        <f>B843+1</f>
        <v>57</v>
      </c>
      <c r="C859" s="990" t="s">
        <v>50</v>
      </c>
      <c r="D859" s="990"/>
      <c r="E859" s="990"/>
      <c r="F859" s="990"/>
      <c r="G859" s="990"/>
      <c r="H859" s="991"/>
      <c r="I859" s="905" t="s">
        <v>0</v>
      </c>
      <c r="J859" s="213"/>
      <c r="K859" s="908"/>
      <c r="L859" s="908"/>
    </row>
    <row r="860" spans="1:12" ht="13.5" thickBot="1" x14ac:dyDescent="0.25">
      <c r="A860" s="1119" t="s">
        <v>54</v>
      </c>
      <c r="B860" s="1120"/>
      <c r="C860" s="436">
        <v>1</v>
      </c>
      <c r="D860" s="911">
        <v>2</v>
      </c>
      <c r="E860" s="911">
        <v>3</v>
      </c>
      <c r="F860" s="911">
        <v>4</v>
      </c>
      <c r="G860" s="911">
        <v>5</v>
      </c>
      <c r="H860" s="912">
        <v>6</v>
      </c>
      <c r="I860" s="909"/>
      <c r="J860" s="229"/>
      <c r="K860" s="277"/>
      <c r="L860" s="353"/>
    </row>
    <row r="861" spans="1:12" x14ac:dyDescent="0.2">
      <c r="A861" s="1121" t="s">
        <v>3</v>
      </c>
      <c r="B861" s="1122"/>
      <c r="C861" s="871">
        <f>INDEX($AG$2:$AG$66, MATCH($B859, $AF$2:$AF$66, 0), MATCH($AG$1, $AG$1:$AG$1, 0))</f>
        <v>4405</v>
      </c>
      <c r="D861" s="874">
        <f t="shared" ref="D861:I861" si="193">INDEX($AG$2:$AG$66, MATCH($B859, $AF$2:$AF$66, 0), MATCH($AG$1, $AG$1:$AG$1, 0))</f>
        <v>4405</v>
      </c>
      <c r="E861" s="874">
        <f t="shared" si="193"/>
        <v>4405</v>
      </c>
      <c r="F861" s="874">
        <f t="shared" si="193"/>
        <v>4405</v>
      </c>
      <c r="G861" s="874">
        <f t="shared" si="193"/>
        <v>4405</v>
      </c>
      <c r="H861" s="875">
        <f t="shared" si="193"/>
        <v>4405</v>
      </c>
      <c r="I861" s="876">
        <f t="shared" si="193"/>
        <v>4405</v>
      </c>
      <c r="J861" s="215">
        <f>I861-I845</f>
        <v>20</v>
      </c>
      <c r="K861" s="277"/>
      <c r="L861" s="353"/>
    </row>
    <row r="862" spans="1:12" hidden="1" x14ac:dyDescent="0.2">
      <c r="A862" s="1121" t="s">
        <v>4</v>
      </c>
      <c r="B862" s="1122"/>
      <c r="C862" s="815">
        <v>182980</v>
      </c>
      <c r="D862" s="816">
        <v>192679</v>
      </c>
      <c r="E862" s="816">
        <v>59240</v>
      </c>
      <c r="F862" s="816">
        <v>190845</v>
      </c>
      <c r="G862" s="816">
        <v>188097</v>
      </c>
      <c r="H862" s="817">
        <v>197882</v>
      </c>
      <c r="I862" s="818">
        <v>1011723</v>
      </c>
      <c r="J862" s="215"/>
      <c r="K862" s="277"/>
      <c r="L862" s="353"/>
    </row>
    <row r="863" spans="1:12" hidden="1" x14ac:dyDescent="0.2">
      <c r="A863" s="1121" t="s">
        <v>266</v>
      </c>
      <c r="B863" s="1122"/>
      <c r="C863" s="815">
        <v>35</v>
      </c>
      <c r="D863" s="816">
        <v>35</v>
      </c>
      <c r="E863" s="816">
        <v>13</v>
      </c>
      <c r="F863" s="816">
        <v>35</v>
      </c>
      <c r="G863" s="816">
        <v>35</v>
      </c>
      <c r="H863" s="817">
        <v>35</v>
      </c>
      <c r="I863" s="852">
        <v>188</v>
      </c>
      <c r="J863" s="215"/>
      <c r="K863" s="277"/>
      <c r="L863" s="353"/>
    </row>
    <row r="864" spans="1:12" x14ac:dyDescent="0.2">
      <c r="A864" s="1115" t="s">
        <v>6</v>
      </c>
      <c r="B864" s="1116"/>
      <c r="C864" s="431">
        <v>5228</v>
      </c>
      <c r="D864" s="243">
        <v>5505.1142857142859</v>
      </c>
      <c r="E864" s="243">
        <v>4556.9230769230771</v>
      </c>
      <c r="F864" s="243">
        <v>5452.7142857142853</v>
      </c>
      <c r="G864" s="243">
        <v>5374.2</v>
      </c>
      <c r="H864" s="244">
        <v>5653.7714285714283</v>
      </c>
      <c r="I864" s="366">
        <v>5381.505319148936</v>
      </c>
      <c r="J864" s="406"/>
      <c r="K864" s="399"/>
      <c r="L864" s="399"/>
    </row>
    <row r="865" spans="1:12" x14ac:dyDescent="0.2">
      <c r="A865" s="1113" t="s">
        <v>7</v>
      </c>
      <c r="B865" s="1114"/>
      <c r="C865" s="878">
        <v>0.53211009174311941</v>
      </c>
      <c r="D865" s="837">
        <v>0.55963302752293531</v>
      </c>
      <c r="E865" s="837">
        <v>0.5227272727272726</v>
      </c>
      <c r="F865" s="837">
        <v>0.56880733944954154</v>
      </c>
      <c r="G865" s="837">
        <v>0.60550458715596311</v>
      </c>
      <c r="H865" s="838">
        <v>0.596330275229358</v>
      </c>
      <c r="I865" s="839">
        <v>0.56903691906375964</v>
      </c>
      <c r="J865" s="554"/>
      <c r="K865" s="399"/>
      <c r="L865" s="399"/>
    </row>
    <row r="866" spans="1:12" ht="13.5" thickBot="1" x14ac:dyDescent="0.25">
      <c r="A866" s="1113" t="s">
        <v>8</v>
      </c>
      <c r="B866" s="1114"/>
      <c r="C866" s="766">
        <v>0.11390851845627613</v>
      </c>
      <c r="D866" s="680">
        <v>0.10907097730747004</v>
      </c>
      <c r="E866" s="680">
        <v>0.12974458070240319</v>
      </c>
      <c r="F866" s="680">
        <v>0.10429169665761327</v>
      </c>
      <c r="G866" s="680">
        <v>0.11022910049838516</v>
      </c>
      <c r="H866" s="681">
        <v>0.1098181881676674</v>
      </c>
      <c r="I866" s="409">
        <v>0.11086609780420595</v>
      </c>
      <c r="J866" s="908"/>
      <c r="K866" s="382"/>
      <c r="L866" s="908"/>
    </row>
    <row r="867" spans="1:12" ht="13.5" thickBot="1" x14ac:dyDescent="0.25">
      <c r="A867" s="1115" t="s">
        <v>1</v>
      </c>
      <c r="B867" s="1116"/>
      <c r="C867" s="767">
        <f t="shared" ref="C867:I867" si="194">C864/C861*100-100</f>
        <v>18.683314415436996</v>
      </c>
      <c r="D867" s="691">
        <f t="shared" si="194"/>
        <v>24.97421760985894</v>
      </c>
      <c r="E867" s="691">
        <f t="shared" si="194"/>
        <v>3.4488780232253475</v>
      </c>
      <c r="F867" s="691">
        <f t="shared" si="194"/>
        <v>23.784660288633034</v>
      </c>
      <c r="G867" s="691">
        <f t="shared" si="194"/>
        <v>22.002270147559571</v>
      </c>
      <c r="H867" s="691">
        <f t="shared" si="194"/>
        <v>28.348954110588608</v>
      </c>
      <c r="I867" s="733">
        <f t="shared" si="194"/>
        <v>22.168111671939528</v>
      </c>
      <c r="J867" s="528"/>
      <c r="K867" s="908"/>
      <c r="L867" s="908"/>
    </row>
    <row r="868" spans="1:12" ht="13.5" thickBot="1" x14ac:dyDescent="0.25">
      <c r="A868" s="1113" t="s">
        <v>27</v>
      </c>
      <c r="B868" s="1114"/>
      <c r="C868" s="520">
        <f>C864-C832</f>
        <v>-56.371428571428623</v>
      </c>
      <c r="D868" s="520">
        <f t="shared" ref="D868:I868" si="195">D864-D832</f>
        <v>32.485714285714494</v>
      </c>
      <c r="E868" s="520">
        <f t="shared" si="195"/>
        <v>-220.27692307692269</v>
      </c>
      <c r="F868" s="520">
        <f t="shared" si="195"/>
        <v>-382.11428571428587</v>
      </c>
      <c r="G868" s="520">
        <f t="shared" si="195"/>
        <v>-8.3428571428576106</v>
      </c>
      <c r="H868" s="520">
        <f t="shared" si="195"/>
        <v>310.68571428571431</v>
      </c>
      <c r="I868" s="520">
        <f t="shared" si="195"/>
        <v>-27.805207166853506</v>
      </c>
      <c r="J868" s="265" t="s">
        <v>56</v>
      </c>
      <c r="K868" s="290">
        <f>I853-I869</f>
        <v>18</v>
      </c>
      <c r="L868" s="266">
        <f>K868/I853</f>
        <v>7.2231139646869984E-3</v>
      </c>
    </row>
    <row r="869" spans="1:12" x14ac:dyDescent="0.2">
      <c r="A869" s="1113" t="s">
        <v>51</v>
      </c>
      <c r="B869" s="1114"/>
      <c r="C869" s="722">
        <v>453</v>
      </c>
      <c r="D869" s="720">
        <v>486</v>
      </c>
      <c r="E869" s="720">
        <v>104</v>
      </c>
      <c r="F869" s="720">
        <v>476</v>
      </c>
      <c r="G869" s="720">
        <v>472</v>
      </c>
      <c r="H869" s="721">
        <v>483</v>
      </c>
      <c r="I869" s="371">
        <f>SUM(C869:H869)</f>
        <v>2474</v>
      </c>
      <c r="J869" s="908" t="s">
        <v>57</v>
      </c>
      <c r="K869" s="908">
        <v>155.41999999999999</v>
      </c>
      <c r="L869" s="908"/>
    </row>
    <row r="870" spans="1:12" x14ac:dyDescent="0.2">
      <c r="A870" s="1113" t="s">
        <v>28</v>
      </c>
      <c r="B870" s="1114"/>
      <c r="C870" s="373">
        <v>155.1</v>
      </c>
      <c r="D870" s="914">
        <v>155.1</v>
      </c>
      <c r="E870" s="914">
        <v>155.1</v>
      </c>
      <c r="F870" s="914">
        <v>155.1</v>
      </c>
      <c r="G870" s="914">
        <v>155.1</v>
      </c>
      <c r="H870" s="915">
        <v>155.1</v>
      </c>
      <c r="I870" s="749">
        <f>AVERAGE(C870:H870)</f>
        <v>155.1</v>
      </c>
      <c r="J870" s="908" t="s">
        <v>26</v>
      </c>
      <c r="K870" s="215">
        <f>K869-K853</f>
        <v>3.0000000000001137E-2</v>
      </c>
      <c r="L870" s="228"/>
    </row>
    <row r="871" spans="1:12" ht="13.5" thickBot="1" x14ac:dyDescent="0.25">
      <c r="A871" s="1117" t="s">
        <v>26</v>
      </c>
      <c r="B871" s="1118"/>
      <c r="C871" s="520">
        <f>(C870-C854)</f>
        <v>0</v>
      </c>
      <c r="D871" s="221">
        <f t="shared" ref="D871:H871" si="196">(D870-D854)</f>
        <v>0</v>
      </c>
      <c r="E871" s="221">
        <f t="shared" si="196"/>
        <v>0</v>
      </c>
      <c r="F871" s="221">
        <f t="shared" si="196"/>
        <v>0</v>
      </c>
      <c r="G871" s="221">
        <f t="shared" si="196"/>
        <v>0</v>
      </c>
      <c r="H871" s="226">
        <f t="shared" si="196"/>
        <v>0</v>
      </c>
      <c r="I871" s="333"/>
      <c r="J871" s="908"/>
      <c r="K871" s="908"/>
      <c r="L871" s="908"/>
    </row>
    <row r="873" spans="1:12" ht="13.5" thickBot="1" x14ac:dyDescent="0.25"/>
    <row r="874" spans="1:12" ht="13.5" thickBot="1" x14ac:dyDescent="0.25">
      <c r="A874" s="788">
        <f>A858+7</f>
        <v>45833</v>
      </c>
      <c r="B874" s="781"/>
      <c r="C874" s="762">
        <f>C879/C885</f>
        <v>0</v>
      </c>
      <c r="D874" s="762">
        <f t="shared" ref="D874:H874" si="197">D879/D885</f>
        <v>0</v>
      </c>
      <c r="E874" s="762">
        <f t="shared" si="197"/>
        <v>0</v>
      </c>
      <c r="F874" s="762">
        <f t="shared" si="197"/>
        <v>0</v>
      </c>
      <c r="G874" s="762">
        <f t="shared" si="197"/>
        <v>0</v>
      </c>
      <c r="H874" s="762">
        <f t="shared" si="197"/>
        <v>0</v>
      </c>
      <c r="I874" s="933"/>
      <c r="J874" s="933"/>
      <c r="K874" s="933"/>
      <c r="L874" s="933"/>
    </row>
    <row r="875" spans="1:12" ht="13.5" thickBot="1" x14ac:dyDescent="0.25">
      <c r="A875" s="230" t="s">
        <v>268</v>
      </c>
      <c r="B875" s="796">
        <f>B859+1</f>
        <v>58</v>
      </c>
      <c r="C875" s="990" t="s">
        <v>50</v>
      </c>
      <c r="D875" s="990"/>
      <c r="E875" s="990"/>
      <c r="F875" s="990"/>
      <c r="G875" s="990"/>
      <c r="H875" s="991"/>
      <c r="I875" s="930" t="s">
        <v>0</v>
      </c>
      <c r="J875" s="213"/>
      <c r="K875" s="933"/>
      <c r="L875" s="933"/>
    </row>
    <row r="876" spans="1:12" ht="13.5" thickBot="1" x14ac:dyDescent="0.25">
      <c r="A876" s="1119" t="s">
        <v>54</v>
      </c>
      <c r="B876" s="1120"/>
      <c r="C876" s="436">
        <v>1</v>
      </c>
      <c r="D876" s="936">
        <v>2</v>
      </c>
      <c r="E876" s="936">
        <v>3</v>
      </c>
      <c r="F876" s="936">
        <v>4</v>
      </c>
      <c r="G876" s="936">
        <v>5</v>
      </c>
      <c r="H876" s="937">
        <v>6</v>
      </c>
      <c r="I876" s="934"/>
      <c r="J876" s="229"/>
      <c r="K876" s="277"/>
      <c r="L876" s="353"/>
    </row>
    <row r="877" spans="1:12" x14ac:dyDescent="0.2">
      <c r="A877" s="1121" t="s">
        <v>3</v>
      </c>
      <c r="B877" s="1122"/>
      <c r="C877" s="871">
        <f>INDEX($AG$2:$AG$66, MATCH($B875, $AF$2:$AF$66, 0), MATCH($AG$1, $AG$1:$AG$1, 0))</f>
        <v>4425</v>
      </c>
      <c r="D877" s="874">
        <f t="shared" ref="D877:I877" si="198">INDEX($AG$2:$AG$66, MATCH($B875, $AF$2:$AF$66, 0), MATCH($AG$1, $AG$1:$AG$1, 0))</f>
        <v>4425</v>
      </c>
      <c r="E877" s="874">
        <f t="shared" si="198"/>
        <v>4425</v>
      </c>
      <c r="F877" s="874">
        <f t="shared" si="198"/>
        <v>4425</v>
      </c>
      <c r="G877" s="874">
        <f t="shared" si="198"/>
        <v>4425</v>
      </c>
      <c r="H877" s="875">
        <f t="shared" si="198"/>
        <v>4425</v>
      </c>
      <c r="I877" s="876">
        <f t="shared" si="198"/>
        <v>4425</v>
      </c>
      <c r="J877" s="215">
        <f>I877-I861</f>
        <v>20</v>
      </c>
      <c r="K877" s="277"/>
      <c r="L877" s="353"/>
    </row>
    <row r="878" spans="1:12" hidden="1" x14ac:dyDescent="0.2">
      <c r="A878" s="1121" t="s">
        <v>4</v>
      </c>
      <c r="B878" s="1122"/>
      <c r="C878" s="815"/>
      <c r="D878" s="816"/>
      <c r="E878" s="816"/>
      <c r="F878" s="816"/>
      <c r="G878" s="816"/>
      <c r="H878" s="817"/>
      <c r="I878" s="818"/>
      <c r="J878" s="215"/>
      <c r="K878" s="277"/>
      <c r="L878" s="353"/>
    </row>
    <row r="879" spans="1:12" hidden="1" x14ac:dyDescent="0.2">
      <c r="A879" s="1121" t="s">
        <v>266</v>
      </c>
      <c r="B879" s="1122"/>
      <c r="C879" s="815"/>
      <c r="D879" s="816"/>
      <c r="E879" s="816"/>
      <c r="F879" s="816"/>
      <c r="G879" s="816"/>
      <c r="H879" s="817"/>
      <c r="I879" s="852"/>
      <c r="J879" s="215"/>
      <c r="K879" s="277"/>
      <c r="L879" s="353"/>
    </row>
    <row r="880" spans="1:12" x14ac:dyDescent="0.2">
      <c r="A880" s="1115" t="s">
        <v>6</v>
      </c>
      <c r="B880" s="1116"/>
      <c r="C880" s="431"/>
      <c r="D880" s="243"/>
      <c r="E880" s="243"/>
      <c r="F880" s="243"/>
      <c r="G880" s="243"/>
      <c r="H880" s="244"/>
      <c r="I880" s="366"/>
      <c r="J880" s="406"/>
      <c r="K880" s="399"/>
      <c r="L880" s="399"/>
    </row>
    <row r="881" spans="1:12" x14ac:dyDescent="0.2">
      <c r="A881" s="1113" t="s">
        <v>7</v>
      </c>
      <c r="B881" s="1114"/>
      <c r="C881" s="878"/>
      <c r="D881" s="837"/>
      <c r="E881" s="837"/>
      <c r="F881" s="837"/>
      <c r="G881" s="837"/>
      <c r="H881" s="838"/>
      <c r="I881" s="839"/>
      <c r="J881" s="554"/>
      <c r="K881" s="399"/>
      <c r="L881" s="399"/>
    </row>
    <row r="882" spans="1:12" ht="13.5" thickBot="1" x14ac:dyDescent="0.25">
      <c r="A882" s="1113" t="s">
        <v>8</v>
      </c>
      <c r="B882" s="1114"/>
      <c r="C882" s="766"/>
      <c r="D882" s="680"/>
      <c r="E882" s="680"/>
      <c r="F882" s="680"/>
      <c r="G882" s="680"/>
      <c r="H882" s="681"/>
      <c r="I882" s="409"/>
      <c r="J882" s="933"/>
      <c r="K882" s="382"/>
      <c r="L882" s="933"/>
    </row>
    <row r="883" spans="1:12" ht="13.5" thickBot="1" x14ac:dyDescent="0.25">
      <c r="A883" s="1115" t="s">
        <v>1</v>
      </c>
      <c r="B883" s="1116"/>
      <c r="C883" s="767">
        <f t="shared" ref="C883:I883" si="199">C880/C877*100-100</f>
        <v>-100</v>
      </c>
      <c r="D883" s="691">
        <f t="shared" si="199"/>
        <v>-100</v>
      </c>
      <c r="E883" s="691">
        <f t="shared" si="199"/>
        <v>-100</v>
      </c>
      <c r="F883" s="691">
        <f t="shared" si="199"/>
        <v>-100</v>
      </c>
      <c r="G883" s="691">
        <f t="shared" si="199"/>
        <v>-100</v>
      </c>
      <c r="H883" s="691">
        <f t="shared" si="199"/>
        <v>-100</v>
      </c>
      <c r="I883" s="733">
        <f t="shared" si="199"/>
        <v>-100</v>
      </c>
      <c r="J883" s="528"/>
      <c r="K883" s="933"/>
      <c r="L883" s="933"/>
    </row>
    <row r="884" spans="1:12" ht="13.5" thickBot="1" x14ac:dyDescent="0.25">
      <c r="A884" s="1113" t="s">
        <v>27</v>
      </c>
      <c r="B884" s="1114"/>
      <c r="C884" s="520">
        <f>C880-C864</f>
        <v>-5228</v>
      </c>
      <c r="D884" s="520">
        <f t="shared" ref="D884:I884" si="200">D880-D864</f>
        <v>-5505.1142857142859</v>
      </c>
      <c r="E884" s="520">
        <f t="shared" si="200"/>
        <v>-4556.9230769230771</v>
      </c>
      <c r="F884" s="520">
        <f t="shared" si="200"/>
        <v>-5452.7142857142853</v>
      </c>
      <c r="G884" s="520">
        <f t="shared" si="200"/>
        <v>-5374.2</v>
      </c>
      <c r="H884" s="520">
        <f t="shared" si="200"/>
        <v>-5653.7714285714283</v>
      </c>
      <c r="I884" s="520">
        <f t="shared" si="200"/>
        <v>-5381.505319148936</v>
      </c>
      <c r="J884" s="265" t="s">
        <v>56</v>
      </c>
      <c r="K884" s="290">
        <f>I869-I885</f>
        <v>19</v>
      </c>
      <c r="L884" s="266">
        <f>K884/I869</f>
        <v>7.679870654810024E-3</v>
      </c>
    </row>
    <row r="885" spans="1:12" x14ac:dyDescent="0.2">
      <c r="A885" s="1113" t="s">
        <v>51</v>
      </c>
      <c r="B885" s="1114"/>
      <c r="C885" s="722">
        <v>450</v>
      </c>
      <c r="D885" s="720">
        <v>483</v>
      </c>
      <c r="E885" s="720">
        <v>100</v>
      </c>
      <c r="F885" s="720">
        <v>471</v>
      </c>
      <c r="G885" s="720">
        <v>471</v>
      </c>
      <c r="H885" s="721">
        <v>480</v>
      </c>
      <c r="I885" s="371">
        <f>SUM(C885:H885)</f>
        <v>2455</v>
      </c>
      <c r="J885" s="933" t="s">
        <v>57</v>
      </c>
      <c r="K885" s="933">
        <v>155.30000000000001</v>
      </c>
      <c r="L885" s="933"/>
    </row>
    <row r="886" spans="1:12" x14ac:dyDescent="0.2">
      <c r="A886" s="1113" t="s">
        <v>28</v>
      </c>
      <c r="B886" s="1114"/>
      <c r="C886" s="373">
        <v>155.1</v>
      </c>
      <c r="D886" s="939">
        <v>155.1</v>
      </c>
      <c r="E886" s="939">
        <v>155.1</v>
      </c>
      <c r="F886" s="939">
        <v>155.1</v>
      </c>
      <c r="G886" s="939">
        <v>155.1</v>
      </c>
      <c r="H886" s="940">
        <v>155.1</v>
      </c>
      <c r="I886" s="749">
        <f>AVERAGE(C886:H886)</f>
        <v>155.1</v>
      </c>
      <c r="J886" s="933" t="s">
        <v>26</v>
      </c>
      <c r="K886" s="215">
        <f>K885-K869</f>
        <v>-0.11999999999997613</v>
      </c>
      <c r="L886" s="228"/>
    </row>
    <row r="887" spans="1:12" ht="13.5" thickBot="1" x14ac:dyDescent="0.25">
      <c r="A887" s="1117" t="s">
        <v>26</v>
      </c>
      <c r="B887" s="1118"/>
      <c r="C887" s="520">
        <f>(C886-C870)</f>
        <v>0</v>
      </c>
      <c r="D887" s="221">
        <f t="shared" ref="D887:H887" si="201">(D886-D870)</f>
        <v>0</v>
      </c>
      <c r="E887" s="221">
        <f t="shared" si="201"/>
        <v>0</v>
      </c>
      <c r="F887" s="221">
        <f t="shared" si="201"/>
        <v>0</v>
      </c>
      <c r="G887" s="221">
        <f t="shared" si="201"/>
        <v>0</v>
      </c>
      <c r="H887" s="226">
        <f t="shared" si="201"/>
        <v>0</v>
      </c>
      <c r="I887" s="333"/>
      <c r="J887" s="933"/>
      <c r="K887" s="933"/>
      <c r="L887" s="933"/>
    </row>
    <row r="889" spans="1:12" ht="13.5" thickBot="1" x14ac:dyDescent="0.25"/>
    <row r="890" spans="1:12" ht="13.5" thickBot="1" x14ac:dyDescent="0.25">
      <c r="A890" s="788">
        <f>A874+7</f>
        <v>45840</v>
      </c>
      <c r="B890" s="781"/>
      <c r="C890" s="762">
        <f>C895/C901</f>
        <v>8.4632516703786187E-2</v>
      </c>
      <c r="D890" s="762">
        <f t="shared" ref="D890:H890" si="202">D895/D901</f>
        <v>7.9002079002079006E-2</v>
      </c>
      <c r="E890" s="762">
        <f t="shared" si="202"/>
        <v>0.08</v>
      </c>
      <c r="F890" s="762">
        <f t="shared" si="202"/>
        <v>8.11965811965812E-2</v>
      </c>
      <c r="G890" s="762">
        <f t="shared" si="202"/>
        <v>8.1023454157782518E-2</v>
      </c>
      <c r="H890" s="762">
        <f t="shared" si="202"/>
        <v>7.9497907949790794E-2</v>
      </c>
      <c r="I890" s="954"/>
      <c r="J890" s="954"/>
      <c r="K890" s="954"/>
      <c r="L890" s="954"/>
    </row>
    <row r="891" spans="1:12" ht="13.5" thickBot="1" x14ac:dyDescent="0.25">
      <c r="A891" s="230" t="s">
        <v>268</v>
      </c>
      <c r="B891" s="796">
        <f>B875+1</f>
        <v>59</v>
      </c>
      <c r="C891" s="990" t="s">
        <v>50</v>
      </c>
      <c r="D891" s="990"/>
      <c r="E891" s="990"/>
      <c r="F891" s="990"/>
      <c r="G891" s="990"/>
      <c r="H891" s="991"/>
      <c r="I891" s="952" t="s">
        <v>0</v>
      </c>
      <c r="J891" s="213"/>
      <c r="K891" s="954"/>
      <c r="L891" s="954"/>
    </row>
    <row r="892" spans="1:12" ht="13.5" thickBot="1" x14ac:dyDescent="0.25">
      <c r="A892" s="1119" t="s">
        <v>54</v>
      </c>
      <c r="B892" s="1120"/>
      <c r="C892" s="436">
        <v>1</v>
      </c>
      <c r="D892" s="957">
        <v>2</v>
      </c>
      <c r="E892" s="957">
        <v>3</v>
      </c>
      <c r="F892" s="957">
        <v>4</v>
      </c>
      <c r="G892" s="957">
        <v>5</v>
      </c>
      <c r="H892" s="958">
        <v>6</v>
      </c>
      <c r="I892" s="955"/>
      <c r="J892" s="229"/>
      <c r="K892" s="277"/>
      <c r="L892" s="353"/>
    </row>
    <row r="893" spans="1:12" x14ac:dyDescent="0.2">
      <c r="A893" s="1121" t="s">
        <v>3</v>
      </c>
      <c r="B893" s="1122"/>
      <c r="C893" s="871">
        <f>INDEX($AG$2:$AG$66, MATCH($B891, $AF$2:$AF$66, 0), MATCH($AG$1, $AG$1:$AG$1, 0))</f>
        <v>4445</v>
      </c>
      <c r="D893" s="874">
        <f t="shared" ref="D893:I893" si="203">INDEX($AG$2:$AG$66, MATCH($B891, $AF$2:$AF$66, 0), MATCH($AG$1, $AG$1:$AG$1, 0))</f>
        <v>4445</v>
      </c>
      <c r="E893" s="874">
        <f t="shared" si="203"/>
        <v>4445</v>
      </c>
      <c r="F893" s="874">
        <f t="shared" si="203"/>
        <v>4445</v>
      </c>
      <c r="G893" s="874">
        <f t="shared" si="203"/>
        <v>4445</v>
      </c>
      <c r="H893" s="875">
        <f t="shared" si="203"/>
        <v>4445</v>
      </c>
      <c r="I893" s="876">
        <f t="shared" si="203"/>
        <v>4445</v>
      </c>
      <c r="J893" s="215">
        <f>I893-I877</f>
        <v>20</v>
      </c>
      <c r="K893" s="277"/>
      <c r="L893" s="353"/>
    </row>
    <row r="894" spans="1:12" hidden="1" x14ac:dyDescent="0.2">
      <c r="A894" s="1121" t="s">
        <v>4</v>
      </c>
      <c r="B894" s="1122"/>
      <c r="C894" s="815">
        <v>193485</v>
      </c>
      <c r="D894" s="816">
        <v>216050</v>
      </c>
      <c r="E894" s="816">
        <v>37193</v>
      </c>
      <c r="F894" s="816">
        <v>204138</v>
      </c>
      <c r="G894" s="816">
        <v>217236</v>
      </c>
      <c r="H894" s="817">
        <v>202297</v>
      </c>
      <c r="I894" s="818">
        <v>1070399</v>
      </c>
      <c r="J894" s="215"/>
      <c r="K894" s="277"/>
      <c r="L894" s="353"/>
    </row>
    <row r="895" spans="1:12" hidden="1" x14ac:dyDescent="0.2">
      <c r="A895" s="1121" t="s">
        <v>266</v>
      </c>
      <c r="B895" s="1122"/>
      <c r="C895" s="815">
        <v>38</v>
      </c>
      <c r="D895" s="816">
        <v>38</v>
      </c>
      <c r="E895" s="816">
        <v>8</v>
      </c>
      <c r="F895" s="816">
        <v>38</v>
      </c>
      <c r="G895" s="816">
        <v>38</v>
      </c>
      <c r="H895" s="817">
        <v>38</v>
      </c>
      <c r="I895" s="852">
        <v>198</v>
      </c>
      <c r="J895" s="215"/>
      <c r="K895" s="277"/>
      <c r="L895" s="353"/>
    </row>
    <row r="896" spans="1:12" x14ac:dyDescent="0.2">
      <c r="A896" s="1115" t="s">
        <v>6</v>
      </c>
      <c r="B896" s="1116"/>
      <c r="C896" s="431">
        <v>5091.7105263157891</v>
      </c>
      <c r="D896" s="243">
        <v>5685.5263157894733</v>
      </c>
      <c r="E896" s="243">
        <v>4649.125</v>
      </c>
      <c r="F896" s="243">
        <v>5372.0526315789475</v>
      </c>
      <c r="G896" s="243">
        <v>5716.7368421052633</v>
      </c>
      <c r="H896" s="244">
        <v>5323.605263157895</v>
      </c>
      <c r="I896" s="366">
        <v>5406.0555555555557</v>
      </c>
      <c r="J896" s="406"/>
      <c r="K896" s="399"/>
      <c r="L896" s="399"/>
    </row>
    <row r="897" spans="1:12" x14ac:dyDescent="0.2">
      <c r="A897" s="1113" t="s">
        <v>7</v>
      </c>
      <c r="B897" s="1114"/>
      <c r="C897" s="878">
        <v>0.57823129251700678</v>
      </c>
      <c r="D897" s="837">
        <v>0.52380952380952406</v>
      </c>
      <c r="E897" s="837">
        <v>0.53846153846153844</v>
      </c>
      <c r="F897" s="837">
        <v>0.56462585034013568</v>
      </c>
      <c r="G897" s="837">
        <v>0.57823129251700678</v>
      </c>
      <c r="H897" s="838">
        <v>0.63265306122448939</v>
      </c>
      <c r="I897" s="839">
        <v>0.57401328829900189</v>
      </c>
      <c r="J897" s="554"/>
      <c r="K897" s="399"/>
      <c r="L897" s="399"/>
    </row>
    <row r="898" spans="1:12" ht="13.5" thickBot="1" x14ac:dyDescent="0.25">
      <c r="A898" s="1113" t="s">
        <v>8</v>
      </c>
      <c r="B898" s="1114"/>
      <c r="C898" s="766">
        <v>0.10999844310042894</v>
      </c>
      <c r="D898" s="680">
        <v>0.1035092038378771</v>
      </c>
      <c r="E898" s="680">
        <v>0.12421889283530566</v>
      </c>
      <c r="F898" s="680">
        <v>0.10158864947684873</v>
      </c>
      <c r="G898" s="680">
        <v>0.10415928908893161</v>
      </c>
      <c r="H898" s="681">
        <v>0.10583368301024712</v>
      </c>
      <c r="I898" s="409">
        <v>0.1057936532637732</v>
      </c>
      <c r="J898" s="954"/>
      <c r="K898" s="382"/>
      <c r="L898" s="954"/>
    </row>
    <row r="899" spans="1:12" ht="13.5" thickBot="1" x14ac:dyDescent="0.25">
      <c r="A899" s="1115" t="s">
        <v>1</v>
      </c>
      <c r="B899" s="1116"/>
      <c r="C899" s="767">
        <f t="shared" ref="C899:I899" si="204">C896/C893*100-100</f>
        <v>14.549168196080743</v>
      </c>
      <c r="D899" s="691">
        <f t="shared" si="204"/>
        <v>27.908353561068026</v>
      </c>
      <c r="E899" s="691">
        <f t="shared" si="204"/>
        <v>4.5922384701912335</v>
      </c>
      <c r="F899" s="691">
        <f t="shared" si="204"/>
        <v>20.856077200876214</v>
      </c>
      <c r="G899" s="691">
        <f t="shared" si="204"/>
        <v>28.610502634539102</v>
      </c>
      <c r="H899" s="691">
        <f t="shared" si="204"/>
        <v>19.766147652596061</v>
      </c>
      <c r="I899" s="733">
        <f t="shared" si="204"/>
        <v>21.621047369078866</v>
      </c>
      <c r="J899" s="528"/>
      <c r="K899" s="954"/>
      <c r="L899" s="954"/>
    </row>
    <row r="900" spans="1:12" ht="13.5" thickBot="1" x14ac:dyDescent="0.25">
      <c r="A900" s="1113" t="s">
        <v>27</v>
      </c>
      <c r="B900" s="1114"/>
      <c r="C900" s="520">
        <f>C896-C864</f>
        <v>-136.28947368421086</v>
      </c>
      <c r="D900" s="520">
        <f t="shared" ref="D900:I900" si="205">D896-D864</f>
        <v>180.41203007518743</v>
      </c>
      <c r="E900" s="520">
        <f t="shared" si="205"/>
        <v>92.201923076922867</v>
      </c>
      <c r="F900" s="520">
        <f t="shared" si="205"/>
        <v>-80.661654135337812</v>
      </c>
      <c r="G900" s="520">
        <f t="shared" si="205"/>
        <v>342.53684210526353</v>
      </c>
      <c r="H900" s="520">
        <f t="shared" si="205"/>
        <v>-330.16616541353324</v>
      </c>
      <c r="I900" s="520">
        <f t="shared" si="205"/>
        <v>24.550236406619661</v>
      </c>
      <c r="J900" s="265" t="s">
        <v>56</v>
      </c>
      <c r="K900" s="290">
        <f>I885-I901</f>
        <v>10</v>
      </c>
      <c r="L900" s="266">
        <f>K900/I885</f>
        <v>4.0733197556008143E-3</v>
      </c>
    </row>
    <row r="901" spans="1:12" x14ac:dyDescent="0.2">
      <c r="A901" s="1113" t="s">
        <v>51</v>
      </c>
      <c r="B901" s="1114"/>
      <c r="C901" s="722">
        <v>449</v>
      </c>
      <c r="D901" s="720">
        <v>481</v>
      </c>
      <c r="E901" s="720">
        <v>100</v>
      </c>
      <c r="F901" s="720">
        <v>468</v>
      </c>
      <c r="G901" s="720">
        <v>469</v>
      </c>
      <c r="H901" s="721">
        <v>478</v>
      </c>
      <c r="I901" s="371">
        <f>SUM(C901:H901)</f>
        <v>2445</v>
      </c>
      <c r="J901" s="954" t="s">
        <v>57</v>
      </c>
      <c r="K901" s="954">
        <v>155.16999999999999</v>
      </c>
      <c r="L901" s="954"/>
    </row>
    <row r="902" spans="1:12" x14ac:dyDescent="0.2">
      <c r="A902" s="1113" t="s">
        <v>28</v>
      </c>
      <c r="B902" s="1114"/>
      <c r="C902" s="373"/>
      <c r="D902" s="960"/>
      <c r="E902" s="960"/>
      <c r="F902" s="960"/>
      <c r="G902" s="960"/>
      <c r="H902" s="961"/>
      <c r="I902" s="749" t="e">
        <f>AVERAGE(C902:H902)</f>
        <v>#DIV/0!</v>
      </c>
      <c r="J902" s="954" t="s">
        <v>26</v>
      </c>
      <c r="K902" s="215">
        <f>K901-K885</f>
        <v>-0.13000000000002387</v>
      </c>
      <c r="L902" s="228"/>
    </row>
    <row r="903" spans="1:12" ht="13.5" thickBot="1" x14ac:dyDescent="0.25">
      <c r="A903" s="1117" t="s">
        <v>26</v>
      </c>
      <c r="B903" s="1118"/>
      <c r="C903" s="520">
        <f>(C902-C886)</f>
        <v>-155.1</v>
      </c>
      <c r="D903" s="221">
        <f t="shared" ref="D903:H903" si="206">(D902-D886)</f>
        <v>-155.1</v>
      </c>
      <c r="E903" s="221">
        <f t="shared" si="206"/>
        <v>-155.1</v>
      </c>
      <c r="F903" s="221">
        <f t="shared" si="206"/>
        <v>-155.1</v>
      </c>
      <c r="G903" s="221">
        <f t="shared" si="206"/>
        <v>-155.1</v>
      </c>
      <c r="H903" s="226">
        <f t="shared" si="206"/>
        <v>-155.1</v>
      </c>
      <c r="I903" s="333"/>
      <c r="J903" s="954"/>
      <c r="K903" s="954"/>
      <c r="L903" s="954"/>
    </row>
  </sheetData>
  <mergeCells count="263">
    <mergeCell ref="A900:B900"/>
    <mergeCell ref="A901:B901"/>
    <mergeCell ref="A902:B902"/>
    <mergeCell ref="A903:B903"/>
    <mergeCell ref="C891:H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884:B884"/>
    <mergeCell ref="A885:B885"/>
    <mergeCell ref="A886:B886"/>
    <mergeCell ref="A887:B887"/>
    <mergeCell ref="C875:H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68:B868"/>
    <mergeCell ref="A869:B869"/>
    <mergeCell ref="A870:B870"/>
    <mergeCell ref="A871:B871"/>
    <mergeCell ref="C859:H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52:B852"/>
    <mergeCell ref="A853:B853"/>
    <mergeCell ref="A854:B854"/>
    <mergeCell ref="A855:B855"/>
    <mergeCell ref="C843:H843"/>
    <mergeCell ref="A844:B844"/>
    <mergeCell ref="A845:B845"/>
    <mergeCell ref="A846:B846"/>
    <mergeCell ref="A847:B847"/>
    <mergeCell ref="A848:B848"/>
    <mergeCell ref="A849:B849"/>
    <mergeCell ref="A850:B850"/>
    <mergeCell ref="A851:B851"/>
  </mergeCells>
  <conditionalFormatting sqref="C389:H38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:H8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4:H8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0:H8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6:H8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AG793"/>
  <sheetViews>
    <sheetView showGridLines="0" tabSelected="1" topLeftCell="A759" zoomScale="70" zoomScaleNormal="70" workbookViewId="0">
      <selection activeCell="M794" sqref="M79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1057" t="s">
        <v>53</v>
      </c>
      <c r="D8" s="1058"/>
      <c r="E8" s="1058"/>
      <c r="F8" s="1058"/>
      <c r="G8" s="1058"/>
      <c r="H8" s="1058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1057" t="s">
        <v>53</v>
      </c>
      <c r="D21" s="1058"/>
      <c r="E21" s="1058"/>
      <c r="F21" s="1058"/>
      <c r="G21" s="1058"/>
      <c r="H21" s="1058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1057" t="s">
        <v>53</v>
      </c>
      <c r="D34" s="1058"/>
      <c r="E34" s="1058"/>
      <c r="F34" s="1058"/>
      <c r="G34" s="1058"/>
      <c r="H34" s="1058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1057" t="s">
        <v>53</v>
      </c>
      <c r="D47" s="1058"/>
      <c r="E47" s="1058"/>
      <c r="F47" s="1058"/>
      <c r="G47" s="1058"/>
      <c r="H47" s="1058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1057" t="s">
        <v>53</v>
      </c>
      <c r="D60" s="1058"/>
      <c r="E60" s="1058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57" t="s">
        <v>53</v>
      </c>
      <c r="D73" s="1058"/>
      <c r="E73" s="1058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134" t="s">
        <v>53</v>
      </c>
      <c r="D86" s="1135"/>
      <c r="E86" s="1135"/>
      <c r="F86" s="1123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133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134" t="s">
        <v>53</v>
      </c>
      <c r="D99" s="1135"/>
      <c r="E99" s="1135"/>
      <c r="F99" s="1123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133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134" t="s">
        <v>53</v>
      </c>
      <c r="D112" s="1135"/>
      <c r="E112" s="1135"/>
      <c r="F112" s="1123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133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134" t="s">
        <v>53</v>
      </c>
      <c r="D125" s="1135"/>
      <c r="E125" s="1135"/>
      <c r="F125" s="1123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133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134" t="s">
        <v>53</v>
      </c>
      <c r="D138" s="1135"/>
      <c r="E138" s="1135"/>
      <c r="F138" s="1123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133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134" t="s">
        <v>53</v>
      </c>
      <c r="D151" s="1135"/>
      <c r="E151" s="1135"/>
      <c r="F151" s="1123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133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134" t="s">
        <v>53</v>
      </c>
      <c r="D164" s="1135"/>
      <c r="E164" s="1135"/>
      <c r="F164" s="1123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133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134" t="s">
        <v>53</v>
      </c>
      <c r="D177" s="1135"/>
      <c r="E177" s="1135"/>
      <c r="F177" s="1123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133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134" t="s">
        <v>53</v>
      </c>
      <c r="D190" s="1135"/>
      <c r="E190" s="1135"/>
      <c r="F190" s="1123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133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134" t="s">
        <v>53</v>
      </c>
      <c r="D203" s="1135"/>
      <c r="E203" s="1135"/>
      <c r="F203" s="1123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133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134" t="s">
        <v>53</v>
      </c>
      <c r="D216" s="1135"/>
      <c r="E216" s="1135"/>
      <c r="F216" s="1123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133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134" t="s">
        <v>53</v>
      </c>
      <c r="D229" s="1135"/>
      <c r="E229" s="1135"/>
      <c r="F229" s="1123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133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134" t="s">
        <v>53</v>
      </c>
      <c r="D242" s="1135"/>
      <c r="E242" s="1135"/>
      <c r="F242" s="1123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133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134" t="s">
        <v>53</v>
      </c>
      <c r="D255" s="1135"/>
      <c r="E255" s="1135"/>
      <c r="F255" s="1123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133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134" t="s">
        <v>53</v>
      </c>
      <c r="D268" s="1135"/>
      <c r="E268" s="1135"/>
      <c r="F268" s="1123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133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134" t="s">
        <v>53</v>
      </c>
      <c r="D282" s="1135"/>
      <c r="E282" s="1135"/>
      <c r="F282" s="1123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133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134" t="s">
        <v>53</v>
      </c>
      <c r="D296" s="1135"/>
      <c r="E296" s="1135"/>
      <c r="F296" s="1123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133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1003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1042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92" t="s">
        <v>50</v>
      </c>
      <c r="D323" s="990"/>
      <c r="E323" s="990"/>
      <c r="F323" s="990"/>
      <c r="G323" s="990"/>
      <c r="H323" s="991"/>
      <c r="I323" s="1003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1042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92" t="s">
        <v>50</v>
      </c>
      <c r="D336" s="990"/>
      <c r="E336" s="990"/>
      <c r="F336" s="990"/>
      <c r="G336" s="990"/>
      <c r="H336" s="991"/>
      <c r="I336" s="1003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1042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92" t="s">
        <v>50</v>
      </c>
      <c r="D349" s="990"/>
      <c r="E349" s="990"/>
      <c r="F349" s="990"/>
      <c r="G349" s="990"/>
      <c r="H349" s="991"/>
      <c r="I349" s="1003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1042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92" t="s">
        <v>50</v>
      </c>
      <c r="D362" s="990"/>
      <c r="E362" s="990"/>
      <c r="F362" s="990"/>
      <c r="G362" s="990"/>
      <c r="H362" s="991"/>
      <c r="I362" s="1003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1042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92" t="s">
        <v>50</v>
      </c>
      <c r="D375" s="990"/>
      <c r="E375" s="990"/>
      <c r="F375" s="990"/>
      <c r="G375" s="990"/>
      <c r="H375" s="991"/>
      <c r="I375" s="1003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1042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92" t="s">
        <v>50</v>
      </c>
      <c r="D388" s="990"/>
      <c r="E388" s="990"/>
      <c r="F388" s="990"/>
      <c r="G388" s="990"/>
      <c r="H388" s="991"/>
      <c r="I388" s="1003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1042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92" t="s">
        <v>50</v>
      </c>
      <c r="D401" s="990"/>
      <c r="E401" s="990"/>
      <c r="F401" s="990"/>
      <c r="G401" s="990"/>
      <c r="H401" s="991"/>
      <c r="I401" s="1003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1042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92" t="s">
        <v>50</v>
      </c>
      <c r="D414" s="990"/>
      <c r="E414" s="990"/>
      <c r="F414" s="990"/>
      <c r="G414" s="990"/>
      <c r="H414" s="991"/>
      <c r="I414" s="1003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1042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92" t="s">
        <v>50</v>
      </c>
      <c r="D427" s="990"/>
      <c r="E427" s="990"/>
      <c r="F427" s="990"/>
      <c r="G427" s="990"/>
      <c r="H427" s="991"/>
      <c r="I427" s="1003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1042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92" t="s">
        <v>50</v>
      </c>
      <c r="D440" s="990"/>
      <c r="E440" s="990"/>
      <c r="F440" s="990"/>
      <c r="G440" s="990"/>
      <c r="H440" s="991"/>
      <c r="I440" s="1003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1042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92" t="s">
        <v>50</v>
      </c>
      <c r="D453" s="990"/>
      <c r="E453" s="990"/>
      <c r="F453" s="990"/>
      <c r="G453" s="990"/>
      <c r="H453" s="991"/>
      <c r="I453" s="1003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1042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92" t="s">
        <v>50</v>
      </c>
      <c r="D466" s="990"/>
      <c r="E466" s="990"/>
      <c r="F466" s="990"/>
      <c r="G466" s="990"/>
      <c r="H466" s="991"/>
      <c r="I466" s="1003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1042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92" t="s">
        <v>50</v>
      </c>
      <c r="D479" s="990"/>
      <c r="E479" s="990"/>
      <c r="F479" s="990"/>
      <c r="G479" s="990"/>
      <c r="H479" s="991"/>
      <c r="I479" s="1003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1072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92" t="s">
        <v>50</v>
      </c>
      <c r="D492" s="990"/>
      <c r="E492" s="990"/>
      <c r="F492" s="990"/>
      <c r="G492" s="990"/>
      <c r="H492" s="991"/>
      <c r="I492" s="1003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1072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92" t="s">
        <v>50</v>
      </c>
      <c r="D505" s="990"/>
      <c r="E505" s="990"/>
      <c r="F505" s="990"/>
      <c r="G505" s="990"/>
      <c r="H505" s="991"/>
      <c r="I505" s="1003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1072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92" t="s">
        <v>50</v>
      </c>
      <c r="D518" s="990"/>
      <c r="E518" s="990"/>
      <c r="F518" s="990"/>
      <c r="G518" s="990"/>
      <c r="H518" s="991"/>
      <c r="I518" s="1003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1072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92" t="s">
        <v>50</v>
      </c>
      <c r="D531" s="990"/>
      <c r="E531" s="990"/>
      <c r="F531" s="990"/>
      <c r="G531" s="990"/>
      <c r="H531" s="991"/>
      <c r="I531" s="1003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1072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92" t="s">
        <v>50</v>
      </c>
      <c r="D544" s="990"/>
      <c r="E544" s="990"/>
      <c r="F544" s="990"/>
      <c r="G544" s="990"/>
      <c r="H544" s="991"/>
      <c r="I544" s="1003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1072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92" t="s">
        <v>50</v>
      </c>
      <c r="D557" s="990"/>
      <c r="E557" s="990"/>
      <c r="F557" s="990"/>
      <c r="G557" s="990"/>
      <c r="H557" s="991"/>
      <c r="I557" s="1003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1072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92" t="s">
        <v>50</v>
      </c>
      <c r="D570" s="990"/>
      <c r="E570" s="990"/>
      <c r="F570" s="990"/>
      <c r="G570" s="990"/>
      <c r="H570" s="991"/>
      <c r="I570" s="1003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1072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92" t="s">
        <v>50</v>
      </c>
      <c r="D583" s="990"/>
      <c r="E583" s="990"/>
      <c r="F583" s="990"/>
      <c r="G583" s="990"/>
      <c r="H583" s="991"/>
      <c r="I583" s="1003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1072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92" t="s">
        <v>50</v>
      </c>
      <c r="D596" s="990"/>
      <c r="E596" s="990"/>
      <c r="F596" s="990"/>
      <c r="G596" s="990"/>
      <c r="H596" s="991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92" t="s">
        <v>50</v>
      </c>
      <c r="D609" s="990"/>
      <c r="E609" s="990"/>
      <c r="F609" s="990"/>
      <c r="G609" s="990"/>
      <c r="H609" s="991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92" t="s">
        <v>50</v>
      </c>
      <c r="D622" s="990"/>
      <c r="E622" s="990"/>
      <c r="F622" s="990"/>
      <c r="G622" s="990"/>
      <c r="H622" s="991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92" t="s">
        <v>50</v>
      </c>
      <c r="D635" s="990"/>
      <c r="E635" s="990"/>
      <c r="F635" s="990"/>
      <c r="G635" s="990"/>
      <c r="H635" s="991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1005" t="s">
        <v>50</v>
      </c>
      <c r="D648" s="1006"/>
      <c r="E648" s="1006"/>
      <c r="F648" s="1006"/>
      <c r="G648" s="1006"/>
      <c r="H648" s="1007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1006" t="s">
        <v>50</v>
      </c>
      <c r="D661" s="1006"/>
      <c r="E661" s="1006"/>
      <c r="F661" s="1006"/>
      <c r="G661" s="1006"/>
      <c r="H661" s="1007"/>
      <c r="I661" s="742" t="s">
        <v>0</v>
      </c>
      <c r="J661" s="213"/>
    </row>
    <row r="662" spans="1:12" ht="13.5" thickBot="1" x14ac:dyDescent="0.25">
      <c r="A662" s="1131" t="s">
        <v>54</v>
      </c>
      <c r="B662" s="1132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121" t="s">
        <v>3</v>
      </c>
      <c r="B663" s="1122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121" t="s">
        <v>4</v>
      </c>
      <c r="B664" s="1122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121" t="s">
        <v>266</v>
      </c>
      <c r="B665" s="1122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115" t="s">
        <v>6</v>
      </c>
      <c r="B666" s="1116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113" t="s">
        <v>7</v>
      </c>
      <c r="B667" s="1114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113" t="s">
        <v>8</v>
      </c>
      <c r="B668" s="1114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115" t="s">
        <v>1</v>
      </c>
      <c r="B669" s="1116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113" t="s">
        <v>27</v>
      </c>
      <c r="B670" s="1114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113" t="s">
        <v>51</v>
      </c>
      <c r="B671" s="1114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113" t="s">
        <v>28</v>
      </c>
      <c r="B672" s="1114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117" t="s">
        <v>26</v>
      </c>
      <c r="B673" s="1118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1005" t="s">
        <v>50</v>
      </c>
      <c r="D676" s="1006"/>
      <c r="E676" s="1006"/>
      <c r="F676" s="1006"/>
      <c r="G676" s="1006"/>
      <c r="H676" s="1007"/>
      <c r="I676" s="742" t="s">
        <v>0</v>
      </c>
      <c r="J676" s="213"/>
    </row>
    <row r="677" spans="1:12" ht="13.5" thickBot="1" x14ac:dyDescent="0.25">
      <c r="A677" s="1131" t="s">
        <v>54</v>
      </c>
      <c r="B677" s="1132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121" t="s">
        <v>3</v>
      </c>
      <c r="B678" s="1122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121" t="s">
        <v>4</v>
      </c>
      <c r="B679" s="1122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121" t="s">
        <v>266</v>
      </c>
      <c r="B680" s="1122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115" t="s">
        <v>6</v>
      </c>
      <c r="B681" s="1116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113" t="s">
        <v>7</v>
      </c>
      <c r="B682" s="1114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113" t="s">
        <v>8</v>
      </c>
      <c r="B683" s="1114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115" t="s">
        <v>1</v>
      </c>
      <c r="B684" s="1116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113" t="s">
        <v>27</v>
      </c>
      <c r="B685" s="1114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113" t="s">
        <v>51</v>
      </c>
      <c r="B686" s="1114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113" t="s">
        <v>28</v>
      </c>
      <c r="B687" s="1114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117" t="s">
        <v>26</v>
      </c>
      <c r="B688" s="1118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1005" t="s">
        <v>50</v>
      </c>
      <c r="D691" s="1006"/>
      <c r="E691" s="1006"/>
      <c r="F691" s="1006"/>
      <c r="G691" s="1006"/>
      <c r="H691" s="1007"/>
      <c r="I691" s="742" t="s">
        <v>0</v>
      </c>
      <c r="J691" s="213"/>
    </row>
    <row r="692" spans="1:12" ht="13.5" thickBot="1" x14ac:dyDescent="0.25">
      <c r="A692" s="1131" t="s">
        <v>54</v>
      </c>
      <c r="B692" s="1132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121" t="s">
        <v>3</v>
      </c>
      <c r="B693" s="1122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121" t="s">
        <v>4</v>
      </c>
      <c r="B694" s="1122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121" t="s">
        <v>266</v>
      </c>
      <c r="B695" s="1122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115" t="s">
        <v>6</v>
      </c>
      <c r="B696" s="1116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113" t="s">
        <v>7</v>
      </c>
      <c r="B697" s="1114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113" t="s">
        <v>8</v>
      </c>
      <c r="B698" s="1114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115" t="s">
        <v>1</v>
      </c>
      <c r="B699" s="1116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113" t="s">
        <v>27</v>
      </c>
      <c r="B700" s="1114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113" t="s">
        <v>51</v>
      </c>
      <c r="B701" s="1114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113" t="s">
        <v>28</v>
      </c>
      <c r="B702" s="1114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117" t="s">
        <v>26</v>
      </c>
      <c r="B703" s="1118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1005" t="s">
        <v>50</v>
      </c>
      <c r="D706" s="1006"/>
      <c r="E706" s="1006"/>
      <c r="F706" s="1006"/>
      <c r="G706" s="1006"/>
      <c r="H706" s="1007"/>
      <c r="I706" s="879" t="s">
        <v>0</v>
      </c>
      <c r="J706" s="213"/>
    </row>
    <row r="707" spans="1:12" s="881" customFormat="1" ht="13.5" thickBot="1" x14ac:dyDescent="0.25">
      <c r="A707" s="1131" t="s">
        <v>54</v>
      </c>
      <c r="B707" s="1132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121" t="s">
        <v>3</v>
      </c>
      <c r="B708" s="1122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121" t="s">
        <v>4</v>
      </c>
      <c r="B709" s="1122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121" t="s">
        <v>266</v>
      </c>
      <c r="B710" s="1122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115" t="s">
        <v>6</v>
      </c>
      <c r="B711" s="1116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113" t="s">
        <v>7</v>
      </c>
      <c r="B712" s="1114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113" t="s">
        <v>8</v>
      </c>
      <c r="B713" s="1114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115" t="s">
        <v>1</v>
      </c>
      <c r="B714" s="1116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113" t="s">
        <v>27</v>
      </c>
      <c r="B715" s="1114"/>
      <c r="C715" s="220">
        <f>C711-C696</f>
        <v>-108.68333333333339</v>
      </c>
      <c r="D715" s="221">
        <f t="shared" ref="D715:I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 t="shared" si="184"/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113" t="s">
        <v>51</v>
      </c>
      <c r="B716" s="1114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113" t="s">
        <v>28</v>
      </c>
      <c r="B717" s="1114"/>
      <c r="C717" s="885">
        <v>154</v>
      </c>
      <c r="D717" s="886">
        <v>153</v>
      </c>
      <c r="E717" s="886">
        <v>155</v>
      </c>
      <c r="F717" s="886">
        <v>152</v>
      </c>
      <c r="G717" s="886">
        <v>151</v>
      </c>
      <c r="H717" s="887">
        <v>148.5</v>
      </c>
      <c r="I717" s="749">
        <f>AVERAGE(C717:H717)</f>
        <v>152.25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117" t="s">
        <v>26</v>
      </c>
      <c r="B718" s="1118"/>
      <c r="C718" s="220">
        <f>(C717-C702)</f>
        <v>0</v>
      </c>
      <c r="D718" s="221">
        <f t="shared" ref="D718:H718" si="185">(D717-D702)</f>
        <v>0</v>
      </c>
      <c r="E718" s="221">
        <f t="shared" si="185"/>
        <v>0</v>
      </c>
      <c r="F718" s="221">
        <f t="shared" si="185"/>
        <v>0</v>
      </c>
      <c r="G718" s="221">
        <f t="shared" si="185"/>
        <v>0</v>
      </c>
      <c r="H718" s="226">
        <f t="shared" si="185"/>
        <v>0</v>
      </c>
      <c r="I718" s="333"/>
    </row>
    <row r="719" spans="1:12" s="881" customFormat="1" ht="13.5" thickBot="1" x14ac:dyDescent="0.25">
      <c r="A719" s="888"/>
      <c r="B719" s="902"/>
      <c r="C719" s="903"/>
      <c r="D719" s="903"/>
      <c r="E719" s="903"/>
      <c r="F719" s="903"/>
      <c r="G719" s="903"/>
      <c r="H719" s="903"/>
      <c r="I719" s="904"/>
    </row>
    <row r="720" spans="1:12" ht="13.5" thickBot="1" x14ac:dyDescent="0.25">
      <c r="A720" s="763">
        <f>A690+7</f>
        <v>45805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1005" t="s">
        <v>50</v>
      </c>
      <c r="D721" s="1006"/>
      <c r="E721" s="1006"/>
      <c r="F721" s="1006"/>
      <c r="G721" s="1006"/>
      <c r="H721" s="1007"/>
      <c r="I721" s="742" t="s">
        <v>0</v>
      </c>
      <c r="J721" s="213"/>
    </row>
    <row r="722" spans="1:12" ht="13.5" thickBot="1" x14ac:dyDescent="0.25">
      <c r="A722" s="1131" t="s">
        <v>54</v>
      </c>
      <c r="B722" s="1132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121" t="s">
        <v>3</v>
      </c>
      <c r="B723" s="1122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121" t="s">
        <v>4</v>
      </c>
      <c r="B724" s="1122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121" t="s">
        <v>266</v>
      </c>
      <c r="B725" s="1122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115" t="s">
        <v>6</v>
      </c>
      <c r="B726" s="1116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113" t="s">
        <v>7</v>
      </c>
      <c r="B727" s="1114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113" t="s">
        <v>8</v>
      </c>
      <c r="B728" s="1114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115" t="s">
        <v>1</v>
      </c>
      <c r="B729" s="1116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113" t="s">
        <v>27</v>
      </c>
      <c r="B730" s="1114"/>
      <c r="C730" s="220">
        <f>C726-C711</f>
        <v>112.45833333333303</v>
      </c>
      <c r="D730" s="221">
        <f t="shared" ref="D730:I730" si="189">D726-D711</f>
        <v>26.95833333333303</v>
      </c>
      <c r="E730" s="221">
        <f t="shared" si="189"/>
        <v>283.05000000000018</v>
      </c>
      <c r="F730" s="221">
        <f t="shared" si="189"/>
        <v>-54.91666666666697</v>
      </c>
      <c r="G730" s="221">
        <f t="shared" si="189"/>
        <v>390.375</v>
      </c>
      <c r="H730" s="226">
        <f t="shared" si="189"/>
        <v>69.16666666666697</v>
      </c>
      <c r="I730" s="370">
        <f t="shared" si="189"/>
        <v>109.92657342657276</v>
      </c>
      <c r="J730" s="265" t="s">
        <v>56</v>
      </c>
      <c r="K730" s="437">
        <f>I716-I731</f>
        <v>30</v>
      </c>
      <c r="L730" s="266">
        <f>K730/I701</f>
        <v>0.14018691588785046</v>
      </c>
    </row>
    <row r="731" spans="1:12" x14ac:dyDescent="0.2">
      <c r="A731" s="1113" t="s">
        <v>51</v>
      </c>
      <c r="B731" s="1114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113" t="s">
        <v>28</v>
      </c>
      <c r="B732" s="1114"/>
      <c r="C732" s="218">
        <v>154</v>
      </c>
      <c r="D732" s="269">
        <v>153</v>
      </c>
      <c r="E732" s="269">
        <v>155</v>
      </c>
      <c r="F732" s="269">
        <v>152</v>
      </c>
      <c r="G732" s="269">
        <v>151</v>
      </c>
      <c r="H732" s="219">
        <v>148.5</v>
      </c>
      <c r="I732" s="749">
        <f>AVERAGE(C732:H732)</f>
        <v>152.25</v>
      </c>
      <c r="J732" s="200" t="s">
        <v>26</v>
      </c>
      <c r="K732" s="215">
        <f>K731-K716</f>
        <v>1.3100000000000023</v>
      </c>
      <c r="L732" s="228"/>
    </row>
    <row r="733" spans="1:12" ht="13.5" thickBot="1" x14ac:dyDescent="0.25">
      <c r="A733" s="1117" t="s">
        <v>26</v>
      </c>
      <c r="B733" s="1118"/>
      <c r="C733" s="220">
        <f>(C732-C702)</f>
        <v>0</v>
      </c>
      <c r="D733" s="221">
        <f t="shared" ref="D733:H733" si="190">(D732-D702)</f>
        <v>0</v>
      </c>
      <c r="E733" s="221">
        <f t="shared" si="190"/>
        <v>0</v>
      </c>
      <c r="F733" s="221">
        <f t="shared" si="190"/>
        <v>0</v>
      </c>
      <c r="G733" s="221">
        <f t="shared" si="190"/>
        <v>0</v>
      </c>
      <c r="H733" s="226">
        <f t="shared" si="190"/>
        <v>0</v>
      </c>
      <c r="I733" s="333"/>
    </row>
    <row r="734" spans="1:12" ht="13.5" thickBot="1" x14ac:dyDescent="0.25"/>
    <row r="735" spans="1:12" ht="13.5" thickBot="1" x14ac:dyDescent="0.25">
      <c r="A735" s="763">
        <f>A705+7</f>
        <v>45812</v>
      </c>
      <c r="B735" s="781"/>
      <c r="C735" s="762">
        <f>C740/C746</f>
        <v>0.36363636363636365</v>
      </c>
      <c r="D735" s="762">
        <f t="shared" ref="D735:H735" si="191">D740/D746</f>
        <v>0.33333333333333331</v>
      </c>
      <c r="E735" s="762">
        <f t="shared" si="191"/>
        <v>0.75</v>
      </c>
      <c r="F735" s="762">
        <f t="shared" si="191"/>
        <v>0.34285714285714286</v>
      </c>
      <c r="G735" s="762">
        <f t="shared" si="191"/>
        <v>0.34285714285714286</v>
      </c>
      <c r="H735" s="762">
        <f t="shared" si="191"/>
        <v>0.34285714285714286</v>
      </c>
      <c r="I735" s="891"/>
      <c r="J735" s="891"/>
      <c r="K735" s="891"/>
      <c r="L735" s="891"/>
    </row>
    <row r="736" spans="1:12" ht="13.5" thickBot="1" x14ac:dyDescent="0.25">
      <c r="A736" s="789" t="s">
        <v>268</v>
      </c>
      <c r="B736" s="790">
        <f>B721+1</f>
        <v>56</v>
      </c>
      <c r="C736" s="1005" t="s">
        <v>50</v>
      </c>
      <c r="D736" s="1006"/>
      <c r="E736" s="1006"/>
      <c r="F736" s="1006"/>
      <c r="G736" s="1006"/>
      <c r="H736" s="1007"/>
      <c r="I736" s="889" t="s">
        <v>0</v>
      </c>
      <c r="J736" s="213"/>
      <c r="K736" s="891"/>
      <c r="L736" s="891"/>
    </row>
    <row r="737" spans="1:12" ht="13.5" thickBot="1" x14ac:dyDescent="0.25">
      <c r="A737" s="1131" t="s">
        <v>54</v>
      </c>
      <c r="B737" s="1132"/>
      <c r="C737" s="892">
        <v>1</v>
      </c>
      <c r="D737" s="893">
        <v>2</v>
      </c>
      <c r="E737" s="893">
        <v>3</v>
      </c>
      <c r="F737" s="893">
        <v>4</v>
      </c>
      <c r="G737" s="893">
        <v>5</v>
      </c>
      <c r="H737" s="894">
        <v>6</v>
      </c>
      <c r="I737" s="890"/>
      <c r="J737" s="229"/>
      <c r="K737" s="277"/>
      <c r="L737" s="353"/>
    </row>
    <row r="738" spans="1:12" x14ac:dyDescent="0.2">
      <c r="A738" s="1121" t="s">
        <v>3</v>
      </c>
      <c r="B738" s="1122"/>
      <c r="C738" s="753">
        <f>INDEX($AG$2:$AG$66, MATCH($B736, $AF$2:$AF$66, 0), MATCH($AG$1, $AG$1:$AG$1, 0))</f>
        <v>4780</v>
      </c>
      <c r="D738" s="748">
        <f t="shared" ref="D738:I738" si="192">INDEX($AG$2:$AG$66, MATCH($B736, $AF$2:$AF$66, 0), MATCH($AG$1, $AG$1:$AG$1, 0))</f>
        <v>4780</v>
      </c>
      <c r="E738" s="748">
        <f t="shared" si="192"/>
        <v>4780</v>
      </c>
      <c r="F738" s="748">
        <f t="shared" si="192"/>
        <v>4780</v>
      </c>
      <c r="G738" s="748">
        <f t="shared" si="192"/>
        <v>4780</v>
      </c>
      <c r="H738" s="754">
        <f t="shared" si="192"/>
        <v>4780</v>
      </c>
      <c r="I738" s="768">
        <f t="shared" si="192"/>
        <v>4780</v>
      </c>
      <c r="J738" s="891">
        <f>I738-I708</f>
        <v>40</v>
      </c>
      <c r="K738" s="277"/>
      <c r="L738" s="353"/>
    </row>
    <row r="739" spans="1:12" x14ac:dyDescent="0.2">
      <c r="A739" s="1121" t="s">
        <v>4</v>
      </c>
      <c r="B739" s="1122"/>
      <c r="C739" s="819">
        <v>59130</v>
      </c>
      <c r="D739" s="820">
        <v>60731</v>
      </c>
      <c r="E739" s="820">
        <v>27087</v>
      </c>
      <c r="F739" s="820">
        <v>63526</v>
      </c>
      <c r="G739" s="820">
        <v>64579</v>
      </c>
      <c r="H739" s="821">
        <v>66498</v>
      </c>
      <c r="I739" s="818">
        <v>341551</v>
      </c>
      <c r="J739" s="891"/>
      <c r="K739" s="277"/>
      <c r="L739" s="353"/>
    </row>
    <row r="740" spans="1:12" x14ac:dyDescent="0.2">
      <c r="A740" s="1121" t="s">
        <v>266</v>
      </c>
      <c r="B740" s="1122"/>
      <c r="C740" s="819">
        <v>12</v>
      </c>
      <c r="D740" s="820">
        <v>12</v>
      </c>
      <c r="E740" s="820">
        <v>6</v>
      </c>
      <c r="F740" s="820">
        <v>12</v>
      </c>
      <c r="G740" s="820">
        <v>12</v>
      </c>
      <c r="H740" s="821">
        <v>12</v>
      </c>
      <c r="I740" s="852">
        <v>66</v>
      </c>
      <c r="J740" s="891"/>
      <c r="K740" s="277"/>
      <c r="L740" s="353"/>
    </row>
    <row r="741" spans="1:12" x14ac:dyDescent="0.2">
      <c r="A741" s="1115" t="s">
        <v>6</v>
      </c>
      <c r="B741" s="1116"/>
      <c r="C741" s="242">
        <v>4927.5</v>
      </c>
      <c r="D741" s="243">
        <v>5060.916666666667</v>
      </c>
      <c r="E741" s="243">
        <v>4514.5</v>
      </c>
      <c r="F741" s="243">
        <v>5293.833333333333</v>
      </c>
      <c r="G741" s="243">
        <v>5381.583333333333</v>
      </c>
      <c r="H741" s="244">
        <v>5541.5</v>
      </c>
      <c r="I741" s="366">
        <v>5175.015151515152</v>
      </c>
      <c r="J741" s="406"/>
      <c r="K741" s="399"/>
      <c r="L741" s="399"/>
    </row>
    <row r="742" spans="1:12" x14ac:dyDescent="0.2">
      <c r="A742" s="1113" t="s">
        <v>7</v>
      </c>
      <c r="B742" s="1114"/>
      <c r="C742" s="836">
        <v>0.88888888888888917</v>
      </c>
      <c r="D742" s="837">
        <v>0.90740740740740777</v>
      </c>
      <c r="E742" s="837">
        <v>0.875</v>
      </c>
      <c r="F742" s="837">
        <v>0.83333333333333337</v>
      </c>
      <c r="G742" s="837">
        <v>0.85185185185185175</v>
      </c>
      <c r="H742" s="838">
        <v>0.94444444444444453</v>
      </c>
      <c r="I742" s="839">
        <v>0.88425925925925974</v>
      </c>
      <c r="J742" s="554"/>
      <c r="K742" s="399"/>
      <c r="L742" s="399"/>
    </row>
    <row r="743" spans="1:12" x14ac:dyDescent="0.2">
      <c r="A743" s="1113" t="s">
        <v>8</v>
      </c>
      <c r="B743" s="1114"/>
      <c r="C743" s="249">
        <v>0.11769929867276784</v>
      </c>
      <c r="D743" s="250">
        <v>0.11793207451723407</v>
      </c>
      <c r="E743" s="250">
        <v>0.13891241176950478</v>
      </c>
      <c r="F743" s="250">
        <v>0.11188442429561697</v>
      </c>
      <c r="G743" s="250">
        <v>0.10982493710804088</v>
      </c>
      <c r="H743" s="251">
        <v>0.10888966818653635</v>
      </c>
      <c r="I743" s="409">
        <v>0.11557938339362704</v>
      </c>
      <c r="J743" s="891"/>
      <c r="K743" s="382"/>
      <c r="L743" s="891"/>
    </row>
    <row r="744" spans="1:12" x14ac:dyDescent="0.2">
      <c r="A744" s="1115" t="s">
        <v>1</v>
      </c>
      <c r="B744" s="1116"/>
      <c r="C744" s="253">
        <f>C741/C738*100-100</f>
        <v>3.0857740585773996</v>
      </c>
      <c r="D744" s="254">
        <f t="shared" ref="D744:I744" si="193">D741/D738*100-100</f>
        <v>5.8769177126917924</v>
      </c>
      <c r="E744" s="254">
        <f t="shared" si="193"/>
        <v>-5.5543933054393335</v>
      </c>
      <c r="F744" s="254">
        <f t="shared" si="193"/>
        <v>10.749651324965129</v>
      </c>
      <c r="G744" s="254">
        <f t="shared" si="193"/>
        <v>12.585425383542528</v>
      </c>
      <c r="H744" s="255">
        <f t="shared" si="193"/>
        <v>15.93096234309624</v>
      </c>
      <c r="I744" s="369">
        <f t="shared" si="193"/>
        <v>8.2639153036642625</v>
      </c>
      <c r="J744" s="528"/>
      <c r="K744" s="891"/>
      <c r="L744" s="891"/>
    </row>
    <row r="745" spans="1:12" ht="13.5" thickBot="1" x14ac:dyDescent="0.25">
      <c r="A745" s="1113" t="s">
        <v>27</v>
      </c>
      <c r="B745" s="1114"/>
      <c r="C745" s="220">
        <f>C741-C726</f>
        <v>-63.375</v>
      </c>
      <c r="D745" s="221">
        <f t="shared" ref="D745:I745" si="194">D741-D726</f>
        <v>94.29166666666697</v>
      </c>
      <c r="E745" s="221">
        <f t="shared" si="194"/>
        <v>139.25</v>
      </c>
      <c r="F745" s="221">
        <f t="shared" si="194"/>
        <v>90.08333333333303</v>
      </c>
      <c r="G745" s="221">
        <f t="shared" si="194"/>
        <v>-220.54166666666697</v>
      </c>
      <c r="H745" s="226">
        <f t="shared" si="194"/>
        <v>36.75</v>
      </c>
      <c r="I745" s="370">
        <f t="shared" si="194"/>
        <v>1.2424242424249314</v>
      </c>
      <c r="J745" s="265" t="s">
        <v>56</v>
      </c>
      <c r="K745" s="918">
        <f>I731-I746</f>
        <v>1</v>
      </c>
      <c r="L745" s="266">
        <f>K745/I716</f>
        <v>4.6948356807511738E-3</v>
      </c>
    </row>
    <row r="746" spans="1:12" x14ac:dyDescent="0.2">
      <c r="A746" s="1113" t="s">
        <v>51</v>
      </c>
      <c r="B746" s="1114"/>
      <c r="C746" s="719">
        <v>33</v>
      </c>
      <c r="D746" s="720">
        <v>36</v>
      </c>
      <c r="E746" s="720">
        <v>8</v>
      </c>
      <c r="F746" s="720">
        <v>35</v>
      </c>
      <c r="G746" s="720">
        <v>35</v>
      </c>
      <c r="H746" s="721">
        <v>35</v>
      </c>
      <c r="I746" s="371">
        <f>SUM(C746:H746)</f>
        <v>182</v>
      </c>
      <c r="J746" s="891" t="s">
        <v>57</v>
      </c>
      <c r="K746" s="215">
        <v>152.28</v>
      </c>
      <c r="L746" s="891"/>
    </row>
    <row r="747" spans="1:12" x14ac:dyDescent="0.2">
      <c r="A747" s="1113" t="s">
        <v>28</v>
      </c>
      <c r="B747" s="1114"/>
      <c r="C747" s="895">
        <v>154</v>
      </c>
      <c r="D747" s="896">
        <v>153</v>
      </c>
      <c r="E747" s="896">
        <v>155</v>
      </c>
      <c r="F747" s="896">
        <v>152</v>
      </c>
      <c r="G747" s="896">
        <v>151</v>
      </c>
      <c r="H747" s="897">
        <v>148.5</v>
      </c>
      <c r="I747" s="749">
        <f>AVERAGE(C747:H747)</f>
        <v>152.25</v>
      </c>
      <c r="J747" s="891" t="s">
        <v>26</v>
      </c>
      <c r="K747" s="215">
        <f>K746-K731</f>
        <v>6.0000000000002274E-2</v>
      </c>
      <c r="L747" s="228"/>
    </row>
    <row r="748" spans="1:12" ht="13.5" thickBot="1" x14ac:dyDescent="0.25">
      <c r="A748" s="1117" t="s">
        <v>26</v>
      </c>
      <c r="B748" s="1118"/>
      <c r="C748" s="220">
        <f>(C747-C732)</f>
        <v>0</v>
      </c>
      <c r="D748" s="221">
        <f t="shared" ref="D748:H748" si="195">(D747-D732)</f>
        <v>0</v>
      </c>
      <c r="E748" s="221">
        <f t="shared" si="195"/>
        <v>0</v>
      </c>
      <c r="F748" s="221">
        <f t="shared" si="195"/>
        <v>0</v>
      </c>
      <c r="G748" s="221">
        <f t="shared" si="195"/>
        <v>0</v>
      </c>
      <c r="H748" s="226">
        <f t="shared" si="195"/>
        <v>0</v>
      </c>
      <c r="I748" s="333"/>
      <c r="J748" s="891"/>
      <c r="K748" s="891"/>
      <c r="L748" s="891"/>
    </row>
    <row r="749" spans="1:12" ht="13.5" thickBot="1" x14ac:dyDescent="0.25"/>
    <row r="750" spans="1:12" ht="13.5" thickBot="1" x14ac:dyDescent="0.25">
      <c r="A750" s="763">
        <f>A720+7</f>
        <v>45812</v>
      </c>
      <c r="B750" s="781"/>
      <c r="C750" s="762">
        <f>C755/C761</f>
        <v>0.27272727272727271</v>
      </c>
      <c r="D750" s="762">
        <f t="shared" ref="D750:H750" si="196">D755/D761</f>
        <v>0.25</v>
      </c>
      <c r="E750" s="762">
        <f t="shared" si="196"/>
        <v>0.5</v>
      </c>
      <c r="F750" s="762">
        <f t="shared" si="196"/>
        <v>0.25714285714285712</v>
      </c>
      <c r="G750" s="762">
        <f t="shared" si="196"/>
        <v>0.25714285714285712</v>
      </c>
      <c r="H750" s="762">
        <f t="shared" si="196"/>
        <v>0.25714285714285712</v>
      </c>
      <c r="I750" s="908"/>
      <c r="J750" s="908"/>
      <c r="K750" s="908"/>
      <c r="L750" s="908"/>
    </row>
    <row r="751" spans="1:12" ht="13.5" thickBot="1" x14ac:dyDescent="0.25">
      <c r="A751" s="789" t="s">
        <v>268</v>
      </c>
      <c r="B751" s="790">
        <f>B736+1</f>
        <v>57</v>
      </c>
      <c r="C751" s="1005" t="s">
        <v>50</v>
      </c>
      <c r="D751" s="1006"/>
      <c r="E751" s="1006"/>
      <c r="F751" s="1006"/>
      <c r="G751" s="1006"/>
      <c r="H751" s="1007"/>
      <c r="I751" s="905" t="s">
        <v>0</v>
      </c>
      <c r="J751" s="213"/>
      <c r="K751" s="908"/>
      <c r="L751" s="908"/>
    </row>
    <row r="752" spans="1:12" ht="13.5" thickBot="1" x14ac:dyDescent="0.25">
      <c r="A752" s="1131" t="s">
        <v>54</v>
      </c>
      <c r="B752" s="1132"/>
      <c r="C752" s="910">
        <v>1</v>
      </c>
      <c r="D752" s="911">
        <v>2</v>
      </c>
      <c r="E752" s="911">
        <v>3</v>
      </c>
      <c r="F752" s="911">
        <v>4</v>
      </c>
      <c r="G752" s="911">
        <v>5</v>
      </c>
      <c r="H752" s="912">
        <v>6</v>
      </c>
      <c r="I752" s="906"/>
      <c r="J752" s="229"/>
      <c r="K752" s="277"/>
      <c r="L752" s="353"/>
    </row>
    <row r="753" spans="1:12" x14ac:dyDescent="0.2">
      <c r="A753" s="1121" t="s">
        <v>3</v>
      </c>
      <c r="B753" s="1122"/>
      <c r="C753" s="753">
        <f>INDEX($AG$2:$AG$66, MATCH($B751, $AF$2:$AF$66, 0), MATCH($AG$1, $AG$1:$AG$1, 0))</f>
        <v>4800</v>
      </c>
      <c r="D753" s="748">
        <f t="shared" ref="D753:I753" si="197">INDEX($AG$2:$AG$66, MATCH($B751, $AF$2:$AF$66, 0), MATCH($AG$1, $AG$1:$AG$1, 0))</f>
        <v>4800</v>
      </c>
      <c r="E753" s="748">
        <f t="shared" si="197"/>
        <v>4800</v>
      </c>
      <c r="F753" s="748">
        <f t="shared" si="197"/>
        <v>4800</v>
      </c>
      <c r="G753" s="748">
        <f t="shared" si="197"/>
        <v>4800</v>
      </c>
      <c r="H753" s="754">
        <f t="shared" si="197"/>
        <v>4800</v>
      </c>
      <c r="I753" s="768">
        <f t="shared" si="197"/>
        <v>4800</v>
      </c>
      <c r="J753" s="908">
        <f>I753-I723</f>
        <v>40</v>
      </c>
      <c r="K753" s="277"/>
      <c r="L753" s="353"/>
    </row>
    <row r="754" spans="1:12" hidden="1" x14ac:dyDescent="0.2">
      <c r="A754" s="1121" t="s">
        <v>4</v>
      </c>
      <c r="B754" s="1122"/>
      <c r="C754" s="819">
        <v>44125</v>
      </c>
      <c r="D754" s="820">
        <v>44077</v>
      </c>
      <c r="E754" s="820">
        <v>18169</v>
      </c>
      <c r="F754" s="820">
        <v>47324</v>
      </c>
      <c r="G754" s="820">
        <v>47369</v>
      </c>
      <c r="H754" s="821">
        <v>50102</v>
      </c>
      <c r="I754" s="818">
        <v>251166</v>
      </c>
      <c r="J754" s="908"/>
      <c r="K754" s="277"/>
      <c r="L754" s="353"/>
    </row>
    <row r="755" spans="1:12" hidden="1" x14ac:dyDescent="0.2">
      <c r="A755" s="1121" t="s">
        <v>266</v>
      </c>
      <c r="B755" s="1122"/>
      <c r="C755" s="819">
        <v>9</v>
      </c>
      <c r="D755" s="820">
        <v>9</v>
      </c>
      <c r="E755" s="820">
        <v>4</v>
      </c>
      <c r="F755" s="820">
        <v>9</v>
      </c>
      <c r="G755" s="820">
        <v>9</v>
      </c>
      <c r="H755" s="821">
        <v>9</v>
      </c>
      <c r="I755" s="852">
        <v>49</v>
      </c>
      <c r="J755" s="908"/>
      <c r="K755" s="277"/>
      <c r="L755" s="353"/>
    </row>
    <row r="756" spans="1:12" x14ac:dyDescent="0.2">
      <c r="A756" s="1115" t="s">
        <v>6</v>
      </c>
      <c r="B756" s="1116"/>
      <c r="C756" s="242">
        <v>4902.7777777777774</v>
      </c>
      <c r="D756" s="243">
        <v>4897.4444444444443</v>
      </c>
      <c r="E756" s="243">
        <v>4542.25</v>
      </c>
      <c r="F756" s="243">
        <v>5258.2222222222226</v>
      </c>
      <c r="G756" s="243">
        <v>5263.2222222222226</v>
      </c>
      <c r="H756" s="244">
        <v>5566.8888888888887</v>
      </c>
      <c r="I756" s="366">
        <v>5125.8367346938776</v>
      </c>
      <c r="J756" s="406"/>
      <c r="K756" s="399"/>
      <c r="L756" s="399"/>
    </row>
    <row r="757" spans="1:12" x14ac:dyDescent="0.2">
      <c r="A757" s="1113" t="s">
        <v>7</v>
      </c>
      <c r="B757" s="1114"/>
      <c r="C757" s="836">
        <v>0.90476190476190488</v>
      </c>
      <c r="D757" s="837">
        <v>0.90476190476190488</v>
      </c>
      <c r="E757" s="837">
        <v>0.9285714285714286</v>
      </c>
      <c r="F757" s="837">
        <v>0.84126984126984117</v>
      </c>
      <c r="G757" s="837">
        <v>0.87301587301587324</v>
      </c>
      <c r="H757" s="838">
        <v>0.93650793650793651</v>
      </c>
      <c r="I757" s="839">
        <v>0.89504373177842578</v>
      </c>
      <c r="J757" s="554"/>
      <c r="K757" s="399"/>
      <c r="L757" s="399"/>
    </row>
    <row r="758" spans="1:12" x14ac:dyDescent="0.2">
      <c r="A758" s="1113" t="s">
        <v>8</v>
      </c>
      <c r="B758" s="1114"/>
      <c r="C758" s="249">
        <v>0.11885233342575138</v>
      </c>
      <c r="D758" s="250">
        <v>0.11907259055449064</v>
      </c>
      <c r="E758" s="250">
        <v>0.13846187947939895</v>
      </c>
      <c r="F758" s="250">
        <v>0.11267269847538881</v>
      </c>
      <c r="G758" s="250">
        <v>0.11087448153371228</v>
      </c>
      <c r="H758" s="251">
        <v>0.10918492869047383</v>
      </c>
      <c r="I758" s="409">
        <v>0.11611756759257043</v>
      </c>
      <c r="J758" s="908"/>
      <c r="K758" s="382"/>
      <c r="L758" s="908"/>
    </row>
    <row r="759" spans="1:12" x14ac:dyDescent="0.2">
      <c r="A759" s="1115" t="s">
        <v>1</v>
      </c>
      <c r="B759" s="1116"/>
      <c r="C759" s="253">
        <f>C756/C753*100-100</f>
        <v>2.1412037037036953</v>
      </c>
      <c r="D759" s="254">
        <f t="shared" ref="D759:I759" si="198">D756/D753*100-100</f>
        <v>2.0300925925925952</v>
      </c>
      <c r="E759" s="254">
        <f t="shared" si="198"/>
        <v>-5.3697916666666714</v>
      </c>
      <c r="F759" s="254">
        <f t="shared" si="198"/>
        <v>9.5462962962963047</v>
      </c>
      <c r="G759" s="254">
        <f t="shared" si="198"/>
        <v>9.6504629629629619</v>
      </c>
      <c r="H759" s="255">
        <f t="shared" si="198"/>
        <v>15.976851851851848</v>
      </c>
      <c r="I759" s="369">
        <f t="shared" si="198"/>
        <v>6.7882653061224403</v>
      </c>
      <c r="J759" s="528"/>
      <c r="K759" s="908"/>
      <c r="L759" s="908"/>
    </row>
    <row r="760" spans="1:12" ht="13.5" thickBot="1" x14ac:dyDescent="0.25">
      <c r="A760" s="1113" t="s">
        <v>27</v>
      </c>
      <c r="B760" s="1114"/>
      <c r="C760" s="220">
        <f>C756-C741</f>
        <v>-24.722222222222626</v>
      </c>
      <c r="D760" s="221">
        <f t="shared" ref="D760:I760" si="199">D756-D741</f>
        <v>-163.47222222222263</v>
      </c>
      <c r="E760" s="221">
        <f t="shared" si="199"/>
        <v>27.75</v>
      </c>
      <c r="F760" s="221">
        <f t="shared" si="199"/>
        <v>-35.611111111110404</v>
      </c>
      <c r="G760" s="221">
        <f t="shared" si="199"/>
        <v>-118.3611111111104</v>
      </c>
      <c r="H760" s="226">
        <f t="shared" si="199"/>
        <v>25.388888888888687</v>
      </c>
      <c r="I760" s="370">
        <f t="shared" si="199"/>
        <v>-49.178416821274368</v>
      </c>
      <c r="J760" s="265" t="s">
        <v>56</v>
      </c>
      <c r="K760" s="918">
        <f>I746-I761</f>
        <v>0</v>
      </c>
      <c r="L760" s="266">
        <f>K760/I731</f>
        <v>0</v>
      </c>
    </row>
    <row r="761" spans="1:12" x14ac:dyDescent="0.2">
      <c r="A761" s="1113" t="s">
        <v>51</v>
      </c>
      <c r="B761" s="1114"/>
      <c r="C761" s="719">
        <v>33</v>
      </c>
      <c r="D761" s="720">
        <v>36</v>
      </c>
      <c r="E761" s="720">
        <v>8</v>
      </c>
      <c r="F761" s="720">
        <v>35</v>
      </c>
      <c r="G761" s="720">
        <v>35</v>
      </c>
      <c r="H761" s="721">
        <v>35</v>
      </c>
      <c r="I761" s="371">
        <f>SUM(C761:H761)</f>
        <v>182</v>
      </c>
      <c r="J761" s="908" t="s">
        <v>57</v>
      </c>
      <c r="K761" s="215">
        <v>152.28</v>
      </c>
      <c r="L761" s="908"/>
    </row>
    <row r="762" spans="1:12" x14ac:dyDescent="0.2">
      <c r="A762" s="1113" t="s">
        <v>28</v>
      </c>
      <c r="B762" s="1114"/>
      <c r="C762" s="913">
        <v>154</v>
      </c>
      <c r="D762" s="914">
        <v>153</v>
      </c>
      <c r="E762" s="914">
        <v>155</v>
      </c>
      <c r="F762" s="914">
        <v>152</v>
      </c>
      <c r="G762" s="914">
        <v>151</v>
      </c>
      <c r="H762" s="915">
        <v>148.5</v>
      </c>
      <c r="I762" s="749">
        <f>AVERAGE(C762:H762)</f>
        <v>152.25</v>
      </c>
      <c r="J762" s="908" t="s">
        <v>26</v>
      </c>
      <c r="K762" s="215">
        <f>K761-K746</f>
        <v>0</v>
      </c>
      <c r="L762" s="228"/>
    </row>
    <row r="763" spans="1:12" ht="13.5" thickBot="1" x14ac:dyDescent="0.25">
      <c r="A763" s="1117" t="s">
        <v>26</v>
      </c>
      <c r="B763" s="1118"/>
      <c r="C763" s="220">
        <f>(C762-C732)</f>
        <v>0</v>
      </c>
      <c r="D763" s="221">
        <f t="shared" ref="D763:H763" si="200">(D762-D732)</f>
        <v>0</v>
      </c>
      <c r="E763" s="221">
        <f t="shared" si="200"/>
        <v>0</v>
      </c>
      <c r="F763" s="221">
        <f t="shared" si="200"/>
        <v>0</v>
      </c>
      <c r="G763" s="221">
        <f t="shared" si="200"/>
        <v>0</v>
      </c>
      <c r="H763" s="226">
        <f t="shared" si="200"/>
        <v>0</v>
      </c>
      <c r="I763" s="333"/>
      <c r="J763" s="908"/>
      <c r="K763" s="908"/>
      <c r="L763" s="908"/>
    </row>
    <row r="764" spans="1:12" ht="13.5" thickBot="1" x14ac:dyDescent="0.25"/>
    <row r="765" spans="1:12" ht="13.5" thickBot="1" x14ac:dyDescent="0.25">
      <c r="A765" s="763">
        <f>A735+7</f>
        <v>45819</v>
      </c>
      <c r="B765" s="781"/>
      <c r="C765" s="762">
        <f>C770/C776</f>
        <v>0.27272727272727271</v>
      </c>
      <c r="D765" s="762">
        <f t="shared" ref="D765:H765" si="201">D770/D776</f>
        <v>0.25</v>
      </c>
      <c r="E765" s="762">
        <f t="shared" si="201"/>
        <v>0.375</v>
      </c>
      <c r="F765" s="762">
        <f t="shared" si="201"/>
        <v>0.26470588235294118</v>
      </c>
      <c r="G765" s="762">
        <f t="shared" si="201"/>
        <v>0.25714285714285712</v>
      </c>
      <c r="H765" s="762">
        <f t="shared" si="201"/>
        <v>0.25714285714285712</v>
      </c>
      <c r="I765" s="933"/>
      <c r="J765" s="933"/>
      <c r="K765" s="933"/>
      <c r="L765" s="933"/>
    </row>
    <row r="766" spans="1:12" ht="13.5" thickBot="1" x14ac:dyDescent="0.25">
      <c r="A766" s="789" t="s">
        <v>268</v>
      </c>
      <c r="B766" s="790">
        <f>B751+1</f>
        <v>58</v>
      </c>
      <c r="C766" s="1005" t="s">
        <v>50</v>
      </c>
      <c r="D766" s="1006"/>
      <c r="E766" s="1006"/>
      <c r="F766" s="1006"/>
      <c r="G766" s="1006"/>
      <c r="H766" s="1007"/>
      <c r="I766" s="930" t="s">
        <v>0</v>
      </c>
      <c r="J766" s="213"/>
      <c r="K766" s="933"/>
      <c r="L766" s="933"/>
    </row>
    <row r="767" spans="1:12" ht="13.5" thickBot="1" x14ac:dyDescent="0.25">
      <c r="A767" s="1131" t="s">
        <v>54</v>
      </c>
      <c r="B767" s="1132"/>
      <c r="C767" s="935">
        <v>1</v>
      </c>
      <c r="D767" s="936">
        <v>2</v>
      </c>
      <c r="E767" s="936">
        <v>3</v>
      </c>
      <c r="F767" s="936">
        <v>4</v>
      </c>
      <c r="G767" s="936">
        <v>5</v>
      </c>
      <c r="H767" s="937">
        <v>6</v>
      </c>
      <c r="I767" s="931"/>
      <c r="J767" s="229"/>
      <c r="K767" s="277"/>
      <c r="L767" s="353"/>
    </row>
    <row r="768" spans="1:12" x14ac:dyDescent="0.2">
      <c r="A768" s="1121" t="s">
        <v>3</v>
      </c>
      <c r="B768" s="1122"/>
      <c r="C768" s="753">
        <f>INDEX($AG$2:$AG$66, MATCH($B766, $AF$2:$AF$66, 0), MATCH($AG$1, $AG$1:$AG$1, 0))</f>
        <v>4820</v>
      </c>
      <c r="D768" s="748">
        <f t="shared" ref="D768:I768" si="202">INDEX($AG$2:$AG$66, MATCH($B766, $AF$2:$AF$66, 0), MATCH($AG$1, $AG$1:$AG$1, 0))</f>
        <v>4820</v>
      </c>
      <c r="E768" s="748">
        <f t="shared" si="202"/>
        <v>4820</v>
      </c>
      <c r="F768" s="748">
        <f t="shared" si="202"/>
        <v>4820</v>
      </c>
      <c r="G768" s="748">
        <f t="shared" si="202"/>
        <v>4820</v>
      </c>
      <c r="H768" s="754">
        <f t="shared" si="202"/>
        <v>4820</v>
      </c>
      <c r="I768" s="768">
        <f t="shared" si="202"/>
        <v>4820</v>
      </c>
      <c r="J768" s="933">
        <f>I768-I738</f>
        <v>40</v>
      </c>
      <c r="K768" s="277"/>
      <c r="L768" s="353"/>
    </row>
    <row r="769" spans="1:12" hidden="1" x14ac:dyDescent="0.2">
      <c r="A769" s="1121" t="s">
        <v>4</v>
      </c>
      <c r="B769" s="1122"/>
      <c r="C769" s="819">
        <v>45081</v>
      </c>
      <c r="D769" s="820">
        <v>45315</v>
      </c>
      <c r="E769" s="820">
        <v>14053</v>
      </c>
      <c r="F769" s="820">
        <v>46227</v>
      </c>
      <c r="G769" s="820">
        <v>49519</v>
      </c>
      <c r="H769" s="821">
        <v>48558</v>
      </c>
      <c r="I769" s="818">
        <v>248753</v>
      </c>
      <c r="J769" s="933"/>
      <c r="K769" s="277"/>
      <c r="L769" s="353"/>
    </row>
    <row r="770" spans="1:12" hidden="1" x14ac:dyDescent="0.2">
      <c r="A770" s="1121" t="s">
        <v>266</v>
      </c>
      <c r="B770" s="1122"/>
      <c r="C770" s="819">
        <v>9</v>
      </c>
      <c r="D770" s="820">
        <v>9</v>
      </c>
      <c r="E770" s="820">
        <v>3</v>
      </c>
      <c r="F770" s="820">
        <v>9</v>
      </c>
      <c r="G770" s="820">
        <v>9</v>
      </c>
      <c r="H770" s="821">
        <v>9</v>
      </c>
      <c r="I770" s="852">
        <v>48</v>
      </c>
      <c r="J770" s="933"/>
      <c r="K770" s="277"/>
      <c r="L770" s="353"/>
    </row>
    <row r="771" spans="1:12" x14ac:dyDescent="0.2">
      <c r="A771" s="1115" t="s">
        <v>6</v>
      </c>
      <c r="B771" s="1116"/>
      <c r="C771" s="242">
        <v>5009</v>
      </c>
      <c r="D771" s="243">
        <v>5035</v>
      </c>
      <c r="E771" s="243">
        <v>4684.333333333333</v>
      </c>
      <c r="F771" s="243">
        <v>5136.333333333333</v>
      </c>
      <c r="G771" s="243">
        <v>5502.1111111111113</v>
      </c>
      <c r="H771" s="244">
        <v>5395.333333333333</v>
      </c>
      <c r="I771" s="366">
        <v>5182.354166666667</v>
      </c>
      <c r="J771" s="406"/>
      <c r="K771" s="399"/>
      <c r="L771" s="399"/>
    </row>
    <row r="772" spans="1:12" x14ac:dyDescent="0.2">
      <c r="A772" s="1113" t="s">
        <v>7</v>
      </c>
      <c r="B772" s="1114"/>
      <c r="C772" s="836">
        <v>0.90277777777777779</v>
      </c>
      <c r="D772" s="837">
        <v>0.90277777777777779</v>
      </c>
      <c r="E772" s="837">
        <v>0.87096774193548387</v>
      </c>
      <c r="F772" s="837">
        <v>0.83333333333333326</v>
      </c>
      <c r="G772" s="837">
        <v>0.875</v>
      </c>
      <c r="H772" s="838">
        <v>0.94444444444444442</v>
      </c>
      <c r="I772" s="839">
        <v>0.89037298387096742</v>
      </c>
      <c r="J772" s="554"/>
      <c r="K772" s="399"/>
      <c r="L772" s="399"/>
    </row>
    <row r="773" spans="1:12" x14ac:dyDescent="0.2">
      <c r="A773" s="1113" t="s">
        <v>8</v>
      </c>
      <c r="B773" s="1114"/>
      <c r="C773" s="249">
        <v>0.11510634667680139</v>
      </c>
      <c r="D773" s="250">
        <v>0.1152179650298997</v>
      </c>
      <c r="E773" s="250">
        <v>0.13295000039130977</v>
      </c>
      <c r="F773" s="250">
        <v>0.10950372450612533</v>
      </c>
      <c r="G773" s="250">
        <v>0.10704889349499856</v>
      </c>
      <c r="H773" s="251">
        <v>0.10588256737612564</v>
      </c>
      <c r="I773" s="409">
        <v>0.11195178072769768</v>
      </c>
      <c r="J773" s="933"/>
      <c r="K773" s="382"/>
      <c r="L773" s="933"/>
    </row>
    <row r="774" spans="1:12" x14ac:dyDescent="0.2">
      <c r="A774" s="1115" t="s">
        <v>1</v>
      </c>
      <c r="B774" s="1116"/>
      <c r="C774" s="253">
        <f>C771/C768*100-100</f>
        <v>3.9211618257261449</v>
      </c>
      <c r="D774" s="254">
        <f t="shared" ref="D774:I774" si="203">D771/D768*100-100</f>
        <v>4.4605809128630796</v>
      </c>
      <c r="E774" s="254">
        <f t="shared" si="203"/>
        <v>-2.8146611341632166</v>
      </c>
      <c r="F774" s="254">
        <f t="shared" si="203"/>
        <v>6.5629322268326433</v>
      </c>
      <c r="G774" s="254">
        <f t="shared" si="203"/>
        <v>14.151682803135074</v>
      </c>
      <c r="H774" s="255">
        <f t="shared" si="203"/>
        <v>11.936376210235139</v>
      </c>
      <c r="I774" s="369">
        <f t="shared" si="203"/>
        <v>7.5177213001383194</v>
      </c>
      <c r="J774" s="528"/>
      <c r="K774" s="933"/>
      <c r="L774" s="933"/>
    </row>
    <row r="775" spans="1:12" ht="13.5" thickBot="1" x14ac:dyDescent="0.25">
      <c r="A775" s="1113" t="s">
        <v>27</v>
      </c>
      <c r="B775" s="1114"/>
      <c r="C775" s="220">
        <f>C771-C756</f>
        <v>106.22222222222263</v>
      </c>
      <c r="D775" s="221">
        <f t="shared" ref="D775:I775" si="204">D771-D756</f>
        <v>137.55555555555566</v>
      </c>
      <c r="E775" s="221">
        <f t="shared" si="204"/>
        <v>142.08333333333303</v>
      </c>
      <c r="F775" s="221">
        <f t="shared" si="204"/>
        <v>-121.8888888888896</v>
      </c>
      <c r="G775" s="221">
        <f t="shared" si="204"/>
        <v>238.88888888888869</v>
      </c>
      <c r="H775" s="226">
        <f t="shared" si="204"/>
        <v>-171.55555555555566</v>
      </c>
      <c r="I775" s="370">
        <f t="shared" si="204"/>
        <v>56.517431972789382</v>
      </c>
      <c r="J775" s="265" t="s">
        <v>56</v>
      </c>
      <c r="K775" s="918">
        <f>I761-I776</f>
        <v>1</v>
      </c>
      <c r="L775" s="266">
        <f>K775/I746</f>
        <v>5.4945054945054949E-3</v>
      </c>
    </row>
    <row r="776" spans="1:12" x14ac:dyDescent="0.2">
      <c r="A776" s="1113" t="s">
        <v>51</v>
      </c>
      <c r="B776" s="1114"/>
      <c r="C776" s="719">
        <v>33</v>
      </c>
      <c r="D776" s="720">
        <v>36</v>
      </c>
      <c r="E776" s="720">
        <v>8</v>
      </c>
      <c r="F776" s="720">
        <v>34</v>
      </c>
      <c r="G776" s="720">
        <v>35</v>
      </c>
      <c r="H776" s="721">
        <v>35</v>
      </c>
      <c r="I776" s="371">
        <f>SUM(C776:H776)</f>
        <v>181</v>
      </c>
      <c r="J776" s="933" t="s">
        <v>57</v>
      </c>
      <c r="K776" s="215">
        <v>152.25</v>
      </c>
      <c r="L776" s="933"/>
    </row>
    <row r="777" spans="1:12" x14ac:dyDescent="0.2">
      <c r="A777" s="1113" t="s">
        <v>28</v>
      </c>
      <c r="B777" s="1114"/>
      <c r="C777" s="938">
        <v>155</v>
      </c>
      <c r="D777" s="939">
        <v>154</v>
      </c>
      <c r="E777" s="939">
        <v>156</v>
      </c>
      <c r="F777" s="939">
        <v>153</v>
      </c>
      <c r="G777" s="939">
        <v>152</v>
      </c>
      <c r="H777" s="940">
        <v>149.5</v>
      </c>
      <c r="I777" s="749">
        <f>AVERAGE(C777:H777)</f>
        <v>153.25</v>
      </c>
      <c r="J777" s="933" t="s">
        <v>26</v>
      </c>
      <c r="K777" s="215">
        <f>K776-K761</f>
        <v>-3.0000000000001137E-2</v>
      </c>
      <c r="L777" s="228"/>
    </row>
    <row r="778" spans="1:12" ht="13.5" thickBot="1" x14ac:dyDescent="0.25">
      <c r="A778" s="1117" t="s">
        <v>26</v>
      </c>
      <c r="B778" s="1118"/>
      <c r="C778" s="220">
        <f>(C777-C747)</f>
        <v>1</v>
      </c>
      <c r="D778" s="221">
        <f t="shared" ref="D778:H778" si="205">(D777-D747)</f>
        <v>1</v>
      </c>
      <c r="E778" s="221">
        <f t="shared" si="205"/>
        <v>1</v>
      </c>
      <c r="F778" s="221">
        <f t="shared" si="205"/>
        <v>1</v>
      </c>
      <c r="G778" s="221">
        <f t="shared" si="205"/>
        <v>1</v>
      </c>
      <c r="H778" s="226">
        <f t="shared" si="205"/>
        <v>1</v>
      </c>
      <c r="I778" s="333"/>
      <c r="J778" s="933"/>
      <c r="K778" s="933"/>
      <c r="L778" s="933"/>
    </row>
    <row r="779" spans="1:12" ht="13.5" thickBot="1" x14ac:dyDescent="0.25"/>
    <row r="780" spans="1:12" ht="13.5" thickBot="1" x14ac:dyDescent="0.25">
      <c r="A780" s="763">
        <f>A750+7</f>
        <v>45819</v>
      </c>
      <c r="B780" s="781"/>
      <c r="C780" s="762">
        <f>C785/C791</f>
        <v>0.30303030303030304</v>
      </c>
      <c r="D780" s="762">
        <f t="shared" ref="D780:H780" si="206">D785/D791</f>
        <v>0.27777777777777779</v>
      </c>
      <c r="E780" s="762">
        <f t="shared" si="206"/>
        <v>0.5</v>
      </c>
      <c r="F780" s="762">
        <f t="shared" si="206"/>
        <v>0.29411764705882354</v>
      </c>
      <c r="G780" s="762">
        <f t="shared" si="206"/>
        <v>0.2857142857142857</v>
      </c>
      <c r="H780" s="762">
        <f t="shared" si="206"/>
        <v>0.29411764705882354</v>
      </c>
      <c r="I780" s="954"/>
      <c r="J780" s="954"/>
      <c r="K780" s="954"/>
      <c r="L780" s="954"/>
    </row>
    <row r="781" spans="1:12" ht="13.5" thickBot="1" x14ac:dyDescent="0.25">
      <c r="A781" s="789" t="s">
        <v>268</v>
      </c>
      <c r="B781" s="790">
        <f>B766+1</f>
        <v>59</v>
      </c>
      <c r="C781" s="1005" t="s">
        <v>50</v>
      </c>
      <c r="D781" s="1006"/>
      <c r="E781" s="1006"/>
      <c r="F781" s="1006"/>
      <c r="G781" s="1006"/>
      <c r="H781" s="1007"/>
      <c r="I781" s="952" t="s">
        <v>0</v>
      </c>
      <c r="J781" s="213"/>
      <c r="K781" s="954"/>
      <c r="L781" s="954"/>
    </row>
    <row r="782" spans="1:12" ht="13.5" thickBot="1" x14ac:dyDescent="0.25">
      <c r="A782" s="1131" t="s">
        <v>54</v>
      </c>
      <c r="B782" s="1132"/>
      <c r="C782" s="956">
        <v>1</v>
      </c>
      <c r="D782" s="957">
        <v>2</v>
      </c>
      <c r="E782" s="957">
        <v>3</v>
      </c>
      <c r="F782" s="957">
        <v>4</v>
      </c>
      <c r="G782" s="957">
        <v>5</v>
      </c>
      <c r="H782" s="958">
        <v>6</v>
      </c>
      <c r="I782" s="953"/>
      <c r="J782" s="229"/>
      <c r="K782" s="277"/>
      <c r="L782" s="353"/>
    </row>
    <row r="783" spans="1:12" x14ac:dyDescent="0.2">
      <c r="A783" s="1121" t="s">
        <v>3</v>
      </c>
      <c r="B783" s="1122"/>
      <c r="C783" s="753">
        <f>INDEX($AG$2:$AG$66, MATCH($B781, $AF$2:$AF$66, 0), MATCH($AG$1, $AG$1:$AG$1, 0))</f>
        <v>4840</v>
      </c>
      <c r="D783" s="748">
        <f t="shared" ref="D783:I783" si="207">INDEX($AG$2:$AG$66, MATCH($B781, $AF$2:$AF$66, 0), MATCH($AG$1, $AG$1:$AG$1, 0))</f>
        <v>4840</v>
      </c>
      <c r="E783" s="748">
        <f t="shared" si="207"/>
        <v>4840</v>
      </c>
      <c r="F783" s="748">
        <f t="shared" si="207"/>
        <v>4840</v>
      </c>
      <c r="G783" s="748">
        <f t="shared" si="207"/>
        <v>4840</v>
      </c>
      <c r="H783" s="754">
        <f t="shared" si="207"/>
        <v>4840</v>
      </c>
      <c r="I783" s="768">
        <f t="shared" si="207"/>
        <v>4840</v>
      </c>
      <c r="J783" s="954">
        <f>I783-I753</f>
        <v>40</v>
      </c>
      <c r="K783" s="277"/>
      <c r="L783" s="353"/>
    </row>
    <row r="784" spans="1:12" hidden="1" x14ac:dyDescent="0.2">
      <c r="A784" s="1121" t="s">
        <v>4</v>
      </c>
      <c r="B784" s="1122"/>
      <c r="C784" s="819">
        <v>51261</v>
      </c>
      <c r="D784" s="820">
        <v>50601</v>
      </c>
      <c r="E784" s="820">
        <v>18632</v>
      </c>
      <c r="F784" s="820">
        <v>54058</v>
      </c>
      <c r="G784" s="820">
        <v>52400</v>
      </c>
      <c r="H784" s="821">
        <v>53537</v>
      </c>
      <c r="I784" s="818">
        <v>280489</v>
      </c>
      <c r="J784" s="954"/>
      <c r="K784" s="277"/>
      <c r="L784" s="353"/>
    </row>
    <row r="785" spans="1:12" hidden="1" x14ac:dyDescent="0.2">
      <c r="A785" s="1121" t="s">
        <v>266</v>
      </c>
      <c r="B785" s="1122"/>
      <c r="C785" s="819">
        <v>10</v>
      </c>
      <c r="D785" s="820">
        <v>10</v>
      </c>
      <c r="E785" s="820">
        <v>4</v>
      </c>
      <c r="F785" s="820">
        <v>10</v>
      </c>
      <c r="G785" s="820">
        <v>10</v>
      </c>
      <c r="H785" s="821">
        <v>10</v>
      </c>
      <c r="I785" s="852">
        <v>54</v>
      </c>
      <c r="J785" s="954"/>
      <c r="K785" s="277"/>
      <c r="L785" s="353"/>
    </row>
    <row r="786" spans="1:12" x14ac:dyDescent="0.2">
      <c r="A786" s="1115" t="s">
        <v>6</v>
      </c>
      <c r="B786" s="1116"/>
      <c r="C786" s="242">
        <v>5126.1000000000004</v>
      </c>
      <c r="D786" s="243">
        <v>5060.1000000000004</v>
      </c>
      <c r="E786" s="243">
        <v>4658</v>
      </c>
      <c r="F786" s="243">
        <v>5405.8</v>
      </c>
      <c r="G786" s="243">
        <v>5240</v>
      </c>
      <c r="H786" s="244">
        <v>5353.7</v>
      </c>
      <c r="I786" s="366">
        <v>5194.2407407407409</v>
      </c>
      <c r="J786" s="406"/>
      <c r="K786" s="399"/>
      <c r="L786" s="399"/>
    </row>
    <row r="787" spans="1:12" x14ac:dyDescent="0.2">
      <c r="A787" s="1113" t="s">
        <v>7</v>
      </c>
      <c r="B787" s="1114"/>
      <c r="C787" s="836">
        <v>0.90243902439024404</v>
      </c>
      <c r="D787" s="837">
        <v>0.90243902439024404</v>
      </c>
      <c r="E787" s="837">
        <v>0.8</v>
      </c>
      <c r="F787" s="837">
        <v>0.8292682926829269</v>
      </c>
      <c r="G787" s="837">
        <v>0.89024390243902451</v>
      </c>
      <c r="H787" s="838">
        <v>0.95121951219512191</v>
      </c>
      <c r="I787" s="839">
        <v>0.88807588075880783</v>
      </c>
      <c r="J787" s="554"/>
      <c r="K787" s="399"/>
      <c r="L787" s="399"/>
    </row>
    <row r="788" spans="1:12" x14ac:dyDescent="0.2">
      <c r="A788" s="1113" t="s">
        <v>8</v>
      </c>
      <c r="B788" s="1114"/>
      <c r="C788" s="249">
        <v>0.11368663393246228</v>
      </c>
      <c r="D788" s="250">
        <v>0.11396606842112592</v>
      </c>
      <c r="E788" s="250">
        <v>0.13057940224470579</v>
      </c>
      <c r="F788" s="250">
        <v>0.10810955377728484</v>
      </c>
      <c r="G788" s="250">
        <v>0.10638234183097825</v>
      </c>
      <c r="H788" s="251">
        <v>0.10509096164283968</v>
      </c>
      <c r="I788" s="409">
        <v>0.11101246675973585</v>
      </c>
      <c r="J788" s="954"/>
      <c r="K788" s="382"/>
      <c r="L788" s="954"/>
    </row>
    <row r="789" spans="1:12" x14ac:dyDescent="0.2">
      <c r="A789" s="1115" t="s">
        <v>1</v>
      </c>
      <c r="B789" s="1116"/>
      <c r="C789" s="253">
        <f>C786/C783*100-100</f>
        <v>5.9111570247933969</v>
      </c>
      <c r="D789" s="254">
        <f t="shared" ref="D789:I789" si="208">D786/D783*100-100</f>
        <v>4.5475206611570229</v>
      </c>
      <c r="E789" s="254">
        <f t="shared" si="208"/>
        <v>-3.760330578512395</v>
      </c>
      <c r="F789" s="254">
        <f t="shared" si="208"/>
        <v>11.690082644628092</v>
      </c>
      <c r="G789" s="254">
        <f t="shared" si="208"/>
        <v>8.2644628099173474</v>
      </c>
      <c r="H789" s="255">
        <f t="shared" si="208"/>
        <v>10.613636363636374</v>
      </c>
      <c r="I789" s="369">
        <f t="shared" si="208"/>
        <v>7.3190235690235568</v>
      </c>
      <c r="J789" s="528"/>
      <c r="K789" s="954"/>
      <c r="L789" s="954"/>
    </row>
    <row r="790" spans="1:12" ht="13.5" thickBot="1" x14ac:dyDescent="0.25">
      <c r="A790" s="1113" t="s">
        <v>27</v>
      </c>
      <c r="B790" s="1114"/>
      <c r="C790" s="220">
        <f>C786-C771</f>
        <v>117.10000000000036</v>
      </c>
      <c r="D790" s="221">
        <f t="shared" ref="D790:I790" si="209">D786-D771</f>
        <v>25.100000000000364</v>
      </c>
      <c r="E790" s="221">
        <f t="shared" si="209"/>
        <v>-26.33333333333303</v>
      </c>
      <c r="F790" s="221">
        <f t="shared" si="209"/>
        <v>269.46666666666715</v>
      </c>
      <c r="G790" s="221">
        <f t="shared" si="209"/>
        <v>-262.11111111111131</v>
      </c>
      <c r="H790" s="226">
        <f t="shared" si="209"/>
        <v>-41.633333333333212</v>
      </c>
      <c r="I790" s="370">
        <f t="shared" si="209"/>
        <v>11.886574074073906</v>
      </c>
      <c r="J790" s="265" t="s">
        <v>56</v>
      </c>
      <c r="K790" s="918">
        <f>I776-I791</f>
        <v>1</v>
      </c>
      <c r="L790" s="266">
        <f>K790/I761</f>
        <v>5.4945054945054949E-3</v>
      </c>
    </row>
    <row r="791" spans="1:12" x14ac:dyDescent="0.2">
      <c r="A791" s="1113" t="s">
        <v>51</v>
      </c>
      <c r="B791" s="1114"/>
      <c r="C791" s="719">
        <v>33</v>
      </c>
      <c r="D791" s="720">
        <v>36</v>
      </c>
      <c r="E791" s="720">
        <v>8</v>
      </c>
      <c r="F791" s="720">
        <v>34</v>
      </c>
      <c r="G791" s="720">
        <v>35</v>
      </c>
      <c r="H791" s="721">
        <v>34</v>
      </c>
      <c r="I791" s="371">
        <f>SUM(C791:H791)</f>
        <v>180</v>
      </c>
      <c r="J791" s="954" t="s">
        <v>57</v>
      </c>
      <c r="K791" s="215">
        <v>153.41</v>
      </c>
      <c r="L791" s="954"/>
    </row>
    <row r="792" spans="1:12" x14ac:dyDescent="0.2">
      <c r="A792" s="1113" t="s">
        <v>28</v>
      </c>
      <c r="B792" s="1114"/>
      <c r="C792" s="959"/>
      <c r="D792" s="960"/>
      <c r="E792" s="960"/>
      <c r="F792" s="960"/>
      <c r="G792" s="960"/>
      <c r="H792" s="961"/>
      <c r="I792" s="749" t="e">
        <f>AVERAGE(C792:H792)</f>
        <v>#DIV/0!</v>
      </c>
      <c r="J792" s="954" t="s">
        <v>26</v>
      </c>
      <c r="K792" s="215">
        <f>K791-K776</f>
        <v>1.1599999999999966</v>
      </c>
      <c r="L792" s="228"/>
    </row>
    <row r="793" spans="1:12" ht="13.5" thickBot="1" x14ac:dyDescent="0.25">
      <c r="A793" s="1117" t="s">
        <v>26</v>
      </c>
      <c r="B793" s="1118"/>
      <c r="C793" s="220">
        <f>(C792-C762)</f>
        <v>-154</v>
      </c>
      <c r="D793" s="221">
        <f t="shared" ref="D793:H793" si="210">(D792-D762)</f>
        <v>-153</v>
      </c>
      <c r="E793" s="221">
        <f t="shared" si="210"/>
        <v>-155</v>
      </c>
      <c r="F793" s="221">
        <f t="shared" si="210"/>
        <v>-152</v>
      </c>
      <c r="G793" s="221">
        <f t="shared" si="210"/>
        <v>-151</v>
      </c>
      <c r="H793" s="226">
        <f t="shared" si="210"/>
        <v>-148.5</v>
      </c>
      <c r="I793" s="333"/>
      <c r="J793" s="954"/>
      <c r="K793" s="954"/>
      <c r="L793" s="954"/>
    </row>
  </sheetData>
  <mergeCells count="205">
    <mergeCell ref="A790:B790"/>
    <mergeCell ref="A791:B791"/>
    <mergeCell ref="A792:B792"/>
    <mergeCell ref="A793:B793"/>
    <mergeCell ref="C781:H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75:B775"/>
    <mergeCell ref="A776:B776"/>
    <mergeCell ref="A777:B777"/>
    <mergeCell ref="A778:B778"/>
    <mergeCell ref="C766:H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60:B760"/>
    <mergeCell ref="A761:B761"/>
    <mergeCell ref="A762:B762"/>
    <mergeCell ref="A763:B763"/>
    <mergeCell ref="C751:H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45:B745"/>
    <mergeCell ref="A746:B746"/>
    <mergeCell ref="A747:B747"/>
    <mergeCell ref="A748:B748"/>
    <mergeCell ref="C736:H736"/>
    <mergeCell ref="A737:B737"/>
    <mergeCell ref="A738:B738"/>
    <mergeCell ref="A739:B739"/>
    <mergeCell ref="A740:B740"/>
    <mergeCell ref="A741:B741"/>
    <mergeCell ref="A742:B742"/>
    <mergeCell ref="A743:B743"/>
    <mergeCell ref="A744:B744"/>
  </mergeCells>
  <conditionalFormatting sqref="C193:E19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H7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3" t="s">
        <v>18</v>
      </c>
      <c r="C4" s="974"/>
      <c r="D4" s="974"/>
      <c r="E4" s="974"/>
      <c r="F4" s="974"/>
      <c r="G4" s="974"/>
      <c r="H4" s="974"/>
      <c r="I4" s="974"/>
      <c r="J4" s="975"/>
      <c r="K4" s="973" t="s">
        <v>21</v>
      </c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3" t="s">
        <v>23</v>
      </c>
      <c r="C17" s="974"/>
      <c r="D17" s="974"/>
      <c r="E17" s="974"/>
      <c r="F17" s="9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6" t="s">
        <v>42</v>
      </c>
      <c r="B1" s="97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76" t="s">
        <v>42</v>
      </c>
      <c r="B1" s="97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77" t="s">
        <v>42</v>
      </c>
      <c r="B1" s="97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6" t="s">
        <v>42</v>
      </c>
      <c r="B1" s="97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C876"/>
  <sheetViews>
    <sheetView showGridLines="0" topLeftCell="A840" zoomScale="70" zoomScaleNormal="70" workbookViewId="0">
      <selection activeCell="X874" sqref="X874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29" width="11.42578125" style="200"/>
    <col min="30" max="30" width="5.140625" style="200" customWidth="1"/>
    <col min="31" max="51" width="12.7109375" style="200" customWidth="1"/>
    <col min="52" max="52" width="11.42578125" style="200"/>
    <col min="53" max="53" width="11" style="200" bestFit="1" customWidth="1"/>
    <col min="54" max="54" width="8.140625" style="200" bestFit="1" customWidth="1"/>
    <col min="55" max="55" width="10" style="200" bestFit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1056"/>
      <c r="H2" s="1056"/>
      <c r="I2" s="1056"/>
      <c r="J2" s="1056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1056"/>
      <c r="AI6" s="1056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1057" t="s">
        <v>53</v>
      </c>
      <c r="D8" s="1058"/>
      <c r="E8" s="1058"/>
      <c r="F8" s="1058"/>
      <c r="G8" s="1058"/>
      <c r="H8" s="1058"/>
      <c r="I8" s="1058"/>
      <c r="J8" s="1058"/>
      <c r="K8" s="1058"/>
      <c r="L8" s="1058"/>
      <c r="M8" s="1057" t="s">
        <v>63</v>
      </c>
      <c r="N8" s="1058"/>
      <c r="O8" s="1058"/>
      <c r="P8" s="1058"/>
      <c r="Q8" s="1058"/>
      <c r="R8" s="1058"/>
      <c r="S8" s="1058"/>
      <c r="T8" s="1058"/>
      <c r="U8" s="1058"/>
      <c r="V8" s="1058"/>
      <c r="W8" s="1059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1057" t="s">
        <v>53</v>
      </c>
      <c r="D22" s="1058"/>
      <c r="E22" s="1058"/>
      <c r="F22" s="1058"/>
      <c r="G22" s="1058"/>
      <c r="H22" s="1058"/>
      <c r="I22" s="1058"/>
      <c r="J22" s="1058"/>
      <c r="K22" s="1058"/>
      <c r="L22" s="1058"/>
      <c r="M22" s="1057" t="s">
        <v>63</v>
      </c>
      <c r="N22" s="1058"/>
      <c r="O22" s="1058"/>
      <c r="P22" s="1058"/>
      <c r="Q22" s="1058"/>
      <c r="R22" s="1058"/>
      <c r="S22" s="1058"/>
      <c r="T22" s="1058"/>
      <c r="U22" s="1058"/>
      <c r="V22" s="1058"/>
      <c r="W22" s="1059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1057" t="s">
        <v>53</v>
      </c>
      <c r="D36" s="1058"/>
      <c r="E36" s="1058"/>
      <c r="F36" s="1058"/>
      <c r="G36" s="1058"/>
      <c r="H36" s="1058"/>
      <c r="I36" s="1058"/>
      <c r="J36" s="1058"/>
      <c r="K36" s="1058"/>
      <c r="L36" s="1058"/>
      <c r="M36" s="1057" t="s">
        <v>63</v>
      </c>
      <c r="N36" s="1058"/>
      <c r="O36" s="1058"/>
      <c r="P36" s="1058"/>
      <c r="Q36" s="1058"/>
      <c r="R36" s="1058"/>
      <c r="S36" s="1058"/>
      <c r="T36" s="1058"/>
      <c r="U36" s="1058"/>
      <c r="V36" s="1058"/>
      <c r="W36" s="1059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1074" t="s">
        <v>67</v>
      </c>
      <c r="AD40" s="1074"/>
      <c r="AE40" s="1074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1074"/>
      <c r="AD41" s="1074"/>
      <c r="AE41" s="1074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1074"/>
      <c r="AD42" s="1074"/>
      <c r="AE42" s="1074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1066" t="s">
        <v>77</v>
      </c>
      <c r="AG48" s="1067"/>
      <c r="AH48" s="1067"/>
      <c r="AI48" s="1068"/>
      <c r="AJ48" s="375"/>
      <c r="AK48" s="210"/>
      <c r="AL48" s="1060" t="s">
        <v>85</v>
      </c>
      <c r="AM48" s="1061"/>
      <c r="AN48" s="1061"/>
      <c r="AO48" s="1062"/>
      <c r="BB48" s="856">
        <v>47</v>
      </c>
      <c r="BC48" s="864">
        <v>4158</v>
      </c>
    </row>
    <row r="49" spans="1:55" x14ac:dyDescent="0.2">
      <c r="AF49" s="1069" t="s">
        <v>78</v>
      </c>
      <c r="AG49" s="1070"/>
      <c r="AH49" s="1070"/>
      <c r="AI49" s="1071"/>
      <c r="AJ49" s="375"/>
      <c r="AK49" s="210"/>
      <c r="AL49" s="1063" t="s">
        <v>86</v>
      </c>
      <c r="AM49" s="1064"/>
      <c r="AN49" s="1064"/>
      <c r="AO49" s="1065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1056"/>
      <c r="AR50" s="1056"/>
      <c r="AS50" s="1056"/>
      <c r="AT50" s="1056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1057" t="s">
        <v>53</v>
      </c>
      <c r="D51" s="1058"/>
      <c r="E51" s="1058"/>
      <c r="F51" s="1058"/>
      <c r="G51" s="1058"/>
      <c r="H51" s="1058"/>
      <c r="I51" s="1058"/>
      <c r="J51" s="1058"/>
      <c r="K51" s="1058"/>
      <c r="L51" s="1058"/>
      <c r="M51" s="1058"/>
      <c r="N51" s="1059"/>
      <c r="O51" s="1057" t="s">
        <v>63</v>
      </c>
      <c r="P51" s="1058"/>
      <c r="Q51" s="1058"/>
      <c r="R51" s="1058"/>
      <c r="S51" s="1058"/>
      <c r="T51" s="1058"/>
      <c r="U51" s="1058"/>
      <c r="V51" s="1058"/>
      <c r="W51" s="1058"/>
      <c r="X51" s="1058"/>
      <c r="Y51" s="1059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1056"/>
      <c r="AR51" s="1056"/>
      <c r="AS51" s="1056"/>
      <c r="AT51" s="1056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1057" t="s">
        <v>53</v>
      </c>
      <c r="D66" s="1058"/>
      <c r="E66" s="1058"/>
      <c r="F66" s="1058"/>
      <c r="G66" s="1058"/>
      <c r="H66" s="1058"/>
      <c r="I66" s="1058"/>
      <c r="J66" s="1058"/>
      <c r="K66" s="1058"/>
      <c r="L66" s="1058"/>
      <c r="M66" s="1058"/>
      <c r="N66" s="1059"/>
      <c r="O66" s="1057" t="s">
        <v>63</v>
      </c>
      <c r="P66" s="1058"/>
      <c r="Q66" s="1058"/>
      <c r="R66" s="1058"/>
      <c r="S66" s="1058"/>
      <c r="T66" s="1058"/>
      <c r="U66" s="1058"/>
      <c r="V66" s="1058"/>
      <c r="W66" s="1058"/>
      <c r="X66" s="1058"/>
      <c r="Y66" s="1059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1057" t="s">
        <v>53</v>
      </c>
      <c r="D80" s="1058"/>
      <c r="E80" s="1058"/>
      <c r="F80" s="1058"/>
      <c r="G80" s="1058"/>
      <c r="H80" s="1058"/>
      <c r="I80" s="1058"/>
      <c r="J80" s="1058"/>
      <c r="K80" s="1058"/>
      <c r="L80" s="1058"/>
      <c r="M80" s="1058"/>
      <c r="N80" s="1059"/>
      <c r="O80" s="1057" t="s">
        <v>63</v>
      </c>
      <c r="P80" s="1058"/>
      <c r="Q80" s="1058"/>
      <c r="R80" s="1058"/>
      <c r="S80" s="1058"/>
      <c r="T80" s="1058"/>
      <c r="U80" s="1058"/>
      <c r="V80" s="1058"/>
      <c r="W80" s="1058"/>
      <c r="X80" s="1058"/>
      <c r="Y80" s="1059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92" t="s">
        <v>53</v>
      </c>
      <c r="D94" s="990"/>
      <c r="E94" s="990"/>
      <c r="F94" s="990"/>
      <c r="G94" s="990"/>
      <c r="H94" s="990"/>
      <c r="I94" s="990"/>
      <c r="J94" s="990"/>
      <c r="K94" s="990"/>
      <c r="L94" s="990"/>
      <c r="M94" s="990"/>
      <c r="N94" s="991"/>
      <c r="O94" s="992" t="s">
        <v>63</v>
      </c>
      <c r="P94" s="990"/>
      <c r="Q94" s="990"/>
      <c r="R94" s="990"/>
      <c r="S94" s="990"/>
      <c r="T94" s="990"/>
      <c r="U94" s="990"/>
      <c r="V94" s="990"/>
      <c r="W94" s="990"/>
      <c r="X94" s="990"/>
      <c r="Y94" s="991"/>
      <c r="Z94" s="1003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1072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1073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92" t="s">
        <v>53</v>
      </c>
      <c r="D108" s="990"/>
      <c r="E108" s="990"/>
      <c r="F108" s="990"/>
      <c r="G108" s="990"/>
      <c r="H108" s="990"/>
      <c r="I108" s="990"/>
      <c r="J108" s="990"/>
      <c r="K108" s="990"/>
      <c r="L108" s="990"/>
      <c r="M108" s="990"/>
      <c r="N108" s="991"/>
      <c r="O108" s="992" t="s">
        <v>63</v>
      </c>
      <c r="P108" s="990"/>
      <c r="Q108" s="990"/>
      <c r="R108" s="990"/>
      <c r="S108" s="990"/>
      <c r="T108" s="990"/>
      <c r="U108" s="990"/>
      <c r="V108" s="990"/>
      <c r="W108" s="990"/>
      <c r="X108" s="990"/>
      <c r="Y108" s="991"/>
      <c r="Z108" s="1003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1072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1073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1053" t="s">
        <v>63</v>
      </c>
      <c r="AG122" s="1054"/>
      <c r="AH122" s="1054"/>
      <c r="AI122" s="1054"/>
      <c r="AJ122" s="1054"/>
      <c r="AK122" s="1055"/>
      <c r="AM122" s="1053" t="s">
        <v>63</v>
      </c>
      <c r="AN122" s="1054"/>
      <c r="AO122" s="1054"/>
      <c r="AP122" s="1054"/>
      <c r="AQ122" s="1054"/>
      <c r="AR122" s="1055"/>
      <c r="AT122" s="1053" t="s">
        <v>114</v>
      </c>
      <c r="AU122" s="1054"/>
      <c r="AV122" s="1054"/>
      <c r="AW122" s="1054"/>
      <c r="AX122" s="1055"/>
    </row>
    <row r="123" spans="1:50" ht="15.75" thickBot="1" x14ac:dyDescent="0.25">
      <c r="A123" s="230" t="s">
        <v>113</v>
      </c>
      <c r="B123" s="230"/>
      <c r="C123" s="1005" t="s">
        <v>53</v>
      </c>
      <c r="D123" s="1006"/>
      <c r="E123" s="1006"/>
      <c r="F123" s="1006"/>
      <c r="G123" s="1006"/>
      <c r="H123" s="1006"/>
      <c r="I123" s="1006"/>
      <c r="J123" s="1006"/>
      <c r="K123" s="1006"/>
      <c r="L123" s="1006"/>
      <c r="M123" s="1005" t="s">
        <v>114</v>
      </c>
      <c r="N123" s="1006"/>
      <c r="O123" s="1006"/>
      <c r="P123" s="1007"/>
      <c r="Q123" s="1006" t="s">
        <v>63</v>
      </c>
      <c r="R123" s="1006"/>
      <c r="S123" s="1006"/>
      <c r="T123" s="1006"/>
      <c r="U123" s="1006"/>
      <c r="V123" s="1006"/>
      <c r="W123" s="1006"/>
      <c r="X123" s="1006"/>
      <c r="Y123" s="1006"/>
      <c r="Z123" s="1007"/>
      <c r="AA123" s="1003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1042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1043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1005" t="s">
        <v>53</v>
      </c>
      <c r="D138" s="1006"/>
      <c r="E138" s="1006"/>
      <c r="F138" s="1006"/>
      <c r="G138" s="1006"/>
      <c r="H138" s="1006"/>
      <c r="I138" s="1006"/>
      <c r="J138" s="1006"/>
      <c r="K138" s="1006"/>
      <c r="L138" s="1006"/>
      <c r="M138" s="1005" t="s">
        <v>114</v>
      </c>
      <c r="N138" s="1006"/>
      <c r="O138" s="1006"/>
      <c r="P138" s="1007"/>
      <c r="Q138" s="1006" t="s">
        <v>63</v>
      </c>
      <c r="R138" s="1006"/>
      <c r="S138" s="1006"/>
      <c r="T138" s="1006"/>
      <c r="U138" s="1006"/>
      <c r="V138" s="1006"/>
      <c r="W138" s="1006"/>
      <c r="X138" s="1006"/>
      <c r="Y138" s="1006"/>
      <c r="Z138" s="1007"/>
      <c r="AA138" s="1003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1042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1043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1005" t="s">
        <v>53</v>
      </c>
      <c r="D153" s="1006"/>
      <c r="E153" s="1006"/>
      <c r="F153" s="1006"/>
      <c r="G153" s="1006"/>
      <c r="H153" s="1006"/>
      <c r="I153" s="1006"/>
      <c r="J153" s="1006"/>
      <c r="K153" s="1006"/>
      <c r="L153" s="1006"/>
      <c r="M153" s="1005" t="s">
        <v>114</v>
      </c>
      <c r="N153" s="1006"/>
      <c r="O153" s="1006"/>
      <c r="P153" s="1007"/>
      <c r="Q153" s="1006" t="s">
        <v>63</v>
      </c>
      <c r="R153" s="1006"/>
      <c r="S153" s="1006"/>
      <c r="T153" s="1006"/>
      <c r="U153" s="1006"/>
      <c r="V153" s="1006"/>
      <c r="W153" s="1006"/>
      <c r="X153" s="1006"/>
      <c r="Y153" s="1006"/>
      <c r="Z153" s="1007"/>
      <c r="AA153" s="1003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1042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1043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1005" t="s">
        <v>53</v>
      </c>
      <c r="D167" s="1006"/>
      <c r="E167" s="1006"/>
      <c r="F167" s="1006"/>
      <c r="G167" s="1006"/>
      <c r="H167" s="1006"/>
      <c r="I167" s="1006"/>
      <c r="J167" s="1006"/>
      <c r="K167" s="1006"/>
      <c r="L167" s="1006"/>
      <c r="M167" s="1005" t="s">
        <v>114</v>
      </c>
      <c r="N167" s="1006"/>
      <c r="O167" s="1006"/>
      <c r="P167" s="1007"/>
      <c r="Q167" s="1006" t="s">
        <v>63</v>
      </c>
      <c r="R167" s="1006"/>
      <c r="S167" s="1006"/>
      <c r="T167" s="1006"/>
      <c r="U167" s="1006"/>
      <c r="V167" s="1006"/>
      <c r="W167" s="1006"/>
      <c r="X167" s="1006"/>
      <c r="Y167" s="1006"/>
      <c r="Z167" s="1007"/>
      <c r="AA167" s="1003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1042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1043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1005" t="s">
        <v>53</v>
      </c>
      <c r="D181" s="1006"/>
      <c r="E181" s="1006"/>
      <c r="F181" s="1006"/>
      <c r="G181" s="1006"/>
      <c r="H181" s="1006"/>
      <c r="I181" s="1006"/>
      <c r="J181" s="1006"/>
      <c r="K181" s="1006"/>
      <c r="L181" s="1006"/>
      <c r="M181" s="1005" t="s">
        <v>114</v>
      </c>
      <c r="N181" s="1006"/>
      <c r="O181" s="1006"/>
      <c r="P181" s="1007"/>
      <c r="Q181" s="1006" t="s">
        <v>63</v>
      </c>
      <c r="R181" s="1006"/>
      <c r="S181" s="1006"/>
      <c r="T181" s="1006"/>
      <c r="U181" s="1006"/>
      <c r="V181" s="1006"/>
      <c r="W181" s="1006"/>
      <c r="X181" s="1006"/>
      <c r="Y181" s="1006"/>
      <c r="Z181" s="1007"/>
      <c r="AA181" s="1003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1042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1043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1005" t="s">
        <v>53</v>
      </c>
      <c r="D195" s="1006"/>
      <c r="E195" s="1006"/>
      <c r="F195" s="1006"/>
      <c r="G195" s="1006"/>
      <c r="H195" s="1006"/>
      <c r="I195" s="1006"/>
      <c r="J195" s="1006"/>
      <c r="K195" s="1006"/>
      <c r="L195" s="1006"/>
      <c r="M195" s="1005" t="s">
        <v>114</v>
      </c>
      <c r="N195" s="1006"/>
      <c r="O195" s="1006"/>
      <c r="P195" s="1007"/>
      <c r="Q195" s="1006" t="s">
        <v>63</v>
      </c>
      <c r="R195" s="1006"/>
      <c r="S195" s="1006"/>
      <c r="T195" s="1006"/>
      <c r="U195" s="1006"/>
      <c r="V195" s="1006"/>
      <c r="W195" s="1006"/>
      <c r="X195" s="1006"/>
      <c r="Y195" s="1006"/>
      <c r="Z195" s="1007"/>
      <c r="AA195" s="1003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1042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1043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1005" t="s">
        <v>53</v>
      </c>
      <c r="D209" s="1006"/>
      <c r="E209" s="1006"/>
      <c r="F209" s="1006"/>
      <c r="G209" s="1006"/>
      <c r="H209" s="1006"/>
      <c r="I209" s="1006"/>
      <c r="J209" s="1006"/>
      <c r="K209" s="1006"/>
      <c r="L209" s="1006"/>
      <c r="M209" s="1005" t="s">
        <v>114</v>
      </c>
      <c r="N209" s="1006"/>
      <c r="O209" s="1006"/>
      <c r="P209" s="1007"/>
      <c r="Q209" s="1006" t="s">
        <v>63</v>
      </c>
      <c r="R209" s="1006"/>
      <c r="S209" s="1006"/>
      <c r="T209" s="1006"/>
      <c r="U209" s="1006"/>
      <c r="V209" s="1006"/>
      <c r="W209" s="1006"/>
      <c r="X209" s="1006"/>
      <c r="Y209" s="1006"/>
      <c r="Z209" s="1007"/>
      <c r="AA209" s="1003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1042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1043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1005" t="s">
        <v>53</v>
      </c>
      <c r="D223" s="1006"/>
      <c r="E223" s="1006"/>
      <c r="F223" s="1006"/>
      <c r="G223" s="1006"/>
      <c r="H223" s="1006"/>
      <c r="I223" s="1006"/>
      <c r="J223" s="1006"/>
      <c r="K223" s="1006"/>
      <c r="L223" s="1006"/>
      <c r="M223" s="1005" t="s">
        <v>114</v>
      </c>
      <c r="N223" s="1006"/>
      <c r="O223" s="1006"/>
      <c r="P223" s="1007"/>
      <c r="Q223" s="1006" t="s">
        <v>63</v>
      </c>
      <c r="R223" s="1006"/>
      <c r="S223" s="1006"/>
      <c r="T223" s="1006"/>
      <c r="U223" s="1006"/>
      <c r="V223" s="1006"/>
      <c r="W223" s="1006"/>
      <c r="X223" s="1006"/>
      <c r="Y223" s="1006"/>
      <c r="Z223" s="1007"/>
      <c r="AA223" s="1003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1042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1043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1005" t="s">
        <v>53</v>
      </c>
      <c r="D237" s="1006"/>
      <c r="E237" s="1006"/>
      <c r="F237" s="1006"/>
      <c r="G237" s="1006"/>
      <c r="H237" s="1006"/>
      <c r="I237" s="1006"/>
      <c r="J237" s="1006"/>
      <c r="K237" s="1006"/>
      <c r="L237" s="1006"/>
      <c r="M237" s="1005" t="s">
        <v>114</v>
      </c>
      <c r="N237" s="1006"/>
      <c r="O237" s="1006"/>
      <c r="P237" s="1007"/>
      <c r="Q237" s="1006" t="s">
        <v>63</v>
      </c>
      <c r="R237" s="1006"/>
      <c r="S237" s="1006"/>
      <c r="T237" s="1006"/>
      <c r="U237" s="1006"/>
      <c r="V237" s="1006"/>
      <c r="W237" s="1006"/>
      <c r="X237" s="1006"/>
      <c r="Y237" s="1006"/>
      <c r="Z237" s="1007"/>
      <c r="AA237" s="1003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1042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1043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1005" t="s">
        <v>53</v>
      </c>
      <c r="D251" s="1006"/>
      <c r="E251" s="1006"/>
      <c r="F251" s="1006"/>
      <c r="G251" s="1006"/>
      <c r="H251" s="1006"/>
      <c r="I251" s="1006"/>
      <c r="J251" s="1006"/>
      <c r="K251" s="1006"/>
      <c r="L251" s="1006"/>
      <c r="M251" s="1005" t="s">
        <v>114</v>
      </c>
      <c r="N251" s="1006"/>
      <c r="O251" s="1006"/>
      <c r="P251" s="1007"/>
      <c r="Q251" s="1006" t="s">
        <v>63</v>
      </c>
      <c r="R251" s="1006"/>
      <c r="S251" s="1006"/>
      <c r="T251" s="1006"/>
      <c r="U251" s="1006"/>
      <c r="V251" s="1006"/>
      <c r="W251" s="1006"/>
      <c r="X251" s="1006"/>
      <c r="Y251" s="1006"/>
      <c r="Z251" s="1007"/>
      <c r="AA251" s="1003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1042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1043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1005" t="s">
        <v>53</v>
      </c>
      <c r="D265" s="1006"/>
      <c r="E265" s="1006"/>
      <c r="F265" s="1006"/>
      <c r="G265" s="1006"/>
      <c r="H265" s="1006"/>
      <c r="I265" s="1006"/>
      <c r="J265" s="1006"/>
      <c r="K265" s="1006"/>
      <c r="L265" s="1006"/>
      <c r="M265" s="1005" t="s">
        <v>114</v>
      </c>
      <c r="N265" s="1006"/>
      <c r="O265" s="1006"/>
      <c r="P265" s="1007"/>
      <c r="Q265" s="1006" t="s">
        <v>63</v>
      </c>
      <c r="R265" s="1006"/>
      <c r="S265" s="1006"/>
      <c r="T265" s="1006"/>
      <c r="U265" s="1006"/>
      <c r="V265" s="1006"/>
      <c r="W265" s="1006"/>
      <c r="X265" s="1006"/>
      <c r="Y265" s="1006"/>
      <c r="Z265" s="1007"/>
      <c r="AA265" s="1003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1042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1043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1005" t="s">
        <v>53</v>
      </c>
      <c r="D279" s="1006"/>
      <c r="E279" s="1006"/>
      <c r="F279" s="1006"/>
      <c r="G279" s="1006"/>
      <c r="H279" s="1006"/>
      <c r="I279" s="1006"/>
      <c r="J279" s="1006"/>
      <c r="K279" s="1006"/>
      <c r="L279" s="1006"/>
      <c r="M279" s="1005" t="s">
        <v>114</v>
      </c>
      <c r="N279" s="1006"/>
      <c r="O279" s="1006"/>
      <c r="P279" s="1007"/>
      <c r="Q279" s="1006" t="s">
        <v>63</v>
      </c>
      <c r="R279" s="1006"/>
      <c r="S279" s="1006"/>
      <c r="T279" s="1006"/>
      <c r="U279" s="1006"/>
      <c r="V279" s="1006"/>
      <c r="W279" s="1006"/>
      <c r="X279" s="1006"/>
      <c r="Y279" s="1006"/>
      <c r="Z279" s="1007"/>
      <c r="AA279" s="1003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1042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1043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1005" t="s">
        <v>53</v>
      </c>
      <c r="D293" s="1006"/>
      <c r="E293" s="1006"/>
      <c r="F293" s="1006"/>
      <c r="G293" s="1006"/>
      <c r="H293" s="1006"/>
      <c r="I293" s="1006"/>
      <c r="J293" s="1006"/>
      <c r="K293" s="1006"/>
      <c r="L293" s="1006"/>
      <c r="M293" s="1005" t="s">
        <v>114</v>
      </c>
      <c r="N293" s="1006"/>
      <c r="O293" s="1006"/>
      <c r="P293" s="1007"/>
      <c r="Q293" s="1006" t="s">
        <v>63</v>
      </c>
      <c r="R293" s="1006"/>
      <c r="S293" s="1006"/>
      <c r="T293" s="1006"/>
      <c r="U293" s="1006"/>
      <c r="V293" s="1006"/>
      <c r="W293" s="1006"/>
      <c r="X293" s="1006"/>
      <c r="Y293" s="1006"/>
      <c r="Z293" s="1007"/>
      <c r="AA293" s="1003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1042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1043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1005" t="s">
        <v>53</v>
      </c>
      <c r="D307" s="1006"/>
      <c r="E307" s="1006"/>
      <c r="F307" s="1006"/>
      <c r="G307" s="1006"/>
      <c r="H307" s="1006"/>
      <c r="I307" s="1006"/>
      <c r="J307" s="1006"/>
      <c r="K307" s="1006"/>
      <c r="L307" s="1006"/>
      <c r="M307" s="1005" t="s">
        <v>114</v>
      </c>
      <c r="N307" s="1006"/>
      <c r="O307" s="1006"/>
      <c r="P307" s="1007"/>
      <c r="Q307" s="1006" t="s">
        <v>63</v>
      </c>
      <c r="R307" s="1006"/>
      <c r="S307" s="1006"/>
      <c r="T307" s="1006"/>
      <c r="U307" s="1006"/>
      <c r="V307" s="1006"/>
      <c r="W307" s="1006"/>
      <c r="X307" s="1006"/>
      <c r="Y307" s="1006"/>
      <c r="Z307" s="1007"/>
      <c r="AA307" s="1003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1042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1043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1035" t="s">
        <v>172</v>
      </c>
      <c r="D324" s="1036"/>
      <c r="E324" s="1036"/>
      <c r="F324" s="1036"/>
      <c r="G324" s="1036"/>
      <c r="H324" s="1036"/>
      <c r="I324" s="1036"/>
      <c r="J324" s="1036"/>
      <c r="K324" s="1036"/>
      <c r="L324" s="1037"/>
      <c r="M324" s="564"/>
      <c r="N324" s="565"/>
      <c r="O324" s="1035" t="s">
        <v>173</v>
      </c>
      <c r="P324" s="1036"/>
      <c r="Q324" s="1036"/>
      <c r="R324" s="1036"/>
      <c r="S324" s="1036"/>
      <c r="T324" s="1036"/>
      <c r="U324" s="1036"/>
      <c r="V324" s="1036"/>
      <c r="W324" s="1036"/>
      <c r="X324" s="1037"/>
      <c r="Y324" s="564"/>
      <c r="Z324" s="565"/>
      <c r="AA324" s="1035" t="s">
        <v>174</v>
      </c>
      <c r="AB324" s="1036"/>
      <c r="AC324" s="1036"/>
      <c r="AD324" s="1036"/>
      <c r="AE324" s="1036"/>
      <c r="AF324" s="1036"/>
      <c r="AG324" s="1036"/>
      <c r="AH324" s="1036"/>
      <c r="AI324" s="1036"/>
      <c r="AJ324" s="1037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1014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1017">
        <v>639</v>
      </c>
      <c r="I326" s="1017">
        <v>116</v>
      </c>
      <c r="J326" s="1017">
        <v>61</v>
      </c>
      <c r="K326" s="1011" t="s">
        <v>188</v>
      </c>
      <c r="L326" s="1008">
        <v>130</v>
      </c>
      <c r="M326" s="1038">
        <f>H326-(E326+E327+E328+E329)</f>
        <v>0</v>
      </c>
      <c r="N326" s="578">
        <v>4.3099999999999996</v>
      </c>
      <c r="O326" s="1039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1017">
        <v>639</v>
      </c>
      <c r="U326" s="1017">
        <v>121</v>
      </c>
      <c r="V326" s="1017">
        <v>61</v>
      </c>
      <c r="W326" s="1011" t="s">
        <v>191</v>
      </c>
      <c r="X326" s="1008">
        <v>130.5</v>
      </c>
      <c r="Y326" s="1038">
        <f>T326-(Q326+Q327+Q328+Q329)</f>
        <v>0</v>
      </c>
      <c r="Z326" s="580">
        <v>0.94</v>
      </c>
      <c r="AA326" s="1050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1017">
        <v>639</v>
      </c>
      <c r="AG326" s="1017">
        <v>117</v>
      </c>
      <c r="AH326" s="1017">
        <v>61</v>
      </c>
      <c r="AI326" s="1011" t="s">
        <v>193</v>
      </c>
      <c r="AJ326" s="1008">
        <v>132</v>
      </c>
      <c r="AK326" s="1038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1015"/>
      <c r="D327" s="584"/>
      <c r="E327" s="585"/>
      <c r="F327" s="585"/>
      <c r="G327" s="584"/>
      <c r="H327" s="1018"/>
      <c r="I327" s="1018"/>
      <c r="J327" s="1018"/>
      <c r="K327" s="1012"/>
      <c r="L327" s="1009"/>
      <c r="M327" s="1038"/>
      <c r="N327" s="580">
        <v>1.2</v>
      </c>
      <c r="O327" s="1040"/>
      <c r="P327" s="584" t="s">
        <v>195</v>
      </c>
      <c r="Q327" s="586">
        <v>289</v>
      </c>
      <c r="R327" s="585">
        <v>121</v>
      </c>
      <c r="S327" s="584" t="s">
        <v>196</v>
      </c>
      <c r="T327" s="1018"/>
      <c r="U327" s="1018"/>
      <c r="V327" s="1018"/>
      <c r="W327" s="1012"/>
      <c r="X327" s="1009"/>
      <c r="Y327" s="1038"/>
      <c r="Z327" s="580">
        <v>0.9</v>
      </c>
      <c r="AA327" s="1051"/>
      <c r="AB327" s="587" t="s">
        <v>197</v>
      </c>
      <c r="AC327" s="588">
        <v>338</v>
      </c>
      <c r="AD327" s="589">
        <v>117</v>
      </c>
      <c r="AE327" s="584" t="s">
        <v>187</v>
      </c>
      <c r="AF327" s="1018"/>
      <c r="AG327" s="1018"/>
      <c r="AH327" s="1018"/>
      <c r="AI327" s="1012"/>
      <c r="AJ327" s="1009"/>
      <c r="AK327" s="1038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1015"/>
      <c r="D328" s="585"/>
      <c r="E328" s="585"/>
      <c r="F328" s="585"/>
      <c r="G328" s="584"/>
      <c r="H328" s="1018"/>
      <c r="I328" s="1018"/>
      <c r="J328" s="1018"/>
      <c r="K328" s="1012"/>
      <c r="L328" s="1009"/>
      <c r="M328" s="1038"/>
      <c r="N328" s="580"/>
      <c r="O328" s="1040"/>
      <c r="P328" s="585"/>
      <c r="Q328" s="585"/>
      <c r="R328" s="585"/>
      <c r="S328" s="584"/>
      <c r="T328" s="1018"/>
      <c r="U328" s="1018"/>
      <c r="V328" s="1018"/>
      <c r="W328" s="1012"/>
      <c r="X328" s="1009"/>
      <c r="Y328" s="1038"/>
      <c r="Z328" s="580"/>
      <c r="AA328" s="1051"/>
      <c r="AB328" s="590"/>
      <c r="AC328" s="585"/>
      <c r="AD328" s="589"/>
      <c r="AE328" s="584"/>
      <c r="AF328" s="1018"/>
      <c r="AG328" s="1018"/>
      <c r="AH328" s="1018"/>
      <c r="AI328" s="1012"/>
      <c r="AJ328" s="1009"/>
      <c r="AK328" s="1038"/>
      <c r="AM328" s="200">
        <v>3</v>
      </c>
      <c r="AN328" s="200">
        <v>14</v>
      </c>
      <c r="AO328" s="200">
        <v>61</v>
      </c>
      <c r="AP328" s="1056"/>
    </row>
    <row r="329" spans="1:42" ht="15.75" thickBot="1" x14ac:dyDescent="0.25">
      <c r="A329" s="574"/>
      <c r="B329" s="574"/>
      <c r="C329" s="1016"/>
      <c r="D329" s="591"/>
      <c r="E329" s="592"/>
      <c r="F329" s="591"/>
      <c r="G329" s="593"/>
      <c r="H329" s="1019"/>
      <c r="I329" s="1019"/>
      <c r="J329" s="1019"/>
      <c r="K329" s="1013"/>
      <c r="L329" s="1010"/>
      <c r="M329" s="1038"/>
      <c r="N329" s="580"/>
      <c r="O329" s="1041"/>
      <c r="P329" s="591"/>
      <c r="Q329" s="591"/>
      <c r="R329" s="591"/>
      <c r="S329" s="593"/>
      <c r="T329" s="1019"/>
      <c r="U329" s="1019"/>
      <c r="V329" s="1019"/>
      <c r="W329" s="1013"/>
      <c r="X329" s="1010"/>
      <c r="Y329" s="1038"/>
      <c r="Z329" s="580"/>
      <c r="AA329" s="1052"/>
      <c r="AB329" s="591"/>
      <c r="AC329" s="594"/>
      <c r="AD329" s="591"/>
      <c r="AE329" s="593"/>
      <c r="AF329" s="1019"/>
      <c r="AG329" s="1019"/>
      <c r="AH329" s="1019"/>
      <c r="AI329" s="1013"/>
      <c r="AJ329" s="1010"/>
      <c r="AK329" s="1038"/>
      <c r="AM329" s="200">
        <v>4</v>
      </c>
      <c r="AN329" s="200">
        <v>2</v>
      </c>
      <c r="AO329" s="200">
        <v>61</v>
      </c>
      <c r="AP329" s="1056"/>
    </row>
    <row r="330" spans="1:42" ht="15" x14ac:dyDescent="0.2">
      <c r="A330" s="574">
        <v>4.5</v>
      </c>
      <c r="B330" s="574"/>
      <c r="C330" s="1075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1017">
        <v>639</v>
      </c>
      <c r="I330" s="1017">
        <v>117</v>
      </c>
      <c r="J330" s="1017">
        <v>61</v>
      </c>
      <c r="K330" s="1011" t="s">
        <v>188</v>
      </c>
      <c r="L330" s="1008">
        <v>130</v>
      </c>
      <c r="M330" s="1038">
        <f>H330-(E330+E331+E332+E333)</f>
        <v>0</v>
      </c>
      <c r="N330" s="580">
        <v>-0.2</v>
      </c>
      <c r="O330" s="1078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1017">
        <v>639</v>
      </c>
      <c r="U330" s="1017">
        <v>120.5</v>
      </c>
      <c r="V330" s="1017">
        <v>61</v>
      </c>
      <c r="W330" s="1011" t="s">
        <v>199</v>
      </c>
      <c r="X330" s="1008">
        <v>132</v>
      </c>
      <c r="Y330" s="1038">
        <f>T330-(Q330+Q331+Q332+Q333)</f>
        <v>0</v>
      </c>
      <c r="Z330" s="580">
        <v>2.9</v>
      </c>
      <c r="AA330" s="1081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1017">
        <v>639</v>
      </c>
      <c r="AG330" s="1017">
        <v>118</v>
      </c>
      <c r="AH330" s="1017">
        <v>61</v>
      </c>
      <c r="AI330" s="1011" t="s">
        <v>200</v>
      </c>
      <c r="AJ330" s="1008">
        <v>130.5</v>
      </c>
      <c r="AK330" s="1038">
        <f>AF330-(AC330+AC331+AC332+AC333)</f>
        <v>0</v>
      </c>
      <c r="AM330" s="200">
        <v>5</v>
      </c>
      <c r="AN330" s="200">
        <v>4</v>
      </c>
      <c r="AO330" s="200">
        <v>18</v>
      </c>
      <c r="AP330" s="1056"/>
    </row>
    <row r="331" spans="1:42" ht="15" x14ac:dyDescent="0.2">
      <c r="A331" s="574">
        <v>4</v>
      </c>
      <c r="B331" s="574"/>
      <c r="C331" s="1076"/>
      <c r="D331" s="585" t="s">
        <v>201</v>
      </c>
      <c r="E331" s="601">
        <v>616</v>
      </c>
      <c r="F331" s="585">
        <v>117</v>
      </c>
      <c r="G331" s="584" t="s">
        <v>187</v>
      </c>
      <c r="H331" s="1018"/>
      <c r="I331" s="1018"/>
      <c r="J331" s="1018"/>
      <c r="K331" s="1012"/>
      <c r="L331" s="1009"/>
      <c r="M331" s="1038"/>
      <c r="N331" s="580">
        <v>-1</v>
      </c>
      <c r="O331" s="1079"/>
      <c r="P331" s="585" t="s">
        <v>202</v>
      </c>
      <c r="Q331" s="602">
        <v>7</v>
      </c>
      <c r="R331" s="585">
        <v>118.5</v>
      </c>
      <c r="S331" s="584" t="s">
        <v>198</v>
      </c>
      <c r="T331" s="1018"/>
      <c r="U331" s="1018"/>
      <c r="V331" s="1018"/>
      <c r="W331" s="1012"/>
      <c r="X331" s="1009"/>
      <c r="Y331" s="1038"/>
      <c r="Z331" s="580">
        <v>2.8</v>
      </c>
      <c r="AA331" s="1082"/>
      <c r="AB331" s="603" t="s">
        <v>203</v>
      </c>
      <c r="AC331" s="604">
        <v>445</v>
      </c>
      <c r="AD331" s="585">
        <v>118</v>
      </c>
      <c r="AE331" s="584" t="s">
        <v>187</v>
      </c>
      <c r="AF331" s="1018"/>
      <c r="AG331" s="1018"/>
      <c r="AH331" s="1018"/>
      <c r="AI331" s="1012"/>
      <c r="AJ331" s="1009"/>
      <c r="AK331" s="1038"/>
      <c r="AM331" s="200">
        <v>6</v>
      </c>
      <c r="AN331" s="200">
        <v>11</v>
      </c>
      <c r="AO331" s="200">
        <v>18</v>
      </c>
      <c r="AP331" s="1056"/>
    </row>
    <row r="332" spans="1:42" ht="15" x14ac:dyDescent="0.2">
      <c r="A332" s="574"/>
      <c r="B332" s="574"/>
      <c r="C332" s="1076"/>
      <c r="D332" s="605"/>
      <c r="E332" s="606"/>
      <c r="F332" s="605"/>
      <c r="G332" s="607"/>
      <c r="H332" s="1018"/>
      <c r="I332" s="1018"/>
      <c r="J332" s="1018"/>
      <c r="K332" s="1012"/>
      <c r="L332" s="1009"/>
      <c r="M332" s="1038"/>
      <c r="N332" s="580">
        <v>0.5</v>
      </c>
      <c r="O332" s="1079"/>
      <c r="P332" s="605" t="s">
        <v>204</v>
      </c>
      <c r="Q332" s="608">
        <v>270</v>
      </c>
      <c r="R332" s="605">
        <v>118.5</v>
      </c>
      <c r="S332" s="607" t="s">
        <v>187</v>
      </c>
      <c r="T332" s="1018"/>
      <c r="U332" s="1018"/>
      <c r="V332" s="1018"/>
      <c r="W332" s="1012"/>
      <c r="X332" s="1009"/>
      <c r="Y332" s="1038"/>
      <c r="Z332" s="580"/>
      <c r="AA332" s="1082"/>
      <c r="AB332" s="606"/>
      <c r="AC332" s="609"/>
      <c r="AD332" s="605"/>
      <c r="AE332" s="607"/>
      <c r="AF332" s="1018"/>
      <c r="AG332" s="1018"/>
      <c r="AH332" s="1018"/>
      <c r="AI332" s="1012"/>
      <c r="AJ332" s="1009"/>
      <c r="AK332" s="1038"/>
      <c r="AM332" s="200">
        <v>7</v>
      </c>
      <c r="AN332" s="200">
        <v>16</v>
      </c>
      <c r="AO332" s="200">
        <v>61</v>
      </c>
      <c r="AP332" s="1056"/>
    </row>
    <row r="333" spans="1:42" ht="15.75" thickBot="1" x14ac:dyDescent="0.25">
      <c r="A333" s="574"/>
      <c r="B333" s="574"/>
      <c r="C333" s="1077"/>
      <c r="D333" s="605"/>
      <c r="E333" s="606"/>
      <c r="F333" s="605"/>
      <c r="G333" s="607"/>
      <c r="H333" s="1019"/>
      <c r="I333" s="1019"/>
      <c r="J333" s="1019"/>
      <c r="K333" s="1013"/>
      <c r="L333" s="1010"/>
      <c r="M333" s="1038"/>
      <c r="N333" s="580"/>
      <c r="O333" s="1080"/>
      <c r="P333" s="605"/>
      <c r="Q333" s="606"/>
      <c r="R333" s="605"/>
      <c r="S333" s="607"/>
      <c r="T333" s="1019"/>
      <c r="U333" s="1019"/>
      <c r="V333" s="1019"/>
      <c r="W333" s="1013"/>
      <c r="X333" s="1010"/>
      <c r="Y333" s="1038"/>
      <c r="Z333" s="580"/>
      <c r="AA333" s="1082"/>
      <c r="AB333" s="606"/>
      <c r="AC333" s="606"/>
      <c r="AD333" s="605"/>
      <c r="AE333" s="607"/>
      <c r="AF333" s="1019"/>
      <c r="AG333" s="1018"/>
      <c r="AH333" s="1019"/>
      <c r="AI333" s="1012"/>
      <c r="AJ333" s="1010"/>
      <c r="AK333" s="1038"/>
      <c r="AM333" s="200">
        <v>8</v>
      </c>
      <c r="AN333" s="200">
        <v>8</v>
      </c>
      <c r="AO333" s="200">
        <v>61</v>
      </c>
      <c r="AP333" s="1056"/>
    </row>
    <row r="334" spans="1:42" ht="15" x14ac:dyDescent="0.2">
      <c r="A334" s="574">
        <v>2</v>
      </c>
      <c r="B334" s="574"/>
      <c r="C334" s="1026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1017">
        <v>639</v>
      </c>
      <c r="I334" s="1017">
        <v>118</v>
      </c>
      <c r="J334" s="1017">
        <v>61</v>
      </c>
      <c r="K334" s="1011" t="s">
        <v>205</v>
      </c>
      <c r="L334" s="1008">
        <v>132</v>
      </c>
      <c r="M334" s="1038">
        <f>H334-(E334+E335+E336+E337)</f>
        <v>0</v>
      </c>
      <c r="N334" s="580">
        <v>1.5</v>
      </c>
      <c r="O334" s="1029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1017">
        <v>639</v>
      </c>
      <c r="U334" s="1017">
        <v>118.5</v>
      </c>
      <c r="V334" s="1017">
        <v>61</v>
      </c>
      <c r="W334" s="1017" t="s">
        <v>191</v>
      </c>
      <c r="X334" s="1008">
        <v>130.5</v>
      </c>
      <c r="Y334" s="1038">
        <f>T334-(Q334+Q335+Q336+Q337)</f>
        <v>0</v>
      </c>
      <c r="Z334" s="580">
        <v>0.6</v>
      </c>
      <c r="AA334" s="1044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1017">
        <v>639</v>
      </c>
      <c r="AG334" s="1017">
        <v>120.5</v>
      </c>
      <c r="AH334" s="1017">
        <v>61</v>
      </c>
      <c r="AI334" s="1011" t="s">
        <v>230</v>
      </c>
      <c r="AJ334" s="1008">
        <v>132</v>
      </c>
      <c r="AK334" s="1038">
        <f>AF334-(AC334+AC335+AC336+AC337)</f>
        <v>0</v>
      </c>
      <c r="AM334" s="200">
        <v>9</v>
      </c>
      <c r="AN334" s="200">
        <v>13</v>
      </c>
      <c r="AO334" s="200">
        <v>61</v>
      </c>
      <c r="AP334" s="1056"/>
    </row>
    <row r="335" spans="1:42" ht="15" x14ac:dyDescent="0.2">
      <c r="A335" s="574">
        <v>2</v>
      </c>
      <c r="B335" s="574"/>
      <c r="C335" s="1027"/>
      <c r="D335" s="585" t="s">
        <v>208</v>
      </c>
      <c r="E335" s="613">
        <v>553</v>
      </c>
      <c r="F335" s="585">
        <v>118</v>
      </c>
      <c r="G335" s="584" t="s">
        <v>187</v>
      </c>
      <c r="H335" s="1018"/>
      <c r="I335" s="1018"/>
      <c r="J335" s="1018"/>
      <c r="K335" s="1012"/>
      <c r="L335" s="1009"/>
      <c r="M335" s="1038"/>
      <c r="N335" s="580">
        <v>3</v>
      </c>
      <c r="O335" s="1030"/>
      <c r="P335" s="585" t="s">
        <v>209</v>
      </c>
      <c r="Q335" s="614">
        <v>496</v>
      </c>
      <c r="R335" s="585">
        <v>118</v>
      </c>
      <c r="S335" s="584" t="s">
        <v>187</v>
      </c>
      <c r="T335" s="1018"/>
      <c r="U335" s="1018"/>
      <c r="V335" s="1018"/>
      <c r="W335" s="1018"/>
      <c r="X335" s="1009"/>
      <c r="Y335" s="1038"/>
      <c r="Z335" s="580">
        <v>1</v>
      </c>
      <c r="AA335" s="1045"/>
      <c r="AB335" s="585" t="s">
        <v>210</v>
      </c>
      <c r="AC335" s="615">
        <v>5</v>
      </c>
      <c r="AD335" s="585">
        <v>120.5</v>
      </c>
      <c r="AE335" s="584" t="s">
        <v>196</v>
      </c>
      <c r="AF335" s="1018"/>
      <c r="AG335" s="1018"/>
      <c r="AH335" s="1018"/>
      <c r="AI335" s="1012"/>
      <c r="AJ335" s="1009"/>
      <c r="AK335" s="1038"/>
      <c r="AM335" s="200">
        <v>10</v>
      </c>
      <c r="AN335" s="200">
        <v>5</v>
      </c>
      <c r="AO335" s="200">
        <v>61</v>
      </c>
      <c r="AP335" s="1056"/>
    </row>
    <row r="336" spans="1:42" ht="15" x14ac:dyDescent="0.2">
      <c r="A336" s="574"/>
      <c r="B336" s="574"/>
      <c r="C336" s="1027"/>
      <c r="D336" s="605"/>
      <c r="E336" s="616"/>
      <c r="F336" s="605"/>
      <c r="G336" s="607"/>
      <c r="H336" s="1018"/>
      <c r="I336" s="1018"/>
      <c r="J336" s="1018"/>
      <c r="K336" s="1012"/>
      <c r="L336" s="1009"/>
      <c r="M336" s="1038"/>
      <c r="N336" s="578"/>
      <c r="O336" s="1030"/>
      <c r="P336" s="605"/>
      <c r="Q336" s="606"/>
      <c r="R336" s="605"/>
      <c r="S336" s="607"/>
      <c r="T336" s="1018"/>
      <c r="U336" s="1018"/>
      <c r="V336" s="1018"/>
      <c r="W336" s="1018"/>
      <c r="X336" s="1009"/>
      <c r="Y336" s="1038"/>
      <c r="Z336" s="580"/>
      <c r="AA336" s="1045"/>
      <c r="AB336" s="605"/>
      <c r="AC336" s="606"/>
      <c r="AD336" s="605"/>
      <c r="AE336" s="607"/>
      <c r="AF336" s="1018"/>
      <c r="AG336" s="1018"/>
      <c r="AH336" s="1018"/>
      <c r="AI336" s="1012"/>
      <c r="AJ336" s="1009"/>
      <c r="AK336" s="1038"/>
      <c r="AM336" s="200">
        <v>11</v>
      </c>
      <c r="AN336" s="200">
        <v>10</v>
      </c>
      <c r="AO336" s="200">
        <v>61</v>
      </c>
      <c r="AP336" s="1056"/>
    </row>
    <row r="337" spans="1:42" ht="15.75" thickBot="1" x14ac:dyDescent="0.25">
      <c r="A337" s="574"/>
      <c r="B337" s="574"/>
      <c r="C337" s="1028"/>
      <c r="D337" s="591"/>
      <c r="E337" s="592"/>
      <c r="F337" s="591"/>
      <c r="G337" s="593"/>
      <c r="H337" s="1019"/>
      <c r="I337" s="1019"/>
      <c r="J337" s="1019"/>
      <c r="K337" s="1013"/>
      <c r="L337" s="1010"/>
      <c r="M337" s="1038"/>
      <c r="N337" s="578"/>
      <c r="O337" s="1031"/>
      <c r="P337" s="591"/>
      <c r="Q337" s="592"/>
      <c r="R337" s="591"/>
      <c r="S337" s="593"/>
      <c r="T337" s="1019"/>
      <c r="U337" s="1019"/>
      <c r="V337" s="1019"/>
      <c r="W337" s="1019"/>
      <c r="X337" s="1010"/>
      <c r="Y337" s="1038"/>
      <c r="Z337" s="580"/>
      <c r="AA337" s="1046"/>
      <c r="AB337" s="591"/>
      <c r="AC337" s="592"/>
      <c r="AD337" s="591"/>
      <c r="AE337" s="593"/>
      <c r="AF337" s="1019"/>
      <c r="AG337" s="1019"/>
      <c r="AH337" s="1019"/>
      <c r="AI337" s="1013"/>
      <c r="AJ337" s="1010"/>
      <c r="AK337" s="1038"/>
      <c r="AM337" s="200">
        <v>12</v>
      </c>
      <c r="AN337" s="200">
        <v>3</v>
      </c>
      <c r="AO337" s="200">
        <v>61</v>
      </c>
      <c r="AP337" s="1056"/>
    </row>
    <row r="338" spans="1:42" ht="15" x14ac:dyDescent="0.2">
      <c r="A338" s="574">
        <v>3.5</v>
      </c>
      <c r="B338" s="574"/>
      <c r="C338" s="1020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1017">
        <v>192</v>
      </c>
      <c r="I338" s="1017">
        <v>120</v>
      </c>
      <c r="J338" s="1017">
        <v>18</v>
      </c>
      <c r="K338" s="1017" t="s">
        <v>188</v>
      </c>
      <c r="L338" s="1008">
        <v>130</v>
      </c>
      <c r="M338" s="1038">
        <f>H338-(E338+E339+E340+E341)</f>
        <v>0</v>
      </c>
      <c r="N338" s="580">
        <v>3</v>
      </c>
      <c r="O338" s="1023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1017">
        <v>192</v>
      </c>
      <c r="U338" s="1017">
        <v>118.5</v>
      </c>
      <c r="V338" s="1017">
        <v>18</v>
      </c>
      <c r="W338" s="1017" t="s">
        <v>188</v>
      </c>
      <c r="X338" s="1008">
        <v>130</v>
      </c>
      <c r="Y338" s="1038">
        <f>T338-(Q338+Q339+Q340+Q341)</f>
        <v>0</v>
      </c>
      <c r="Z338" s="580">
        <v>0.8</v>
      </c>
      <c r="AA338" s="1047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1017">
        <v>192</v>
      </c>
      <c r="AG338" s="1017">
        <v>118.5</v>
      </c>
      <c r="AH338" s="1017">
        <v>18</v>
      </c>
      <c r="AI338" s="1017" t="s">
        <v>199</v>
      </c>
      <c r="AJ338" s="1008">
        <v>132</v>
      </c>
      <c r="AK338" s="1038">
        <f>AF338-(AC338+AC339+AC340+AC341)</f>
        <v>0</v>
      </c>
      <c r="AM338" s="200">
        <v>13</v>
      </c>
      <c r="AN338" s="200">
        <v>12</v>
      </c>
      <c r="AO338" s="200">
        <v>61</v>
      </c>
      <c r="AP338" s="1056"/>
    </row>
    <row r="339" spans="1:42" ht="15" x14ac:dyDescent="0.2">
      <c r="A339" s="574">
        <v>3.8</v>
      </c>
      <c r="B339" s="574"/>
      <c r="C339" s="1021"/>
      <c r="D339" s="585" t="s">
        <v>216</v>
      </c>
      <c r="E339" s="620">
        <v>80</v>
      </c>
      <c r="F339" s="585">
        <v>120.5</v>
      </c>
      <c r="G339" s="584" t="s">
        <v>196</v>
      </c>
      <c r="H339" s="1018"/>
      <c r="I339" s="1018"/>
      <c r="J339" s="1018"/>
      <c r="K339" s="1018"/>
      <c r="L339" s="1009"/>
      <c r="M339" s="1038"/>
      <c r="N339" s="580"/>
      <c r="O339" s="1024"/>
      <c r="P339" s="584"/>
      <c r="Q339" s="585"/>
      <c r="R339" s="585"/>
      <c r="S339" s="584"/>
      <c r="T339" s="1018"/>
      <c r="U339" s="1018"/>
      <c r="V339" s="1018"/>
      <c r="W339" s="1018"/>
      <c r="X339" s="1009"/>
      <c r="Y339" s="1038"/>
      <c r="Z339" s="580">
        <v>0</v>
      </c>
      <c r="AA339" s="1048"/>
      <c r="AB339" s="585" t="s">
        <v>204</v>
      </c>
      <c r="AC339" s="621">
        <v>52</v>
      </c>
      <c r="AD339" s="585">
        <v>118.5</v>
      </c>
      <c r="AE339" s="584" t="s">
        <v>217</v>
      </c>
      <c r="AF339" s="1018"/>
      <c r="AG339" s="1018"/>
      <c r="AH339" s="1018"/>
      <c r="AI339" s="1018"/>
      <c r="AJ339" s="1009"/>
      <c r="AK339" s="1038"/>
      <c r="AM339" s="200">
        <v>14</v>
      </c>
      <c r="AN339" s="200">
        <v>21</v>
      </c>
      <c r="AO339" s="200">
        <v>61</v>
      </c>
      <c r="AP339" s="1056"/>
    </row>
    <row r="340" spans="1:42" ht="15" x14ac:dyDescent="0.2">
      <c r="A340" s="574"/>
      <c r="B340" s="574"/>
      <c r="C340" s="1021"/>
      <c r="D340" s="605"/>
      <c r="E340" s="605"/>
      <c r="F340" s="605"/>
      <c r="G340" s="607"/>
      <c r="H340" s="1018"/>
      <c r="I340" s="1018"/>
      <c r="J340" s="1018"/>
      <c r="K340" s="1018"/>
      <c r="L340" s="1009"/>
      <c r="M340" s="1038"/>
      <c r="N340" s="580"/>
      <c r="O340" s="1024"/>
      <c r="P340" s="605"/>
      <c r="Q340" s="606"/>
      <c r="R340" s="605"/>
      <c r="S340" s="607"/>
      <c r="T340" s="1018"/>
      <c r="U340" s="1018"/>
      <c r="V340" s="1018"/>
      <c r="W340" s="1018"/>
      <c r="X340" s="1009"/>
      <c r="Y340" s="1038"/>
      <c r="Z340" s="580"/>
      <c r="AA340" s="1048"/>
      <c r="AB340" s="605"/>
      <c r="AC340" s="606"/>
      <c r="AD340" s="605"/>
      <c r="AE340" s="607"/>
      <c r="AF340" s="1018"/>
      <c r="AG340" s="1018"/>
      <c r="AH340" s="1018"/>
      <c r="AI340" s="1018"/>
      <c r="AJ340" s="1009"/>
      <c r="AK340" s="1038"/>
      <c r="AM340" s="200">
        <v>15</v>
      </c>
      <c r="AN340" s="200">
        <v>15</v>
      </c>
      <c r="AO340" s="200">
        <v>61</v>
      </c>
      <c r="AP340" s="1056"/>
    </row>
    <row r="341" spans="1:42" ht="15.75" thickBot="1" x14ac:dyDescent="0.25">
      <c r="A341" s="574"/>
      <c r="B341" s="574"/>
      <c r="C341" s="1022"/>
      <c r="D341" s="591"/>
      <c r="E341" s="592"/>
      <c r="F341" s="591"/>
      <c r="G341" s="593"/>
      <c r="H341" s="1019"/>
      <c r="I341" s="1019"/>
      <c r="J341" s="1019"/>
      <c r="K341" s="1019"/>
      <c r="L341" s="1010"/>
      <c r="M341" s="1038"/>
      <c r="N341" s="580"/>
      <c r="O341" s="1025"/>
      <c r="P341" s="591"/>
      <c r="Q341" s="592"/>
      <c r="R341" s="591"/>
      <c r="S341" s="593"/>
      <c r="T341" s="1019"/>
      <c r="U341" s="1019"/>
      <c r="V341" s="1019"/>
      <c r="W341" s="1019"/>
      <c r="X341" s="1010"/>
      <c r="Y341" s="1038"/>
      <c r="Z341" s="580"/>
      <c r="AA341" s="1049"/>
      <c r="AB341" s="591"/>
      <c r="AC341" s="592"/>
      <c r="AD341" s="591"/>
      <c r="AE341" s="593"/>
      <c r="AF341" s="1019"/>
      <c r="AG341" s="1019"/>
      <c r="AH341" s="1019"/>
      <c r="AI341" s="1019"/>
      <c r="AJ341" s="1010"/>
      <c r="AK341" s="1038"/>
      <c r="AM341" s="200">
        <v>16</v>
      </c>
      <c r="AN341" s="200">
        <v>6</v>
      </c>
      <c r="AO341" s="200">
        <v>61</v>
      </c>
      <c r="AP341" s="1056"/>
    </row>
    <row r="342" spans="1:42" ht="15" x14ac:dyDescent="0.2">
      <c r="A342" s="574">
        <v>2</v>
      </c>
      <c r="B342" s="574"/>
      <c r="C342" s="1032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1017">
        <v>639</v>
      </c>
      <c r="I342" s="1017">
        <v>121</v>
      </c>
      <c r="J342" s="1017">
        <v>61</v>
      </c>
      <c r="K342" s="1011" t="s">
        <v>191</v>
      </c>
      <c r="L342" s="1008">
        <v>130.5</v>
      </c>
      <c r="M342" s="1038">
        <f>H342-(E342+E343+E344+E345)</f>
        <v>0</v>
      </c>
      <c r="N342" s="580">
        <v>2.5</v>
      </c>
      <c r="O342" s="1083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1017">
        <v>639</v>
      </c>
      <c r="U342" s="1017">
        <v>117.5</v>
      </c>
      <c r="V342" s="1017">
        <v>61</v>
      </c>
      <c r="W342" s="1011" t="s">
        <v>193</v>
      </c>
      <c r="X342" s="1008">
        <v>132</v>
      </c>
      <c r="Y342" s="1038">
        <f>T342-(Q342+Q343+Q344+Q345)</f>
        <v>0</v>
      </c>
      <c r="Z342" s="580">
        <v>-0.2</v>
      </c>
      <c r="AA342" s="1086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1017">
        <v>639</v>
      </c>
      <c r="AG342" s="1017">
        <v>121</v>
      </c>
      <c r="AH342" s="1017">
        <v>61</v>
      </c>
      <c r="AI342" s="1011" t="s">
        <v>199</v>
      </c>
      <c r="AJ342" s="1008">
        <v>132</v>
      </c>
      <c r="AK342" s="1038">
        <f>AF342-(AC342+AC343+AC344+AC345)</f>
        <v>0</v>
      </c>
      <c r="AM342" s="200">
        <v>17</v>
      </c>
      <c r="AN342" s="200">
        <v>20</v>
      </c>
      <c r="AO342" s="200">
        <v>61</v>
      </c>
      <c r="AP342" s="1056"/>
    </row>
    <row r="343" spans="1:42" ht="15" x14ac:dyDescent="0.2">
      <c r="A343" s="574">
        <v>3</v>
      </c>
      <c r="B343" s="574"/>
      <c r="C343" s="1033"/>
      <c r="D343" s="585" t="s">
        <v>219</v>
      </c>
      <c r="E343" s="625">
        <v>370</v>
      </c>
      <c r="F343" s="585">
        <v>121.5</v>
      </c>
      <c r="G343" s="607" t="s">
        <v>190</v>
      </c>
      <c r="H343" s="1018"/>
      <c r="I343" s="1018"/>
      <c r="J343" s="1018"/>
      <c r="K343" s="1012"/>
      <c r="L343" s="1009"/>
      <c r="M343" s="1038"/>
      <c r="N343" s="580">
        <v>0.56000000000000005</v>
      </c>
      <c r="O343" s="1084"/>
      <c r="P343" s="585" t="s">
        <v>220</v>
      </c>
      <c r="Q343" s="626">
        <v>451</v>
      </c>
      <c r="R343" s="585">
        <v>117</v>
      </c>
      <c r="S343" s="607" t="s">
        <v>190</v>
      </c>
      <c r="T343" s="1018"/>
      <c r="U343" s="1018"/>
      <c r="V343" s="1018"/>
      <c r="W343" s="1012"/>
      <c r="X343" s="1009"/>
      <c r="Y343" s="1038"/>
      <c r="Z343" s="580">
        <v>-1</v>
      </c>
      <c r="AA343" s="1087"/>
      <c r="AB343" s="585" t="s">
        <v>221</v>
      </c>
      <c r="AC343" s="627">
        <v>169</v>
      </c>
      <c r="AD343" s="585">
        <v>121</v>
      </c>
      <c r="AE343" s="607" t="s">
        <v>198</v>
      </c>
      <c r="AF343" s="1018"/>
      <c r="AG343" s="1018"/>
      <c r="AH343" s="1018"/>
      <c r="AI343" s="1012"/>
      <c r="AJ343" s="1009"/>
      <c r="AK343" s="1038"/>
      <c r="AM343" s="200">
        <v>18</v>
      </c>
      <c r="AN343" s="200">
        <v>17</v>
      </c>
      <c r="AO343" s="200">
        <v>18</v>
      </c>
      <c r="AP343" s="1056"/>
    </row>
    <row r="344" spans="1:42" ht="15" x14ac:dyDescent="0.2">
      <c r="A344" s="574"/>
      <c r="B344" s="574"/>
      <c r="C344" s="1033"/>
      <c r="D344" s="605"/>
      <c r="E344" s="605"/>
      <c r="F344" s="605"/>
      <c r="G344" s="607"/>
      <c r="H344" s="1018"/>
      <c r="I344" s="1018"/>
      <c r="J344" s="1018"/>
      <c r="K344" s="1012"/>
      <c r="L344" s="1009"/>
      <c r="M344" s="1038"/>
      <c r="N344" s="580">
        <v>1.6</v>
      </c>
      <c r="O344" s="1084"/>
      <c r="P344" s="605" t="s">
        <v>209</v>
      </c>
      <c r="Q344" s="628">
        <v>85</v>
      </c>
      <c r="R344" s="605">
        <v>118</v>
      </c>
      <c r="S344" s="607" t="s">
        <v>198</v>
      </c>
      <c r="T344" s="1018"/>
      <c r="U344" s="1018"/>
      <c r="V344" s="1018"/>
      <c r="W344" s="1012"/>
      <c r="X344" s="1009"/>
      <c r="Y344" s="1038"/>
      <c r="Z344" s="580"/>
      <c r="AA344" s="1087"/>
      <c r="AB344" s="605"/>
      <c r="AC344" s="629"/>
      <c r="AD344" s="605"/>
      <c r="AE344" s="607"/>
      <c r="AF344" s="1018"/>
      <c r="AG344" s="1018"/>
      <c r="AH344" s="1018"/>
      <c r="AI344" s="1012"/>
      <c r="AJ344" s="1009"/>
      <c r="AK344" s="1038"/>
      <c r="AM344" s="200">
        <v>19</v>
      </c>
      <c r="AN344" s="200">
        <v>18</v>
      </c>
      <c r="AO344" s="200">
        <v>61</v>
      </c>
      <c r="AP344" s="1056"/>
    </row>
    <row r="345" spans="1:42" ht="15.75" thickBot="1" x14ac:dyDescent="0.25">
      <c r="A345" s="574"/>
      <c r="B345" s="574"/>
      <c r="C345" s="1034"/>
      <c r="D345" s="591"/>
      <c r="E345" s="591"/>
      <c r="F345" s="591"/>
      <c r="G345" s="593"/>
      <c r="H345" s="1019"/>
      <c r="I345" s="1019"/>
      <c r="J345" s="1019"/>
      <c r="K345" s="1013"/>
      <c r="L345" s="1010"/>
      <c r="M345" s="1038"/>
      <c r="N345" s="580">
        <v>3</v>
      </c>
      <c r="O345" s="1085"/>
      <c r="P345" s="591" t="s">
        <v>222</v>
      </c>
      <c r="Q345" s="630">
        <v>87</v>
      </c>
      <c r="R345" s="591">
        <v>115</v>
      </c>
      <c r="S345" s="593" t="s">
        <v>198</v>
      </c>
      <c r="T345" s="1019"/>
      <c r="U345" s="1019"/>
      <c r="V345" s="1019"/>
      <c r="W345" s="1013"/>
      <c r="X345" s="1010"/>
      <c r="Y345" s="1038"/>
      <c r="Z345" s="580"/>
      <c r="AA345" s="1087"/>
      <c r="AB345" s="605"/>
      <c r="AC345" s="606"/>
      <c r="AD345" s="605"/>
      <c r="AE345" s="607"/>
      <c r="AF345" s="1019"/>
      <c r="AG345" s="1018"/>
      <c r="AH345" s="1019"/>
      <c r="AI345" s="1012"/>
      <c r="AJ345" s="1010"/>
      <c r="AK345" s="1038"/>
      <c r="AM345" s="200">
        <v>20</v>
      </c>
      <c r="AN345" s="200">
        <v>9</v>
      </c>
      <c r="AO345" s="200">
        <v>61</v>
      </c>
      <c r="AP345" s="1056"/>
    </row>
    <row r="346" spans="1:42" ht="15" x14ac:dyDescent="0.2">
      <c r="A346" s="574">
        <v>1.8</v>
      </c>
      <c r="B346" s="574"/>
      <c r="C346" s="1088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1017">
        <v>640</v>
      </c>
      <c r="I346" s="1017">
        <v>120</v>
      </c>
      <c r="J346" s="1017">
        <v>61</v>
      </c>
      <c r="K346" s="1017" t="s">
        <v>193</v>
      </c>
      <c r="L346" s="1008">
        <v>132</v>
      </c>
      <c r="M346" s="1038">
        <f>H346-(E346+E347+E348+E349)</f>
        <v>0</v>
      </c>
      <c r="N346" s="580">
        <v>-0.26</v>
      </c>
      <c r="O346" s="1091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1017">
        <v>639</v>
      </c>
      <c r="U346" s="1017">
        <v>115</v>
      </c>
      <c r="V346" s="1017">
        <v>61</v>
      </c>
      <c r="W346" s="1017" t="s">
        <v>191</v>
      </c>
      <c r="X346" s="1008">
        <v>130.5</v>
      </c>
      <c r="Y346" s="1038">
        <f>T346-(Q346+Q347+Q348+Q349)</f>
        <v>0</v>
      </c>
      <c r="Z346" s="580">
        <v>0.97</v>
      </c>
      <c r="AA346" s="1096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1017">
        <v>640</v>
      </c>
      <c r="AG346" s="1017">
        <v>121</v>
      </c>
      <c r="AH346" s="1017">
        <v>61</v>
      </c>
      <c r="AI346" s="1017" t="s">
        <v>193</v>
      </c>
      <c r="AJ346" s="1008">
        <v>132</v>
      </c>
      <c r="AK346" s="1038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1089"/>
      <c r="D347" s="585" t="s">
        <v>202</v>
      </c>
      <c r="E347" s="634">
        <v>584</v>
      </c>
      <c r="F347" s="585">
        <v>118.5</v>
      </c>
      <c r="G347" s="584" t="s">
        <v>187</v>
      </c>
      <c r="H347" s="1018"/>
      <c r="I347" s="1018"/>
      <c r="J347" s="1018"/>
      <c r="K347" s="1018"/>
      <c r="L347" s="1009"/>
      <c r="M347" s="1038"/>
      <c r="N347" s="580">
        <v>3</v>
      </c>
      <c r="O347" s="1092"/>
      <c r="P347" s="584" t="s">
        <v>222</v>
      </c>
      <c r="Q347" s="635">
        <v>247</v>
      </c>
      <c r="R347" s="585">
        <v>115</v>
      </c>
      <c r="S347" s="584" t="s">
        <v>187</v>
      </c>
      <c r="T347" s="1018"/>
      <c r="U347" s="1018"/>
      <c r="V347" s="1018"/>
      <c r="W347" s="1018"/>
      <c r="X347" s="1009"/>
      <c r="Y347" s="1038"/>
      <c r="Z347" s="580">
        <v>1</v>
      </c>
      <c r="AA347" s="1097"/>
      <c r="AB347" s="585" t="s">
        <v>221</v>
      </c>
      <c r="AC347" s="636">
        <v>182</v>
      </c>
      <c r="AD347" s="585">
        <v>121</v>
      </c>
      <c r="AE347" s="584" t="s">
        <v>187</v>
      </c>
      <c r="AF347" s="1018"/>
      <c r="AG347" s="1018"/>
      <c r="AH347" s="1018"/>
      <c r="AI347" s="1018"/>
      <c r="AJ347" s="1009"/>
      <c r="AK347" s="1038"/>
    </row>
    <row r="348" spans="1:42" ht="15" x14ac:dyDescent="0.2">
      <c r="A348" s="574"/>
      <c r="B348" s="574"/>
      <c r="C348" s="1089"/>
      <c r="D348" s="605"/>
      <c r="E348" s="605"/>
      <c r="F348" s="605"/>
      <c r="G348" s="607"/>
      <c r="H348" s="1018"/>
      <c r="I348" s="1018"/>
      <c r="J348" s="1018"/>
      <c r="K348" s="1018"/>
      <c r="L348" s="1009"/>
      <c r="M348" s="1038"/>
      <c r="N348" s="580"/>
      <c r="O348" s="1092"/>
      <c r="P348" s="605"/>
      <c r="Q348" s="606"/>
      <c r="R348" s="605"/>
      <c r="S348" s="607"/>
      <c r="T348" s="1018"/>
      <c r="U348" s="1018"/>
      <c r="V348" s="1018"/>
      <c r="W348" s="1018"/>
      <c r="X348" s="1009"/>
      <c r="Y348" s="1038"/>
      <c r="Z348" s="580">
        <v>0.5</v>
      </c>
      <c r="AA348" s="1097"/>
      <c r="AB348" s="605" t="s">
        <v>226</v>
      </c>
      <c r="AC348" s="637">
        <v>67</v>
      </c>
      <c r="AD348" s="605">
        <v>119.5</v>
      </c>
      <c r="AE348" s="607"/>
      <c r="AF348" s="1018"/>
      <c r="AG348" s="1018"/>
      <c r="AH348" s="1018"/>
      <c r="AI348" s="1018"/>
      <c r="AJ348" s="1009"/>
      <c r="AK348" s="1038"/>
    </row>
    <row r="349" spans="1:42" ht="15.75" thickBot="1" x14ac:dyDescent="0.25">
      <c r="A349" s="574"/>
      <c r="B349" s="574"/>
      <c r="C349" s="1090"/>
      <c r="D349" s="591"/>
      <c r="E349" s="592"/>
      <c r="F349" s="591"/>
      <c r="G349" s="593"/>
      <c r="H349" s="1019"/>
      <c r="I349" s="1019"/>
      <c r="J349" s="1019"/>
      <c r="K349" s="1019"/>
      <c r="L349" s="1010"/>
      <c r="M349" s="1038"/>
      <c r="N349" s="580"/>
      <c r="O349" s="1093"/>
      <c r="P349" s="591"/>
      <c r="Q349" s="592"/>
      <c r="R349" s="591"/>
      <c r="S349" s="593"/>
      <c r="T349" s="1019"/>
      <c r="U349" s="1019"/>
      <c r="V349" s="1019"/>
      <c r="W349" s="1019"/>
      <c r="X349" s="1010"/>
      <c r="Y349" s="1038"/>
      <c r="Z349" s="580"/>
      <c r="AA349" s="1098"/>
      <c r="AB349" s="591"/>
      <c r="AC349" s="592"/>
      <c r="AD349" s="591"/>
      <c r="AE349" s="593"/>
      <c r="AF349" s="1019"/>
      <c r="AG349" s="1019"/>
      <c r="AH349" s="1019"/>
      <c r="AI349" s="1019"/>
      <c r="AJ349" s="1010"/>
      <c r="AK349" s="1038"/>
    </row>
    <row r="350" spans="1:42" ht="15" x14ac:dyDescent="0.2">
      <c r="A350" s="574">
        <v>8.16</v>
      </c>
      <c r="B350" s="574"/>
      <c r="C350" s="1103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1017">
        <v>640</v>
      </c>
      <c r="I350" s="1017">
        <v>118.5</v>
      </c>
      <c r="J350" s="1017">
        <v>61</v>
      </c>
      <c r="K350" s="1011" t="s">
        <v>188</v>
      </c>
      <c r="L350" s="1008">
        <v>130</v>
      </c>
      <c r="M350" s="1038">
        <f>H350-(E350+E351+E352+E353)</f>
        <v>0</v>
      </c>
      <c r="N350" s="578">
        <v>5.38</v>
      </c>
      <c r="O350" s="1106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1017">
        <v>640</v>
      </c>
      <c r="U350" s="1017">
        <v>114.5</v>
      </c>
      <c r="V350" s="1017">
        <v>61</v>
      </c>
      <c r="W350" s="1011" t="s">
        <v>188</v>
      </c>
      <c r="X350" s="1008">
        <v>130</v>
      </c>
      <c r="Y350" s="1038">
        <f>T350-(Q350+Q351+Q352+Q353)</f>
        <v>0</v>
      </c>
      <c r="Z350" s="580">
        <v>1.5</v>
      </c>
      <c r="AA350" s="1094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1017">
        <v>640</v>
      </c>
      <c r="AG350" s="1017">
        <v>119.5</v>
      </c>
      <c r="AH350" s="1017">
        <v>61</v>
      </c>
      <c r="AI350" s="1011" t="s">
        <v>193</v>
      </c>
      <c r="AJ350" s="1008">
        <v>132</v>
      </c>
      <c r="AK350" s="1038">
        <f>AF350-(AC350+AC351+AC352+AC353)</f>
        <v>0</v>
      </c>
    </row>
    <row r="351" spans="1:42" ht="15" x14ac:dyDescent="0.2">
      <c r="A351" s="574">
        <v>5</v>
      </c>
      <c r="B351" s="574"/>
      <c r="C351" s="1104"/>
      <c r="D351" s="585" t="s">
        <v>213</v>
      </c>
      <c r="E351" s="641">
        <v>322</v>
      </c>
      <c r="F351" s="585">
        <v>117.5</v>
      </c>
      <c r="G351" s="607" t="s">
        <v>187</v>
      </c>
      <c r="H351" s="1018"/>
      <c r="I351" s="1018"/>
      <c r="J351" s="1018"/>
      <c r="K351" s="1012"/>
      <c r="L351" s="1009"/>
      <c r="M351" s="1038"/>
      <c r="N351" s="580">
        <v>3.56</v>
      </c>
      <c r="O351" s="1107"/>
      <c r="P351" s="585" t="s">
        <v>228</v>
      </c>
      <c r="Q351" s="642">
        <v>463</v>
      </c>
      <c r="R351" s="585">
        <v>113.5</v>
      </c>
      <c r="S351" s="607" t="s">
        <v>190</v>
      </c>
      <c r="T351" s="1018"/>
      <c r="U351" s="1018"/>
      <c r="V351" s="1018"/>
      <c r="W351" s="1012"/>
      <c r="X351" s="1009"/>
      <c r="Y351" s="1038"/>
      <c r="Z351" s="580">
        <v>2.2999999999999998</v>
      </c>
      <c r="AA351" s="1095"/>
      <c r="AB351" s="585" t="s">
        <v>204</v>
      </c>
      <c r="AC351" s="643">
        <v>170</v>
      </c>
      <c r="AD351" s="585">
        <v>118.5</v>
      </c>
      <c r="AE351" s="607" t="s">
        <v>229</v>
      </c>
      <c r="AF351" s="1018"/>
      <c r="AG351" s="1018"/>
      <c r="AH351" s="1018"/>
      <c r="AI351" s="1012"/>
      <c r="AJ351" s="1009"/>
      <c r="AK351" s="1038"/>
    </row>
    <row r="352" spans="1:42" ht="15" x14ac:dyDescent="0.2">
      <c r="A352" s="574"/>
      <c r="B352" s="574"/>
      <c r="C352" s="1104"/>
      <c r="D352" s="605"/>
      <c r="E352" s="605"/>
      <c r="F352" s="605"/>
      <c r="G352" s="607"/>
      <c r="H352" s="1018"/>
      <c r="I352" s="1018"/>
      <c r="J352" s="1018"/>
      <c r="K352" s="1012"/>
      <c r="L352" s="1009"/>
      <c r="M352" s="1038"/>
      <c r="N352" s="580"/>
      <c r="O352" s="1107"/>
      <c r="P352" s="605"/>
      <c r="Q352" s="605"/>
      <c r="R352" s="605"/>
      <c r="S352" s="607"/>
      <c r="T352" s="1018"/>
      <c r="U352" s="1018"/>
      <c r="V352" s="1018"/>
      <c r="W352" s="1012"/>
      <c r="X352" s="1009"/>
      <c r="Y352" s="1038"/>
      <c r="Z352" s="580"/>
      <c r="AA352" s="1095"/>
      <c r="AB352" s="605"/>
      <c r="AC352" s="605"/>
      <c r="AD352" s="605"/>
      <c r="AE352" s="607"/>
      <c r="AF352" s="1018"/>
      <c r="AG352" s="1018"/>
      <c r="AH352" s="1018"/>
      <c r="AI352" s="1012"/>
      <c r="AJ352" s="1009"/>
      <c r="AK352" s="1038"/>
    </row>
    <row r="353" spans="1:37" ht="15.75" thickBot="1" x14ac:dyDescent="0.25">
      <c r="A353" s="574"/>
      <c r="B353" s="574"/>
      <c r="C353" s="1105"/>
      <c r="D353" s="591"/>
      <c r="E353" s="591"/>
      <c r="F353" s="591"/>
      <c r="G353" s="593"/>
      <c r="H353" s="1019"/>
      <c r="I353" s="1019"/>
      <c r="J353" s="1019"/>
      <c r="K353" s="1013"/>
      <c r="L353" s="1010"/>
      <c r="M353" s="1038"/>
      <c r="N353" s="580"/>
      <c r="O353" s="1108"/>
      <c r="P353" s="591"/>
      <c r="Q353" s="591"/>
      <c r="R353" s="591"/>
      <c r="S353" s="593"/>
      <c r="T353" s="1019"/>
      <c r="U353" s="1019"/>
      <c r="V353" s="1019"/>
      <c r="W353" s="1013"/>
      <c r="X353" s="1010"/>
      <c r="Y353" s="1038"/>
      <c r="Z353" s="580"/>
      <c r="AA353" s="1095"/>
      <c r="AB353" s="605"/>
      <c r="AC353" s="606"/>
      <c r="AD353" s="605"/>
      <c r="AE353" s="607"/>
      <c r="AF353" s="1019"/>
      <c r="AG353" s="1018"/>
      <c r="AH353" s="1019"/>
      <c r="AI353" s="1012"/>
      <c r="AJ353" s="1010"/>
      <c r="AK353" s="1038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100" t="s">
        <v>53</v>
      </c>
      <c r="D358" s="1101"/>
      <c r="E358" s="1101"/>
      <c r="F358" s="1101"/>
      <c r="G358" s="1101"/>
      <c r="H358" s="1101"/>
      <c r="I358" s="1102"/>
      <c r="J358" s="1100" t="s">
        <v>114</v>
      </c>
      <c r="K358" s="1101"/>
      <c r="L358" s="1101"/>
      <c r="M358" s="1101"/>
      <c r="N358" s="1101"/>
      <c r="O358" s="1101"/>
      <c r="P358" s="1102"/>
      <c r="Q358" s="1100" t="s">
        <v>63</v>
      </c>
      <c r="R358" s="1101"/>
      <c r="S358" s="1101"/>
      <c r="T358" s="1101"/>
      <c r="U358" s="1101"/>
      <c r="V358" s="1101"/>
      <c r="W358" s="1102"/>
      <c r="X358" s="1099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1042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100" t="s">
        <v>53</v>
      </c>
      <c r="D371" s="1101"/>
      <c r="E371" s="1101"/>
      <c r="F371" s="1101"/>
      <c r="G371" s="1101"/>
      <c r="H371" s="1101"/>
      <c r="I371" s="1102"/>
      <c r="J371" s="1100" t="s">
        <v>114</v>
      </c>
      <c r="K371" s="1101"/>
      <c r="L371" s="1101"/>
      <c r="M371" s="1101"/>
      <c r="N371" s="1101"/>
      <c r="O371" s="1101"/>
      <c r="P371" s="1102"/>
      <c r="Q371" s="1100" t="s">
        <v>63</v>
      </c>
      <c r="R371" s="1101"/>
      <c r="S371" s="1101"/>
      <c r="T371" s="1101"/>
      <c r="U371" s="1101"/>
      <c r="V371" s="1101"/>
      <c r="W371" s="1102"/>
      <c r="X371" s="1099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1042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100" t="s">
        <v>53</v>
      </c>
      <c r="D384" s="1101"/>
      <c r="E384" s="1101"/>
      <c r="F384" s="1101"/>
      <c r="G384" s="1101"/>
      <c r="H384" s="1101"/>
      <c r="I384" s="1102"/>
      <c r="J384" s="1100" t="s">
        <v>114</v>
      </c>
      <c r="K384" s="1101"/>
      <c r="L384" s="1101"/>
      <c r="M384" s="1101"/>
      <c r="N384" s="1101"/>
      <c r="O384" s="1101"/>
      <c r="P384" s="1102"/>
      <c r="Q384" s="1100" t="s">
        <v>63</v>
      </c>
      <c r="R384" s="1101"/>
      <c r="S384" s="1101"/>
      <c r="T384" s="1101"/>
      <c r="U384" s="1101"/>
      <c r="V384" s="1101"/>
      <c r="W384" s="1102"/>
      <c r="X384" s="1099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1042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100" t="s">
        <v>53</v>
      </c>
      <c r="D396" s="1101"/>
      <c r="E396" s="1101"/>
      <c r="F396" s="1101"/>
      <c r="G396" s="1101"/>
      <c r="H396" s="1101"/>
      <c r="I396" s="1102"/>
      <c r="J396" s="1100" t="s">
        <v>114</v>
      </c>
      <c r="K396" s="1101"/>
      <c r="L396" s="1101"/>
      <c r="M396" s="1101"/>
      <c r="N396" s="1101"/>
      <c r="O396" s="1101"/>
      <c r="P396" s="1102"/>
      <c r="Q396" s="1100" t="s">
        <v>63</v>
      </c>
      <c r="R396" s="1101"/>
      <c r="S396" s="1101"/>
      <c r="T396" s="1101"/>
      <c r="U396" s="1101"/>
      <c r="V396" s="1101"/>
      <c r="W396" s="1102"/>
      <c r="X396" s="1099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1042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100" t="s">
        <v>53</v>
      </c>
      <c r="D409" s="1101"/>
      <c r="E409" s="1101"/>
      <c r="F409" s="1101"/>
      <c r="G409" s="1101"/>
      <c r="H409" s="1101"/>
      <c r="I409" s="1102"/>
      <c r="J409" s="1100" t="s">
        <v>114</v>
      </c>
      <c r="K409" s="1101"/>
      <c r="L409" s="1101"/>
      <c r="M409" s="1101"/>
      <c r="N409" s="1101"/>
      <c r="O409" s="1101"/>
      <c r="P409" s="1102"/>
      <c r="Q409" s="1100" t="s">
        <v>63</v>
      </c>
      <c r="R409" s="1101"/>
      <c r="S409" s="1101"/>
      <c r="T409" s="1101"/>
      <c r="U409" s="1101"/>
      <c r="V409" s="1101"/>
      <c r="W409" s="1102"/>
      <c r="X409" s="1099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1042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100" t="s">
        <v>53</v>
      </c>
      <c r="D422" s="1101"/>
      <c r="E422" s="1101"/>
      <c r="F422" s="1101"/>
      <c r="G422" s="1101"/>
      <c r="H422" s="1101"/>
      <c r="I422" s="1102"/>
      <c r="J422" s="1100" t="s">
        <v>114</v>
      </c>
      <c r="K422" s="1101"/>
      <c r="L422" s="1101"/>
      <c r="M422" s="1101"/>
      <c r="N422" s="1101"/>
      <c r="O422" s="1101"/>
      <c r="P422" s="1102"/>
      <c r="Q422" s="1100" t="s">
        <v>63</v>
      </c>
      <c r="R422" s="1101"/>
      <c r="S422" s="1101"/>
      <c r="T422" s="1101"/>
      <c r="U422" s="1101"/>
      <c r="V422" s="1101"/>
      <c r="W422" s="1102"/>
      <c r="X422" s="1099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1042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100" t="s">
        <v>53</v>
      </c>
      <c r="D435" s="1101"/>
      <c r="E435" s="1101"/>
      <c r="F435" s="1101"/>
      <c r="G435" s="1101"/>
      <c r="H435" s="1101"/>
      <c r="I435" s="1102"/>
      <c r="J435" s="1100" t="s">
        <v>114</v>
      </c>
      <c r="K435" s="1101"/>
      <c r="L435" s="1101"/>
      <c r="M435" s="1101"/>
      <c r="N435" s="1101"/>
      <c r="O435" s="1101"/>
      <c r="P435" s="1102"/>
      <c r="Q435" s="1100" t="s">
        <v>63</v>
      </c>
      <c r="R435" s="1101"/>
      <c r="S435" s="1101"/>
      <c r="T435" s="1101"/>
      <c r="U435" s="1101"/>
      <c r="V435" s="1101"/>
      <c r="W435" s="1102"/>
      <c r="X435" s="1099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1042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100" t="s">
        <v>53</v>
      </c>
      <c r="D448" s="1101"/>
      <c r="E448" s="1101"/>
      <c r="F448" s="1101"/>
      <c r="G448" s="1101"/>
      <c r="H448" s="1101"/>
      <c r="I448" s="1102"/>
      <c r="J448" s="1100" t="s">
        <v>114</v>
      </c>
      <c r="K448" s="1101"/>
      <c r="L448" s="1101"/>
      <c r="M448" s="1101"/>
      <c r="N448" s="1101"/>
      <c r="O448" s="1101"/>
      <c r="P448" s="1102"/>
      <c r="Q448" s="1100" t="s">
        <v>63</v>
      </c>
      <c r="R448" s="1101"/>
      <c r="S448" s="1101"/>
      <c r="T448" s="1101"/>
      <c r="U448" s="1101"/>
      <c r="V448" s="1101"/>
      <c r="W448" s="1102"/>
      <c r="X448" s="1099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1042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100" t="s">
        <v>53</v>
      </c>
      <c r="D461" s="1101"/>
      <c r="E461" s="1101"/>
      <c r="F461" s="1101"/>
      <c r="G461" s="1101"/>
      <c r="H461" s="1101"/>
      <c r="I461" s="1102"/>
      <c r="J461" s="1100" t="s">
        <v>114</v>
      </c>
      <c r="K461" s="1101"/>
      <c r="L461" s="1101"/>
      <c r="M461" s="1101"/>
      <c r="N461" s="1101"/>
      <c r="O461" s="1101"/>
      <c r="P461" s="1102"/>
      <c r="Q461" s="1100" t="s">
        <v>63</v>
      </c>
      <c r="R461" s="1101"/>
      <c r="S461" s="1101"/>
      <c r="T461" s="1101"/>
      <c r="U461" s="1101"/>
      <c r="V461" s="1101"/>
      <c r="W461" s="1102"/>
      <c r="X461" s="1099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1042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109" t="s">
        <v>53</v>
      </c>
      <c r="D474" s="1110"/>
      <c r="E474" s="1110"/>
      <c r="F474" s="1110"/>
      <c r="G474" s="1110"/>
      <c r="H474" s="1110"/>
      <c r="I474" s="1111"/>
      <c r="J474" s="1109" t="s">
        <v>114</v>
      </c>
      <c r="K474" s="1110"/>
      <c r="L474" s="1110"/>
      <c r="M474" s="1110"/>
      <c r="N474" s="1110"/>
      <c r="O474" s="1110"/>
      <c r="P474" s="1111"/>
      <c r="Q474" s="1109" t="s">
        <v>63</v>
      </c>
      <c r="R474" s="1110"/>
      <c r="S474" s="1110"/>
      <c r="T474" s="1110"/>
      <c r="U474" s="1110"/>
      <c r="V474" s="1110"/>
      <c r="W474" s="1111"/>
      <c r="X474" s="1099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1042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109" t="s">
        <v>53</v>
      </c>
      <c r="D487" s="1110"/>
      <c r="E487" s="1110"/>
      <c r="F487" s="1110"/>
      <c r="G487" s="1110"/>
      <c r="H487" s="1110"/>
      <c r="I487" s="1111"/>
      <c r="J487" s="1109" t="s">
        <v>114</v>
      </c>
      <c r="K487" s="1110"/>
      <c r="L487" s="1110"/>
      <c r="M487" s="1110"/>
      <c r="N487" s="1110"/>
      <c r="O487" s="1110"/>
      <c r="P487" s="1111"/>
      <c r="Q487" s="1109" t="s">
        <v>63</v>
      </c>
      <c r="R487" s="1110"/>
      <c r="S487" s="1110"/>
      <c r="T487" s="1110"/>
      <c r="U487" s="1110"/>
      <c r="V487" s="1110"/>
      <c r="W487" s="1111"/>
      <c r="X487" s="1099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1042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109" t="s">
        <v>53</v>
      </c>
      <c r="D500" s="1110"/>
      <c r="E500" s="1110"/>
      <c r="F500" s="1110"/>
      <c r="G500" s="1110"/>
      <c r="H500" s="1110"/>
      <c r="I500" s="1111"/>
      <c r="J500" s="1109" t="s">
        <v>114</v>
      </c>
      <c r="K500" s="1110"/>
      <c r="L500" s="1110"/>
      <c r="M500" s="1110"/>
      <c r="N500" s="1110"/>
      <c r="O500" s="1110"/>
      <c r="P500" s="1111"/>
      <c r="Q500" s="1109" t="s">
        <v>63</v>
      </c>
      <c r="R500" s="1110"/>
      <c r="S500" s="1110"/>
      <c r="T500" s="1110"/>
      <c r="U500" s="1110"/>
      <c r="V500" s="1110"/>
      <c r="W500" s="1111"/>
      <c r="X500" s="1099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1042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109" t="s">
        <v>53</v>
      </c>
      <c r="D513" s="1110"/>
      <c r="E513" s="1110"/>
      <c r="F513" s="1110"/>
      <c r="G513" s="1110"/>
      <c r="H513" s="1110"/>
      <c r="I513" s="1111"/>
      <c r="J513" s="1109" t="s">
        <v>114</v>
      </c>
      <c r="K513" s="1110"/>
      <c r="L513" s="1110"/>
      <c r="M513" s="1110"/>
      <c r="N513" s="1110"/>
      <c r="O513" s="1110"/>
      <c r="P513" s="1111"/>
      <c r="Q513" s="1109" t="s">
        <v>63</v>
      </c>
      <c r="R513" s="1110"/>
      <c r="S513" s="1110"/>
      <c r="T513" s="1110"/>
      <c r="U513" s="1110"/>
      <c r="V513" s="1110"/>
      <c r="W513" s="1111"/>
      <c r="X513" s="1099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1042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92" t="s">
        <v>53</v>
      </c>
      <c r="D527" s="990"/>
      <c r="E527" s="990"/>
      <c r="F527" s="990"/>
      <c r="G527" s="990"/>
      <c r="H527" s="990"/>
      <c r="I527" s="991"/>
      <c r="J527" s="992" t="s">
        <v>114</v>
      </c>
      <c r="K527" s="990"/>
      <c r="L527" s="990"/>
      <c r="M527" s="990"/>
      <c r="N527" s="990"/>
      <c r="O527" s="990"/>
      <c r="P527" s="991"/>
      <c r="Q527" s="992" t="s">
        <v>63</v>
      </c>
      <c r="R527" s="990"/>
      <c r="S527" s="990"/>
      <c r="T527" s="990"/>
      <c r="U527" s="990"/>
      <c r="V527" s="990"/>
      <c r="W527" s="991"/>
      <c r="X527" s="1003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112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1005" t="s">
        <v>53</v>
      </c>
      <c r="D541" s="1006"/>
      <c r="E541" s="1006"/>
      <c r="F541" s="1006"/>
      <c r="G541" s="1006"/>
      <c r="H541" s="1006"/>
      <c r="I541" s="1007"/>
      <c r="J541" s="1005" t="s">
        <v>114</v>
      </c>
      <c r="K541" s="1006"/>
      <c r="L541" s="1006"/>
      <c r="M541" s="1006"/>
      <c r="N541" s="1006"/>
      <c r="O541" s="1006"/>
      <c r="P541" s="1007"/>
      <c r="Q541" s="1005" t="s">
        <v>63</v>
      </c>
      <c r="R541" s="1006"/>
      <c r="S541" s="1006"/>
      <c r="T541" s="1006"/>
      <c r="U541" s="1006"/>
      <c r="V541" s="1006"/>
      <c r="W541" s="1007"/>
      <c r="X541" s="1003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1004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1005" t="s">
        <v>53</v>
      </c>
      <c r="D555" s="1006"/>
      <c r="E555" s="1006"/>
      <c r="F555" s="1006"/>
      <c r="G555" s="1006"/>
      <c r="H555" s="1006"/>
      <c r="I555" s="1007"/>
      <c r="J555" s="1005" t="s">
        <v>114</v>
      </c>
      <c r="K555" s="1006"/>
      <c r="L555" s="1006"/>
      <c r="M555" s="1006"/>
      <c r="N555" s="1006"/>
      <c r="O555" s="1006"/>
      <c r="P555" s="1007"/>
      <c r="Q555" s="1005" t="s">
        <v>63</v>
      </c>
      <c r="R555" s="1006"/>
      <c r="S555" s="1006"/>
      <c r="T555" s="1006"/>
      <c r="U555" s="1006"/>
      <c r="V555" s="1006"/>
      <c r="W555" s="1007"/>
      <c r="X555" s="1003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1004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1005" t="s">
        <v>53</v>
      </c>
      <c r="D568" s="1006"/>
      <c r="E568" s="1006"/>
      <c r="F568" s="1006"/>
      <c r="G568" s="1006"/>
      <c r="H568" s="1006"/>
      <c r="I568" s="1007"/>
      <c r="J568" s="1005" t="s">
        <v>114</v>
      </c>
      <c r="K568" s="1006"/>
      <c r="L568" s="1006"/>
      <c r="M568" s="1006"/>
      <c r="N568" s="1006"/>
      <c r="O568" s="1006"/>
      <c r="P568" s="1007"/>
      <c r="Q568" s="1005" t="s">
        <v>63</v>
      </c>
      <c r="R568" s="1006"/>
      <c r="S568" s="1006"/>
      <c r="T568" s="1006"/>
      <c r="U568" s="1006"/>
      <c r="V568" s="1006"/>
      <c r="W568" s="1007"/>
      <c r="X568" s="1003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1004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1005" t="s">
        <v>53</v>
      </c>
      <c r="D582" s="1006"/>
      <c r="E582" s="1006"/>
      <c r="F582" s="1006"/>
      <c r="G582" s="1006"/>
      <c r="H582" s="1006"/>
      <c r="I582" s="1007"/>
      <c r="J582" s="1005" t="s">
        <v>114</v>
      </c>
      <c r="K582" s="1006"/>
      <c r="L582" s="1006"/>
      <c r="M582" s="1006"/>
      <c r="N582" s="1006"/>
      <c r="O582" s="1006"/>
      <c r="P582" s="1007"/>
      <c r="Q582" s="1005" t="s">
        <v>63</v>
      </c>
      <c r="R582" s="1006"/>
      <c r="S582" s="1006"/>
      <c r="T582" s="1006"/>
      <c r="U582" s="1006"/>
      <c r="V582" s="1006"/>
      <c r="W582" s="1007"/>
      <c r="X582" s="1003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1004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1005" t="s">
        <v>53</v>
      </c>
      <c r="D596" s="1006"/>
      <c r="E596" s="1006"/>
      <c r="F596" s="1006"/>
      <c r="G596" s="1006"/>
      <c r="H596" s="1006"/>
      <c r="I596" s="1007"/>
      <c r="J596" s="1005" t="s">
        <v>114</v>
      </c>
      <c r="K596" s="1006"/>
      <c r="L596" s="1006"/>
      <c r="M596" s="1006"/>
      <c r="N596" s="1006"/>
      <c r="O596" s="1006"/>
      <c r="P596" s="1007"/>
      <c r="Q596" s="1005" t="s">
        <v>63</v>
      </c>
      <c r="R596" s="1006"/>
      <c r="S596" s="1006"/>
      <c r="T596" s="1006"/>
      <c r="U596" s="1006"/>
      <c r="V596" s="1006"/>
      <c r="W596" s="1007"/>
      <c r="X596" s="1003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1004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1005" t="s">
        <v>53</v>
      </c>
      <c r="D610" s="1006"/>
      <c r="E610" s="1006"/>
      <c r="F610" s="1006"/>
      <c r="G610" s="1006"/>
      <c r="H610" s="1006"/>
      <c r="I610" s="1007"/>
      <c r="J610" s="1005" t="s">
        <v>114</v>
      </c>
      <c r="K610" s="1006"/>
      <c r="L610" s="1006"/>
      <c r="M610" s="1006"/>
      <c r="N610" s="1006"/>
      <c r="O610" s="1006"/>
      <c r="P610" s="1007"/>
      <c r="Q610" s="1005" t="s">
        <v>63</v>
      </c>
      <c r="R610" s="1006"/>
      <c r="S610" s="1006"/>
      <c r="T610" s="1006"/>
      <c r="U610" s="1006"/>
      <c r="V610" s="1006"/>
      <c r="W610" s="1007"/>
      <c r="X610" s="1003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1004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1005" t="s">
        <v>53</v>
      </c>
      <c r="D624" s="1006"/>
      <c r="E624" s="1006"/>
      <c r="F624" s="1006"/>
      <c r="G624" s="1006"/>
      <c r="H624" s="1006"/>
      <c r="I624" s="1007"/>
      <c r="J624" s="1005" t="s">
        <v>114</v>
      </c>
      <c r="K624" s="1006"/>
      <c r="L624" s="1006"/>
      <c r="M624" s="1006"/>
      <c r="N624" s="1006"/>
      <c r="O624" s="1006"/>
      <c r="P624" s="1007"/>
      <c r="Q624" s="1005" t="s">
        <v>63</v>
      </c>
      <c r="R624" s="1006"/>
      <c r="S624" s="1006"/>
      <c r="T624" s="1006"/>
      <c r="U624" s="1006"/>
      <c r="V624" s="1006"/>
      <c r="W624" s="1007"/>
      <c r="X624" s="1003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1004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1005" t="s">
        <v>53</v>
      </c>
      <c r="D638" s="1006"/>
      <c r="E638" s="1006"/>
      <c r="F638" s="1006"/>
      <c r="G638" s="1006"/>
      <c r="H638" s="1006"/>
      <c r="I638" s="1007"/>
      <c r="J638" s="1005" t="s">
        <v>114</v>
      </c>
      <c r="K638" s="1006"/>
      <c r="L638" s="1006"/>
      <c r="M638" s="1006"/>
      <c r="N638" s="1006"/>
      <c r="O638" s="1006"/>
      <c r="P638" s="1007"/>
      <c r="Q638" s="1005" t="s">
        <v>63</v>
      </c>
      <c r="R638" s="1006"/>
      <c r="S638" s="1006"/>
      <c r="T638" s="1006"/>
      <c r="U638" s="1006"/>
      <c r="V638" s="1006"/>
      <c r="W638" s="1007"/>
      <c r="X638" s="1003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1004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1005" t="s">
        <v>53</v>
      </c>
      <c r="D652" s="1006"/>
      <c r="E652" s="1006"/>
      <c r="F652" s="1006"/>
      <c r="G652" s="1006"/>
      <c r="H652" s="1006"/>
      <c r="I652" s="1007"/>
      <c r="J652" s="1005" t="s">
        <v>114</v>
      </c>
      <c r="K652" s="1006"/>
      <c r="L652" s="1006"/>
      <c r="M652" s="1006"/>
      <c r="N652" s="1006"/>
      <c r="O652" s="1006"/>
      <c r="P652" s="1007"/>
      <c r="Q652" s="1005" t="s">
        <v>63</v>
      </c>
      <c r="R652" s="1006"/>
      <c r="S652" s="1006"/>
      <c r="T652" s="1006"/>
      <c r="U652" s="1006"/>
      <c r="V652" s="1006"/>
      <c r="W652" s="1007"/>
      <c r="X652" s="1003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1004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1005" t="s">
        <v>53</v>
      </c>
      <c r="D666" s="1006"/>
      <c r="E666" s="1006"/>
      <c r="F666" s="1006"/>
      <c r="G666" s="1006"/>
      <c r="H666" s="1006"/>
      <c r="I666" s="1007"/>
      <c r="J666" s="1005" t="s">
        <v>114</v>
      </c>
      <c r="K666" s="1006"/>
      <c r="L666" s="1006"/>
      <c r="M666" s="1006"/>
      <c r="N666" s="1006"/>
      <c r="O666" s="1006"/>
      <c r="P666" s="1007"/>
      <c r="Q666" s="1005" t="s">
        <v>63</v>
      </c>
      <c r="R666" s="1006"/>
      <c r="S666" s="1006"/>
      <c r="T666" s="1006"/>
      <c r="U666" s="1006"/>
      <c r="V666" s="1006"/>
      <c r="W666" s="1007"/>
      <c r="X666" s="1003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1004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92" t="s">
        <v>53</v>
      </c>
      <c r="D680" s="990"/>
      <c r="E680" s="990"/>
      <c r="F680" s="990"/>
      <c r="G680" s="990"/>
      <c r="H680" s="990"/>
      <c r="I680" s="991"/>
      <c r="J680" s="992" t="s">
        <v>114</v>
      </c>
      <c r="K680" s="990"/>
      <c r="L680" s="990"/>
      <c r="M680" s="990"/>
      <c r="N680" s="990"/>
      <c r="O680" s="990"/>
      <c r="P680" s="991"/>
      <c r="Q680" s="992" t="s">
        <v>63</v>
      </c>
      <c r="R680" s="990"/>
      <c r="S680" s="990"/>
      <c r="T680" s="990"/>
      <c r="U680" s="990"/>
      <c r="V680" s="990"/>
      <c r="W680" s="991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92" t="s">
        <v>53</v>
      </c>
      <c r="D694" s="990"/>
      <c r="E694" s="990"/>
      <c r="F694" s="990"/>
      <c r="G694" s="990"/>
      <c r="H694" s="990"/>
      <c r="I694" s="991"/>
      <c r="J694" s="992" t="s">
        <v>114</v>
      </c>
      <c r="K694" s="990"/>
      <c r="L694" s="990"/>
      <c r="M694" s="990"/>
      <c r="N694" s="990"/>
      <c r="O694" s="990"/>
      <c r="P694" s="991"/>
      <c r="Q694" s="992" t="s">
        <v>63</v>
      </c>
      <c r="R694" s="990"/>
      <c r="S694" s="990"/>
      <c r="T694" s="990"/>
      <c r="U694" s="990"/>
      <c r="V694" s="990"/>
      <c r="W694" s="991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92" t="s">
        <v>53</v>
      </c>
      <c r="D708" s="990"/>
      <c r="E708" s="990"/>
      <c r="F708" s="990"/>
      <c r="G708" s="990"/>
      <c r="H708" s="990"/>
      <c r="I708" s="991"/>
      <c r="J708" s="992" t="s">
        <v>114</v>
      </c>
      <c r="K708" s="990"/>
      <c r="L708" s="990"/>
      <c r="M708" s="990"/>
      <c r="N708" s="990"/>
      <c r="O708" s="990"/>
      <c r="P708" s="991"/>
      <c r="Q708" s="992" t="s">
        <v>63</v>
      </c>
      <c r="R708" s="990"/>
      <c r="S708" s="990"/>
      <c r="T708" s="990"/>
      <c r="U708" s="990"/>
      <c r="V708" s="990"/>
      <c r="W708" s="991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992" t="s">
        <v>53</v>
      </c>
      <c r="D722" s="990"/>
      <c r="E722" s="990"/>
      <c r="F722" s="990"/>
      <c r="G722" s="990"/>
      <c r="H722" s="990"/>
      <c r="I722" s="991"/>
      <c r="J722" s="992" t="s">
        <v>114</v>
      </c>
      <c r="K722" s="990"/>
      <c r="L722" s="990"/>
      <c r="M722" s="990"/>
      <c r="N722" s="990"/>
      <c r="O722" s="990"/>
      <c r="P722" s="991"/>
      <c r="Q722" s="992" t="s">
        <v>63</v>
      </c>
      <c r="R722" s="990"/>
      <c r="S722" s="990"/>
      <c r="T722" s="990"/>
      <c r="U722" s="990"/>
      <c r="V722" s="990"/>
      <c r="W722" s="991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990" t="s">
        <v>53</v>
      </c>
      <c r="D736" s="990"/>
      <c r="E736" s="990"/>
      <c r="F736" s="990"/>
      <c r="G736" s="990"/>
      <c r="H736" s="990"/>
      <c r="I736" s="991"/>
      <c r="J736" s="992" t="s">
        <v>114</v>
      </c>
      <c r="K736" s="990"/>
      <c r="L736" s="990"/>
      <c r="M736" s="990"/>
      <c r="N736" s="990"/>
      <c r="O736" s="990"/>
      <c r="P736" s="991"/>
      <c r="Q736" s="992" t="s">
        <v>63</v>
      </c>
      <c r="R736" s="990"/>
      <c r="S736" s="990"/>
      <c r="T736" s="990"/>
      <c r="U736" s="990"/>
      <c r="V736" s="990"/>
      <c r="W736" s="991"/>
      <c r="X736" s="742" t="s">
        <v>55</v>
      </c>
    </row>
    <row r="737" spans="1:27" x14ac:dyDescent="0.2">
      <c r="A737" s="1001" t="s">
        <v>54</v>
      </c>
      <c r="B737" s="1002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95" t="s">
        <v>3</v>
      </c>
      <c r="B738" s="996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95" t="s">
        <v>4</v>
      </c>
      <c r="B739" s="996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95" t="s">
        <v>266</v>
      </c>
      <c r="B740" s="996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97" t="s">
        <v>6</v>
      </c>
      <c r="B741" s="998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99" t="s">
        <v>7</v>
      </c>
      <c r="B742" s="1000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78" t="s">
        <v>8</v>
      </c>
      <c r="B743" s="979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80" t="s">
        <v>1</v>
      </c>
      <c r="B744" s="981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82" t="s">
        <v>27</v>
      </c>
      <c r="B745" s="983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84" t="s">
        <v>51</v>
      </c>
      <c r="B746" s="985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86" t="s">
        <v>28</v>
      </c>
      <c r="B747" s="987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88" t="s">
        <v>26</v>
      </c>
      <c r="B748" s="989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990" t="s">
        <v>53</v>
      </c>
      <c r="D752" s="990"/>
      <c r="E752" s="990"/>
      <c r="F752" s="990"/>
      <c r="G752" s="990"/>
      <c r="H752" s="990"/>
      <c r="I752" s="991"/>
      <c r="J752" s="992" t="s">
        <v>114</v>
      </c>
      <c r="K752" s="990"/>
      <c r="L752" s="990"/>
      <c r="M752" s="990"/>
      <c r="N752" s="990"/>
      <c r="O752" s="990"/>
      <c r="P752" s="991"/>
      <c r="Q752" s="992" t="s">
        <v>63</v>
      </c>
      <c r="R752" s="990"/>
      <c r="S752" s="990"/>
      <c r="T752" s="990"/>
      <c r="U752" s="990"/>
      <c r="V752" s="990"/>
      <c r="W752" s="991"/>
      <c r="X752" s="742" t="s">
        <v>55</v>
      </c>
    </row>
    <row r="753" spans="1:27" x14ac:dyDescent="0.2">
      <c r="A753" s="993" t="s">
        <v>54</v>
      </c>
      <c r="B753" s="994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95" t="s">
        <v>3</v>
      </c>
      <c r="B754" s="996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95" t="s">
        <v>4</v>
      </c>
      <c r="B755" s="996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95" t="s">
        <v>266</v>
      </c>
      <c r="B756" s="996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97" t="s">
        <v>6</v>
      </c>
      <c r="B757" s="998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99" t="s">
        <v>7</v>
      </c>
      <c r="B758" s="1000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78" t="s">
        <v>8</v>
      </c>
      <c r="B759" s="979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80" t="s">
        <v>1</v>
      </c>
      <c r="B760" s="981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82" t="s">
        <v>27</v>
      </c>
      <c r="B761" s="983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84" t="s">
        <v>51</v>
      </c>
      <c r="B762" s="985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86" t="s">
        <v>28</v>
      </c>
      <c r="B763" s="987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88" t="s">
        <v>26</v>
      </c>
      <c r="B764" s="989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990" t="s">
        <v>53</v>
      </c>
      <c r="D768" s="990"/>
      <c r="E768" s="990"/>
      <c r="F768" s="990"/>
      <c r="G768" s="990"/>
      <c r="H768" s="990"/>
      <c r="I768" s="991"/>
      <c r="J768" s="992" t="s">
        <v>114</v>
      </c>
      <c r="K768" s="990"/>
      <c r="L768" s="990"/>
      <c r="M768" s="990"/>
      <c r="N768" s="990"/>
      <c r="O768" s="990"/>
      <c r="P768" s="991"/>
      <c r="Q768" s="992" t="s">
        <v>63</v>
      </c>
      <c r="R768" s="990"/>
      <c r="S768" s="990"/>
      <c r="T768" s="990"/>
      <c r="U768" s="990"/>
      <c r="V768" s="990"/>
      <c r="W768" s="991"/>
      <c r="X768" s="742" t="s">
        <v>55</v>
      </c>
    </row>
    <row r="769" spans="1:27" x14ac:dyDescent="0.2">
      <c r="A769" s="993" t="s">
        <v>54</v>
      </c>
      <c r="B769" s="994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95" t="s">
        <v>3</v>
      </c>
      <c r="B770" s="996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95" t="s">
        <v>4</v>
      </c>
      <c r="B771" s="996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95" t="s">
        <v>266</v>
      </c>
      <c r="B772" s="996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97" t="s">
        <v>6</v>
      </c>
      <c r="B773" s="998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99" t="s">
        <v>7</v>
      </c>
      <c r="B774" s="1000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78" t="s">
        <v>8</v>
      </c>
      <c r="B775" s="979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80" t="s">
        <v>1</v>
      </c>
      <c r="B776" s="981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82" t="s">
        <v>27</v>
      </c>
      <c r="B777" s="983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84" t="s">
        <v>51</v>
      </c>
      <c r="B778" s="985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86" t="s">
        <v>28</v>
      </c>
      <c r="B779" s="987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88" t="s">
        <v>26</v>
      </c>
      <c r="B780" s="989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990" t="s">
        <v>53</v>
      </c>
      <c r="D784" s="990"/>
      <c r="E784" s="990"/>
      <c r="F784" s="990"/>
      <c r="G784" s="990"/>
      <c r="H784" s="990"/>
      <c r="I784" s="991"/>
      <c r="J784" s="992" t="s">
        <v>114</v>
      </c>
      <c r="K784" s="990"/>
      <c r="L784" s="990"/>
      <c r="M784" s="990"/>
      <c r="N784" s="990"/>
      <c r="O784" s="990"/>
      <c r="P784" s="991"/>
      <c r="Q784" s="992" t="s">
        <v>63</v>
      </c>
      <c r="R784" s="990"/>
      <c r="S784" s="990"/>
      <c r="T784" s="990"/>
      <c r="U784" s="990"/>
      <c r="V784" s="990"/>
      <c r="W784" s="991"/>
      <c r="X784" s="742" t="s">
        <v>55</v>
      </c>
    </row>
    <row r="785" spans="1:27" x14ac:dyDescent="0.2">
      <c r="A785" s="993" t="s">
        <v>54</v>
      </c>
      <c r="B785" s="994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95" t="s">
        <v>3</v>
      </c>
      <c r="B786" s="996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995" t="s">
        <v>4</v>
      </c>
      <c r="B787" s="996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995" t="s">
        <v>266</v>
      </c>
      <c r="B788" s="996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97" t="s">
        <v>6</v>
      </c>
      <c r="B789" s="998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99" t="s">
        <v>7</v>
      </c>
      <c r="B790" s="1000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78" t="s">
        <v>8</v>
      </c>
      <c r="B791" s="979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80" t="s">
        <v>1</v>
      </c>
      <c r="B792" s="981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82" t="s">
        <v>27</v>
      </c>
      <c r="B793" s="983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84" t="s">
        <v>51</v>
      </c>
      <c r="B794" s="985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86" t="s">
        <v>28</v>
      </c>
      <c r="B795" s="987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988" t="s">
        <v>26</v>
      </c>
      <c r="B796" s="989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990" t="s">
        <v>53</v>
      </c>
      <c r="D800" s="990"/>
      <c r="E800" s="990"/>
      <c r="F800" s="990"/>
      <c r="G800" s="990"/>
      <c r="H800" s="990"/>
      <c r="I800" s="991"/>
      <c r="J800" s="992" t="s">
        <v>114</v>
      </c>
      <c r="K800" s="990"/>
      <c r="L800" s="990"/>
      <c r="M800" s="990"/>
      <c r="N800" s="990"/>
      <c r="O800" s="990"/>
      <c r="P800" s="991"/>
      <c r="Q800" s="992" t="s">
        <v>63</v>
      </c>
      <c r="R800" s="990"/>
      <c r="S800" s="990"/>
      <c r="T800" s="990"/>
      <c r="U800" s="990"/>
      <c r="V800" s="990"/>
      <c r="W800" s="991"/>
      <c r="X800" s="840" t="s">
        <v>55</v>
      </c>
      <c r="Y800" s="841"/>
      <c r="Z800" s="841"/>
      <c r="AA800" s="841"/>
    </row>
    <row r="801" spans="1:27" x14ac:dyDescent="0.2">
      <c r="A801" s="993" t="s">
        <v>54</v>
      </c>
      <c r="B801" s="994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95" t="s">
        <v>3</v>
      </c>
      <c r="B802" s="996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995" t="s">
        <v>4</v>
      </c>
      <c r="B803" s="996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995" t="s">
        <v>266</v>
      </c>
      <c r="B804" s="996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997" t="s">
        <v>6</v>
      </c>
      <c r="B805" s="998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99" t="s">
        <v>7</v>
      </c>
      <c r="B806" s="1000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978" t="s">
        <v>8</v>
      </c>
      <c r="B807" s="979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980" t="s">
        <v>1</v>
      </c>
      <c r="B808" s="981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982" t="s">
        <v>27</v>
      </c>
      <c r="B809" s="983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984" t="s">
        <v>51</v>
      </c>
      <c r="B810" s="985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986" t="s">
        <v>28</v>
      </c>
      <c r="B811" s="987"/>
      <c r="C811" s="373">
        <v>155.00000000000009</v>
      </c>
      <c r="D811" s="846">
        <v>155.00000000000009</v>
      </c>
      <c r="E811" s="846">
        <v>155.00000000000009</v>
      </c>
      <c r="F811" s="846">
        <v>155.00000000000009</v>
      </c>
      <c r="G811" s="846">
        <v>155.00000000000009</v>
      </c>
      <c r="H811" s="846">
        <v>155.00000000000009</v>
      </c>
      <c r="I811" s="847">
        <v>155.00000000000009</v>
      </c>
      <c r="J811" s="845">
        <v>155.00000000000009</v>
      </c>
      <c r="K811" s="846">
        <v>155.00000000000009</v>
      </c>
      <c r="L811" s="846">
        <v>155.00000000000009</v>
      </c>
      <c r="M811" s="846">
        <v>155.00000000000009</v>
      </c>
      <c r="N811" s="846">
        <v>155.00000000000009</v>
      </c>
      <c r="O811" s="846">
        <v>155.00000000000009</v>
      </c>
      <c r="P811" s="847">
        <v>155.00000000000009</v>
      </c>
      <c r="Q811" s="845">
        <v>155.00000000000009</v>
      </c>
      <c r="R811" s="846">
        <v>155.00000000000009</v>
      </c>
      <c r="S811" s="846">
        <v>155.00000000000009</v>
      </c>
      <c r="T811" s="846">
        <v>155.00000000000009</v>
      </c>
      <c r="U811" s="846">
        <v>155.00000000000009</v>
      </c>
      <c r="V811" s="846">
        <v>155.00000000000009</v>
      </c>
      <c r="W811" s="847">
        <v>155.00000000000009</v>
      </c>
      <c r="X811" s="749">
        <f>AVERAGE(C811:W811)</f>
        <v>155.00000000000006</v>
      </c>
      <c r="Y811" s="841" t="s">
        <v>57</v>
      </c>
      <c r="Z811" s="841">
        <v>155.35</v>
      </c>
      <c r="AA811" s="841"/>
    </row>
    <row r="812" spans="1:27" ht="13.5" thickBot="1" x14ac:dyDescent="0.25">
      <c r="A812" s="988" t="s">
        <v>26</v>
      </c>
      <c r="B812" s="989"/>
      <c r="C812" s="374">
        <f t="shared" ref="C812:W812" si="378">(C811-C794)</f>
        <v>-420.99999999999989</v>
      </c>
      <c r="D812" s="217">
        <f t="shared" si="378"/>
        <v>-419.99999999999989</v>
      </c>
      <c r="E812" s="217">
        <f t="shared" si="378"/>
        <v>-414.99999999999989</v>
      </c>
      <c r="F812" s="217">
        <f t="shared" si="378"/>
        <v>96.000000000000085</v>
      </c>
      <c r="G812" s="217">
        <f t="shared" si="378"/>
        <v>-419.99999999999989</v>
      </c>
      <c r="H812" s="217">
        <f t="shared" si="378"/>
        <v>-421.99999999999989</v>
      </c>
      <c r="I812" s="322">
        <f t="shared" si="378"/>
        <v>-421.99999999999989</v>
      </c>
      <c r="J812" s="216">
        <f t="shared" si="378"/>
        <v>-392.99999999999989</v>
      </c>
      <c r="K812" s="217">
        <f t="shared" si="378"/>
        <v>-398.99999999999989</v>
      </c>
      <c r="L812" s="217">
        <f t="shared" si="378"/>
        <v>-411.99999999999989</v>
      </c>
      <c r="M812" s="217">
        <f t="shared" si="378"/>
        <v>41.000000000000085</v>
      </c>
      <c r="N812" s="217">
        <f t="shared" si="378"/>
        <v>-421.99999999999989</v>
      </c>
      <c r="O812" s="217">
        <f t="shared" si="378"/>
        <v>-409.99999999999989</v>
      </c>
      <c r="P812" s="322">
        <f t="shared" si="378"/>
        <v>-395.99999999999989</v>
      </c>
      <c r="Q812" s="216">
        <f t="shared" si="378"/>
        <v>-405.99999999999989</v>
      </c>
      <c r="R812" s="217">
        <f t="shared" si="378"/>
        <v>-411.99999999999989</v>
      </c>
      <c r="S812" s="217">
        <f t="shared" si="378"/>
        <v>-428.99999999999989</v>
      </c>
      <c r="T812" s="217">
        <f t="shared" si="378"/>
        <v>79.000000000000085</v>
      </c>
      <c r="U812" s="217">
        <f t="shared" si="378"/>
        <v>-432.99999999999989</v>
      </c>
      <c r="V812" s="217">
        <f t="shared" si="378"/>
        <v>-427.99999999999989</v>
      </c>
      <c r="W812" s="322">
        <f t="shared" si="378"/>
        <v>-426.99999999999989</v>
      </c>
      <c r="X812" s="333"/>
      <c r="Y812" s="841" t="s">
        <v>26</v>
      </c>
      <c r="Z812" s="841">
        <f>Z811-Z795</f>
        <v>0.25</v>
      </c>
      <c r="AA812" s="841"/>
    </row>
    <row r="814" spans="1:27" ht="13.5" thickBot="1" x14ac:dyDescent="0.25"/>
    <row r="815" spans="1:27" ht="13.5" thickBot="1" x14ac:dyDescent="0.25">
      <c r="A815" s="788">
        <f>A799+7</f>
        <v>45819</v>
      </c>
      <c r="B815" s="781"/>
      <c r="C815" s="762">
        <f>C820/C826</f>
        <v>0</v>
      </c>
      <c r="D815" s="762">
        <f t="shared" ref="D815:W815" si="379">D820/D826</f>
        <v>0</v>
      </c>
      <c r="E815" s="762">
        <f t="shared" si="379"/>
        <v>0</v>
      </c>
      <c r="F815" s="762">
        <f t="shared" si="379"/>
        <v>0</v>
      </c>
      <c r="G815" s="762">
        <f t="shared" si="379"/>
        <v>0</v>
      </c>
      <c r="H815" s="762">
        <f t="shared" si="379"/>
        <v>0</v>
      </c>
      <c r="I815" s="762">
        <f t="shared" si="379"/>
        <v>0</v>
      </c>
      <c r="J815" s="762">
        <f t="shared" si="379"/>
        <v>0</v>
      </c>
      <c r="K815" s="762">
        <f t="shared" si="379"/>
        <v>0</v>
      </c>
      <c r="L815" s="762">
        <f t="shared" si="379"/>
        <v>0</v>
      </c>
      <c r="M815" s="762">
        <f t="shared" si="379"/>
        <v>0</v>
      </c>
      <c r="N815" s="762">
        <f t="shared" si="379"/>
        <v>0</v>
      </c>
      <c r="O815" s="762">
        <f t="shared" si="379"/>
        <v>0</v>
      </c>
      <c r="P815" s="762">
        <f t="shared" si="379"/>
        <v>0</v>
      </c>
      <c r="Q815" s="762">
        <f t="shared" si="379"/>
        <v>0</v>
      </c>
      <c r="R815" s="762">
        <f t="shared" si="379"/>
        <v>0</v>
      </c>
      <c r="S815" s="762">
        <f t="shared" si="379"/>
        <v>0</v>
      </c>
      <c r="T815" s="762">
        <f t="shared" si="379"/>
        <v>0</v>
      </c>
      <c r="U815" s="762">
        <f t="shared" si="379"/>
        <v>0</v>
      </c>
      <c r="V815" s="762">
        <f t="shared" si="379"/>
        <v>0</v>
      </c>
      <c r="W815" s="762">
        <f t="shared" si="379"/>
        <v>0</v>
      </c>
      <c r="X815" s="891"/>
      <c r="Y815" s="891"/>
      <c r="Z815" s="891"/>
      <c r="AA815" s="891"/>
    </row>
    <row r="816" spans="1:27" ht="13.5" thickBot="1" x14ac:dyDescent="0.25">
      <c r="A816" s="789" t="s">
        <v>268</v>
      </c>
      <c r="B816" s="790">
        <f>B800+1</f>
        <v>56</v>
      </c>
      <c r="C816" s="990" t="s">
        <v>53</v>
      </c>
      <c r="D816" s="990"/>
      <c r="E816" s="990"/>
      <c r="F816" s="990"/>
      <c r="G816" s="990"/>
      <c r="H816" s="990"/>
      <c r="I816" s="991"/>
      <c r="J816" s="992" t="s">
        <v>114</v>
      </c>
      <c r="K816" s="990"/>
      <c r="L816" s="990"/>
      <c r="M816" s="990"/>
      <c r="N816" s="990"/>
      <c r="O816" s="990"/>
      <c r="P816" s="991"/>
      <c r="Q816" s="992" t="s">
        <v>63</v>
      </c>
      <c r="R816" s="990"/>
      <c r="S816" s="990"/>
      <c r="T816" s="990"/>
      <c r="U816" s="990"/>
      <c r="V816" s="990"/>
      <c r="W816" s="991"/>
      <c r="X816" s="889" t="s">
        <v>55</v>
      </c>
      <c r="Y816" s="891"/>
      <c r="Z816" s="891"/>
      <c r="AA816" s="891"/>
    </row>
    <row r="817" spans="1:55" x14ac:dyDescent="0.2">
      <c r="A817" s="993" t="s">
        <v>54</v>
      </c>
      <c r="B817" s="994"/>
      <c r="C817" s="436">
        <v>1</v>
      </c>
      <c r="D817" s="893">
        <v>2</v>
      </c>
      <c r="E817" s="893">
        <v>3</v>
      </c>
      <c r="F817" s="893">
        <v>4</v>
      </c>
      <c r="G817" s="893">
        <v>5</v>
      </c>
      <c r="H817" s="893">
        <v>6</v>
      </c>
      <c r="I817" s="894">
        <v>7</v>
      </c>
      <c r="J817" s="892">
        <v>1</v>
      </c>
      <c r="K817" s="893">
        <v>2</v>
      </c>
      <c r="L817" s="893">
        <v>3</v>
      </c>
      <c r="M817" s="893">
        <v>4</v>
      </c>
      <c r="N817" s="893">
        <v>5</v>
      </c>
      <c r="O817" s="893">
        <v>6</v>
      </c>
      <c r="P817" s="894">
        <v>7</v>
      </c>
      <c r="Q817" s="892">
        <v>1</v>
      </c>
      <c r="R817" s="893">
        <v>2</v>
      </c>
      <c r="S817" s="893">
        <v>3</v>
      </c>
      <c r="T817" s="893">
        <v>4</v>
      </c>
      <c r="U817" s="893">
        <v>5</v>
      </c>
      <c r="V817" s="893">
        <v>6</v>
      </c>
      <c r="W817" s="894">
        <v>7</v>
      </c>
      <c r="X817" s="899"/>
      <c r="Y817" s="891"/>
      <c r="Z817" s="891"/>
      <c r="AA817" s="891"/>
    </row>
    <row r="818" spans="1:55" x14ac:dyDescent="0.2">
      <c r="A818" s="995" t="s">
        <v>3</v>
      </c>
      <c r="B818" s="996"/>
      <c r="C818" s="871">
        <f>INDEX($BC$2:$BC$66, MATCH($B816, $BB$2:$BB$66, 0), MATCH($BC$1, $BC$1, 0))</f>
        <v>4320</v>
      </c>
      <c r="D818" s="872">
        <f t="shared" ref="D818:X818" si="380">INDEX($BC$2:$BC$66, MATCH($B816, $BB$2:$BB$66, 0), MATCH($BC$1, $BC$1, 0))</f>
        <v>4320</v>
      </c>
      <c r="E818" s="872">
        <f t="shared" si="380"/>
        <v>4320</v>
      </c>
      <c r="F818" s="872">
        <f t="shared" si="380"/>
        <v>4320</v>
      </c>
      <c r="G818" s="872">
        <f t="shared" si="380"/>
        <v>4320</v>
      </c>
      <c r="H818" s="872">
        <f t="shared" si="380"/>
        <v>4320</v>
      </c>
      <c r="I818" s="873">
        <f t="shared" si="380"/>
        <v>4320</v>
      </c>
      <c r="J818" s="871">
        <f t="shared" si="380"/>
        <v>4320</v>
      </c>
      <c r="K818" s="872">
        <f t="shared" si="380"/>
        <v>4320</v>
      </c>
      <c r="L818" s="872">
        <f t="shared" si="380"/>
        <v>4320</v>
      </c>
      <c r="M818" s="872">
        <f t="shared" si="380"/>
        <v>4320</v>
      </c>
      <c r="N818" s="872">
        <f t="shared" si="380"/>
        <v>4320</v>
      </c>
      <c r="O818" s="872">
        <f t="shared" si="380"/>
        <v>4320</v>
      </c>
      <c r="P818" s="873">
        <f t="shared" si="380"/>
        <v>4320</v>
      </c>
      <c r="Q818" s="871">
        <f t="shared" si="380"/>
        <v>4320</v>
      </c>
      <c r="R818" s="872">
        <f t="shared" si="380"/>
        <v>4320</v>
      </c>
      <c r="S818" s="872">
        <f t="shared" si="380"/>
        <v>4320</v>
      </c>
      <c r="T818" s="872">
        <f t="shared" si="380"/>
        <v>4320</v>
      </c>
      <c r="U818" s="872">
        <f t="shared" si="380"/>
        <v>4320</v>
      </c>
      <c r="V818" s="872">
        <f t="shared" si="380"/>
        <v>4320</v>
      </c>
      <c r="W818" s="873">
        <f t="shared" si="380"/>
        <v>4320</v>
      </c>
      <c r="X818" s="877">
        <f t="shared" si="380"/>
        <v>4320</v>
      </c>
      <c r="Y818" s="750">
        <f>X818-X802</f>
        <v>18</v>
      </c>
      <c r="Z818" s="313"/>
      <c r="AA818" s="313"/>
    </row>
    <row r="819" spans="1:55" x14ac:dyDescent="0.2">
      <c r="A819" s="995" t="s">
        <v>4</v>
      </c>
      <c r="B819" s="996"/>
      <c r="C819" s="806"/>
      <c r="D819" s="807"/>
      <c r="E819" s="807"/>
      <c r="F819" s="807"/>
      <c r="G819" s="807"/>
      <c r="H819" s="807"/>
      <c r="I819" s="808"/>
      <c r="J819" s="809"/>
      <c r="K819" s="807"/>
      <c r="L819" s="807"/>
      <c r="M819" s="807"/>
      <c r="N819" s="807"/>
      <c r="O819" s="807"/>
      <c r="P819" s="808"/>
      <c r="Q819" s="809"/>
      <c r="R819" s="807"/>
      <c r="S819" s="807"/>
      <c r="T819" s="807"/>
      <c r="U819" s="807"/>
      <c r="V819" s="807"/>
      <c r="W819" s="808"/>
      <c r="X819" s="810"/>
      <c r="Y819" s="750"/>
      <c r="Z819" s="313"/>
      <c r="AA819" s="313"/>
    </row>
    <row r="820" spans="1:55" x14ac:dyDescent="0.2">
      <c r="A820" s="995" t="s">
        <v>266</v>
      </c>
      <c r="B820" s="996"/>
      <c r="C820" s="806"/>
      <c r="D820" s="807"/>
      <c r="E820" s="807"/>
      <c r="F820" s="807"/>
      <c r="G820" s="807"/>
      <c r="H820" s="807"/>
      <c r="I820" s="808"/>
      <c r="J820" s="809"/>
      <c r="K820" s="807"/>
      <c r="L820" s="807"/>
      <c r="M820" s="807"/>
      <c r="N820" s="807"/>
      <c r="O820" s="807"/>
      <c r="P820" s="808"/>
      <c r="Q820" s="809"/>
      <c r="R820" s="807"/>
      <c r="S820" s="807"/>
      <c r="T820" s="807"/>
      <c r="U820" s="807"/>
      <c r="V820" s="807"/>
      <c r="W820" s="808"/>
      <c r="X820" s="853"/>
      <c r="Y820" s="750"/>
      <c r="Z820" s="313"/>
      <c r="AA820" s="313"/>
    </row>
    <row r="821" spans="1:55" x14ac:dyDescent="0.2">
      <c r="A821" s="997" t="s">
        <v>6</v>
      </c>
      <c r="B821" s="998"/>
      <c r="C821" s="711"/>
      <c r="D821" s="301"/>
      <c r="E821" s="301"/>
      <c r="F821" s="301"/>
      <c r="G821" s="301"/>
      <c r="H821" s="301"/>
      <c r="I821" s="394"/>
      <c r="J821" s="300"/>
      <c r="K821" s="301"/>
      <c r="L821" s="301"/>
      <c r="M821" s="301"/>
      <c r="N821" s="301"/>
      <c r="O821" s="301"/>
      <c r="P821" s="394"/>
      <c r="Q821" s="300"/>
      <c r="R821" s="301"/>
      <c r="S821" s="301"/>
      <c r="T821" s="301"/>
      <c r="U821" s="301"/>
      <c r="V821" s="301"/>
      <c r="W821" s="394"/>
      <c r="X821" s="317"/>
      <c r="Y821" s="228"/>
      <c r="Z821" s="891"/>
      <c r="AA821" s="891"/>
    </row>
    <row r="822" spans="1:55" x14ac:dyDescent="0.2">
      <c r="A822" s="999" t="s">
        <v>7</v>
      </c>
      <c r="B822" s="1000"/>
      <c r="C822" s="831"/>
      <c r="D822" s="832"/>
      <c r="E822" s="832"/>
      <c r="F822" s="832"/>
      <c r="G822" s="832"/>
      <c r="H822" s="832"/>
      <c r="I822" s="833"/>
      <c r="J822" s="834"/>
      <c r="K822" s="832"/>
      <c r="L822" s="832"/>
      <c r="M822" s="832"/>
      <c r="N822" s="832"/>
      <c r="O822" s="832"/>
      <c r="P822" s="833"/>
      <c r="Q822" s="834"/>
      <c r="R822" s="832"/>
      <c r="S822" s="832"/>
      <c r="T822" s="832"/>
      <c r="U822" s="832"/>
      <c r="V822" s="832"/>
      <c r="W822" s="833"/>
      <c r="X822" s="835"/>
      <c r="Y822" s="210"/>
      <c r="Z822" s="210"/>
      <c r="AA822" s="210"/>
    </row>
    <row r="823" spans="1:55" ht="13.5" thickBot="1" x14ac:dyDescent="0.25">
      <c r="A823" s="978" t="s">
        <v>8</v>
      </c>
      <c r="B823" s="979"/>
      <c r="C823" s="766"/>
      <c r="D823" s="680"/>
      <c r="E823" s="706"/>
      <c r="F823" s="706"/>
      <c r="G823" s="706"/>
      <c r="H823" s="706"/>
      <c r="I823" s="707"/>
      <c r="J823" s="714"/>
      <c r="K823" s="706"/>
      <c r="L823" s="706"/>
      <c r="M823" s="706"/>
      <c r="N823" s="706"/>
      <c r="O823" s="706"/>
      <c r="P823" s="707"/>
      <c r="Q823" s="714"/>
      <c r="R823" s="706"/>
      <c r="S823" s="706"/>
      <c r="T823" s="706"/>
      <c r="U823" s="706"/>
      <c r="V823" s="706"/>
      <c r="W823" s="707"/>
      <c r="X823" s="739"/>
      <c r="Y823" s="228"/>
      <c r="Z823" s="891"/>
      <c r="AA823" s="891"/>
    </row>
    <row r="824" spans="1:55" x14ac:dyDescent="0.2">
      <c r="A824" s="980" t="s">
        <v>1</v>
      </c>
      <c r="B824" s="981"/>
      <c r="C824" s="767">
        <f t="shared" ref="C824:F824" si="381">C821/C818*100-100</f>
        <v>-100</v>
      </c>
      <c r="D824" s="691">
        <f t="shared" si="381"/>
        <v>-100</v>
      </c>
      <c r="E824" s="691">
        <f t="shared" si="381"/>
        <v>-100</v>
      </c>
      <c r="F824" s="691">
        <f t="shared" si="381"/>
        <v>-100</v>
      </c>
      <c r="G824" s="691">
        <f>G821/G818*100-100</f>
        <v>-100</v>
      </c>
      <c r="H824" s="691">
        <f t="shared" ref="H824:O824" si="382">H821/H818*100-100</f>
        <v>-100</v>
      </c>
      <c r="I824" s="692">
        <f t="shared" si="382"/>
        <v>-100</v>
      </c>
      <c r="J824" s="690">
        <f t="shared" si="382"/>
        <v>-100</v>
      </c>
      <c r="K824" s="691">
        <f t="shared" si="382"/>
        <v>-100</v>
      </c>
      <c r="L824" s="691">
        <f t="shared" si="382"/>
        <v>-100</v>
      </c>
      <c r="M824" s="691">
        <f t="shared" si="382"/>
        <v>-100</v>
      </c>
      <c r="N824" s="691">
        <f t="shared" si="382"/>
        <v>-100</v>
      </c>
      <c r="O824" s="691">
        <f t="shared" si="382"/>
        <v>-100</v>
      </c>
      <c r="P824" s="692">
        <f>P821/P818*100-100</f>
        <v>-100</v>
      </c>
      <c r="Q824" s="690">
        <f t="shared" ref="Q824:X824" si="383">Q821/Q818*100-100</f>
        <v>-100</v>
      </c>
      <c r="R824" s="691">
        <f t="shared" si="383"/>
        <v>-100</v>
      </c>
      <c r="S824" s="691">
        <f t="shared" si="383"/>
        <v>-100</v>
      </c>
      <c r="T824" s="691">
        <f t="shared" si="383"/>
        <v>-100</v>
      </c>
      <c r="U824" s="691">
        <f t="shared" si="383"/>
        <v>-100</v>
      </c>
      <c r="V824" s="691">
        <f t="shared" si="383"/>
        <v>-100</v>
      </c>
      <c r="W824" s="692">
        <f t="shared" si="383"/>
        <v>-100</v>
      </c>
      <c r="X824" s="480">
        <f t="shared" si="383"/>
        <v>-100</v>
      </c>
      <c r="Y824" s="547"/>
      <c r="Z824" s="210"/>
      <c r="AA824" s="210"/>
    </row>
    <row r="825" spans="1:55" ht="13.5" thickBot="1" x14ac:dyDescent="0.25">
      <c r="A825" s="982" t="s">
        <v>27</v>
      </c>
      <c r="B825" s="983"/>
      <c r="C825" s="520">
        <f>C821-C789</f>
        <v>0</v>
      </c>
      <c r="D825" s="520">
        <f t="shared" ref="D825:W825" si="384">D821-D789</f>
        <v>0</v>
      </c>
      <c r="E825" s="520">
        <f t="shared" si="384"/>
        <v>0</v>
      </c>
      <c r="F825" s="520">
        <f t="shared" si="384"/>
        <v>0</v>
      </c>
      <c r="G825" s="520">
        <f t="shared" si="384"/>
        <v>0</v>
      </c>
      <c r="H825" s="520">
        <f t="shared" si="384"/>
        <v>0</v>
      </c>
      <c r="I825" s="520">
        <f t="shared" si="384"/>
        <v>0</v>
      </c>
      <c r="J825" s="520">
        <f t="shared" si="384"/>
        <v>0</v>
      </c>
      <c r="K825" s="520">
        <f t="shared" si="384"/>
        <v>0</v>
      </c>
      <c r="L825" s="520">
        <f t="shared" si="384"/>
        <v>0</v>
      </c>
      <c r="M825" s="520">
        <f t="shared" si="384"/>
        <v>0</v>
      </c>
      <c r="N825" s="520">
        <f t="shared" si="384"/>
        <v>0</v>
      </c>
      <c r="O825" s="520">
        <f t="shared" si="384"/>
        <v>0</v>
      </c>
      <c r="P825" s="520">
        <f t="shared" si="384"/>
        <v>0</v>
      </c>
      <c r="Q825" s="520">
        <f t="shared" si="384"/>
        <v>0</v>
      </c>
      <c r="R825" s="520">
        <f t="shared" si="384"/>
        <v>0</v>
      </c>
      <c r="S825" s="520">
        <f t="shared" si="384"/>
        <v>0</v>
      </c>
      <c r="T825" s="520">
        <f t="shared" si="384"/>
        <v>0</v>
      </c>
      <c r="U825" s="520">
        <f t="shared" si="384"/>
        <v>0</v>
      </c>
      <c r="V825" s="520">
        <f t="shared" si="384"/>
        <v>0</v>
      </c>
      <c r="W825" s="520">
        <f t="shared" si="384"/>
        <v>0</v>
      </c>
      <c r="X825" s="520">
        <f>X821-X805</f>
        <v>-4951.5763411279231</v>
      </c>
      <c r="Y825" s="210"/>
      <c r="Z825" s="891"/>
      <c r="AA825" s="891"/>
    </row>
    <row r="826" spans="1:55" x14ac:dyDescent="0.2">
      <c r="A826" s="984" t="s">
        <v>51</v>
      </c>
      <c r="B826" s="985"/>
      <c r="C826" s="722">
        <v>572</v>
      </c>
      <c r="D826" s="720">
        <v>571</v>
      </c>
      <c r="E826" s="720">
        <v>568</v>
      </c>
      <c r="F826" s="720">
        <v>48</v>
      </c>
      <c r="G826" s="720">
        <v>571</v>
      </c>
      <c r="H826" s="720">
        <v>571</v>
      </c>
      <c r="I826" s="721">
        <v>570</v>
      </c>
      <c r="J826" s="722">
        <v>542</v>
      </c>
      <c r="K826" s="720">
        <v>551</v>
      </c>
      <c r="L826" s="720">
        <v>565</v>
      </c>
      <c r="M826" s="720">
        <v>110</v>
      </c>
      <c r="N826" s="720">
        <v>573</v>
      </c>
      <c r="O826" s="720">
        <v>561</v>
      </c>
      <c r="P826" s="723">
        <v>551</v>
      </c>
      <c r="Q826" s="719">
        <v>554</v>
      </c>
      <c r="R826" s="720">
        <v>562</v>
      </c>
      <c r="S826" s="720">
        <v>581</v>
      </c>
      <c r="T826" s="720">
        <v>74</v>
      </c>
      <c r="U826" s="720">
        <v>586</v>
      </c>
      <c r="V826" s="720">
        <v>577</v>
      </c>
      <c r="W826" s="721">
        <v>577</v>
      </c>
      <c r="X826" s="371">
        <f>SUM(C826:W826)</f>
        <v>10435</v>
      </c>
      <c r="Y826" s="891" t="s">
        <v>56</v>
      </c>
      <c r="Z826" s="265">
        <f>X810-X826</f>
        <v>51</v>
      </c>
      <c r="AA826" s="266">
        <f>Z826/X826</f>
        <v>4.8873981792046002E-3</v>
      </c>
    </row>
    <row r="827" spans="1:55" x14ac:dyDescent="0.2">
      <c r="A827" s="986" t="s">
        <v>28</v>
      </c>
      <c r="B827" s="987"/>
      <c r="C827" s="373">
        <v>155.00000000000009</v>
      </c>
      <c r="D827" s="896">
        <v>155.00000000000009</v>
      </c>
      <c r="E827" s="896">
        <v>155.00000000000009</v>
      </c>
      <c r="F827" s="896">
        <v>155.00000000000009</v>
      </c>
      <c r="G827" s="896">
        <v>155.00000000000009</v>
      </c>
      <c r="H827" s="896">
        <v>155.00000000000009</v>
      </c>
      <c r="I827" s="897">
        <v>155.00000000000009</v>
      </c>
      <c r="J827" s="895">
        <v>155.00000000000009</v>
      </c>
      <c r="K827" s="896">
        <v>155.00000000000009</v>
      </c>
      <c r="L827" s="896">
        <v>155.00000000000009</v>
      </c>
      <c r="M827" s="896">
        <v>155.00000000000009</v>
      </c>
      <c r="N827" s="896">
        <v>155.00000000000009</v>
      </c>
      <c r="O827" s="896">
        <v>155.00000000000009</v>
      </c>
      <c r="P827" s="897">
        <v>155.00000000000009</v>
      </c>
      <c r="Q827" s="895">
        <v>155.00000000000009</v>
      </c>
      <c r="R827" s="896">
        <v>155.00000000000009</v>
      </c>
      <c r="S827" s="896">
        <v>155.00000000000009</v>
      </c>
      <c r="T827" s="896">
        <v>155.00000000000009</v>
      </c>
      <c r="U827" s="896">
        <v>155.00000000000009</v>
      </c>
      <c r="V827" s="896">
        <v>155.00000000000009</v>
      </c>
      <c r="W827" s="897">
        <v>155.00000000000009</v>
      </c>
      <c r="X827" s="749">
        <f>AVERAGE(C827:W827)</f>
        <v>155.00000000000006</v>
      </c>
      <c r="Y827" s="891" t="s">
        <v>57</v>
      </c>
      <c r="Z827" s="891">
        <v>155.30000000000001</v>
      </c>
      <c r="AA827" s="891"/>
    </row>
    <row r="828" spans="1:55" ht="13.5" thickBot="1" x14ac:dyDescent="0.25">
      <c r="A828" s="988" t="s">
        <v>26</v>
      </c>
      <c r="B828" s="989"/>
      <c r="C828" s="374">
        <f t="shared" ref="C828:W828" si="385">(C827-C810)</f>
        <v>-418.99999999999989</v>
      </c>
      <c r="D828" s="217">
        <f t="shared" si="385"/>
        <v>-417.99999999999989</v>
      </c>
      <c r="E828" s="217">
        <f t="shared" si="385"/>
        <v>-413.99999999999989</v>
      </c>
      <c r="F828" s="217">
        <f t="shared" si="385"/>
        <v>101.00000000000009</v>
      </c>
      <c r="G828" s="217">
        <f t="shared" si="385"/>
        <v>-418.99999999999989</v>
      </c>
      <c r="H828" s="217">
        <f t="shared" si="385"/>
        <v>-419.99999999999989</v>
      </c>
      <c r="I828" s="322">
        <f t="shared" si="385"/>
        <v>-416.99999999999989</v>
      </c>
      <c r="J828" s="216">
        <f t="shared" si="385"/>
        <v>-389.99999999999989</v>
      </c>
      <c r="K828" s="217">
        <f t="shared" si="385"/>
        <v>-397.99999999999989</v>
      </c>
      <c r="L828" s="217">
        <f t="shared" si="385"/>
        <v>-410.99999999999989</v>
      </c>
      <c r="M828" s="217">
        <f t="shared" si="385"/>
        <v>42.000000000000085</v>
      </c>
      <c r="N828" s="217">
        <f t="shared" si="385"/>
        <v>-418.99999999999989</v>
      </c>
      <c r="O828" s="217">
        <f t="shared" si="385"/>
        <v>-407.99999999999989</v>
      </c>
      <c r="P828" s="322">
        <f t="shared" si="385"/>
        <v>-395.99999999999989</v>
      </c>
      <c r="Q828" s="216">
        <f t="shared" si="385"/>
        <v>-403.99999999999989</v>
      </c>
      <c r="R828" s="217">
        <f t="shared" si="385"/>
        <v>-410.99999999999989</v>
      </c>
      <c r="S828" s="217">
        <f t="shared" si="385"/>
        <v>-427.99999999999989</v>
      </c>
      <c r="T828" s="217">
        <f t="shared" si="385"/>
        <v>79.000000000000085</v>
      </c>
      <c r="U828" s="217">
        <f t="shared" si="385"/>
        <v>-431.99999999999989</v>
      </c>
      <c r="V828" s="217">
        <f t="shared" si="385"/>
        <v>-424.99999999999989</v>
      </c>
      <c r="W828" s="322">
        <f t="shared" si="385"/>
        <v>-423.99999999999989</v>
      </c>
      <c r="X828" s="333"/>
      <c r="Y828" s="891" t="s">
        <v>26</v>
      </c>
      <c r="Z828" s="891">
        <f>Z827-Z811</f>
        <v>-4.9999999999982947E-2</v>
      </c>
      <c r="AA828" s="891"/>
    </row>
    <row r="830" spans="1:55" ht="13.5" thickBot="1" x14ac:dyDescent="0.25"/>
    <row r="831" spans="1:55" ht="13.5" thickBot="1" x14ac:dyDescent="0.25">
      <c r="A831" s="788">
        <f>A815+7</f>
        <v>45826</v>
      </c>
      <c r="B831" s="781"/>
      <c r="C831" s="762">
        <f>C836/C842</f>
        <v>6.6901408450704219E-2</v>
      </c>
      <c r="D831" s="762">
        <f t="shared" ref="D831:W831" si="386">D836/D842</f>
        <v>6.6549912434325745E-2</v>
      </c>
      <c r="E831" s="762">
        <f t="shared" si="386"/>
        <v>6.7375886524822695E-2</v>
      </c>
      <c r="F831" s="762">
        <f t="shared" si="386"/>
        <v>0.19047619047619047</v>
      </c>
      <c r="G831" s="762">
        <f t="shared" si="386"/>
        <v>6.7019400352733682E-2</v>
      </c>
      <c r="H831" s="762">
        <f t="shared" si="386"/>
        <v>6.6666666666666666E-2</v>
      </c>
      <c r="I831" s="762">
        <f t="shared" si="386"/>
        <v>6.6901408450704219E-2</v>
      </c>
      <c r="J831" s="762">
        <f t="shared" si="386"/>
        <v>7.050092764378478E-2</v>
      </c>
      <c r="K831" s="762">
        <f t="shared" si="386"/>
        <v>6.9469835466179158E-2</v>
      </c>
      <c r="L831" s="762">
        <f t="shared" si="386"/>
        <v>6.7615658362989328E-2</v>
      </c>
      <c r="M831" s="762">
        <f t="shared" si="386"/>
        <v>0.17142857142857143</v>
      </c>
      <c r="N831" s="762">
        <f t="shared" si="386"/>
        <v>6.6783831282952552E-2</v>
      </c>
      <c r="O831" s="762">
        <f t="shared" si="386"/>
        <v>6.8100358422939072E-2</v>
      </c>
      <c r="P831" s="762">
        <f t="shared" si="386"/>
        <v>6.9216757741347903E-2</v>
      </c>
      <c r="Q831" s="762">
        <f t="shared" si="386"/>
        <v>6.8840579710144928E-2</v>
      </c>
      <c r="R831" s="762">
        <f t="shared" si="386"/>
        <v>6.7857142857142852E-2</v>
      </c>
      <c r="S831" s="762">
        <f t="shared" si="386"/>
        <v>6.5743944636678195E-2</v>
      </c>
      <c r="T831" s="762">
        <f t="shared" si="386"/>
        <v>0.19718309859154928</v>
      </c>
      <c r="U831" s="762">
        <f t="shared" si="386"/>
        <v>6.5404475043029264E-2</v>
      </c>
      <c r="V831" s="762">
        <f t="shared" si="386"/>
        <v>6.6202090592334492E-2</v>
      </c>
      <c r="W831" s="762">
        <f t="shared" si="386"/>
        <v>6.6202090592334492E-2</v>
      </c>
      <c r="X831" s="908"/>
      <c r="Y831" s="908"/>
      <c r="Z831" s="908"/>
      <c r="AA831" s="908"/>
      <c r="AC831" s="788">
        <f>A815+7</f>
        <v>45826</v>
      </c>
      <c r="AD831" s="781"/>
      <c r="AE831" s="762">
        <f>AE836/AE842</f>
        <v>6.6901408450704219E-2</v>
      </c>
      <c r="AF831" s="762">
        <f t="shared" ref="AF831:AY831" si="387">AF836/AF842</f>
        <v>6.6549912434325745E-2</v>
      </c>
      <c r="AG831" s="762">
        <f t="shared" si="387"/>
        <v>6.7375886524822695E-2</v>
      </c>
      <c r="AH831" s="762">
        <f t="shared" si="387"/>
        <v>0.23809523809523808</v>
      </c>
      <c r="AI831" s="762">
        <f t="shared" si="387"/>
        <v>6.7019400352733682E-2</v>
      </c>
      <c r="AJ831" s="762">
        <f t="shared" si="387"/>
        <v>6.6666666666666666E-2</v>
      </c>
      <c r="AK831" s="762">
        <f t="shared" si="387"/>
        <v>6.6901408450704219E-2</v>
      </c>
      <c r="AL831" s="762">
        <f t="shared" si="387"/>
        <v>7.050092764378478E-2</v>
      </c>
      <c r="AM831" s="762">
        <f t="shared" si="387"/>
        <v>6.9469835466179158E-2</v>
      </c>
      <c r="AN831" s="762">
        <f t="shared" si="387"/>
        <v>6.7615658362989328E-2</v>
      </c>
      <c r="AO831" s="762">
        <f t="shared" si="387"/>
        <v>0.14285714285714285</v>
      </c>
      <c r="AP831" s="762">
        <f t="shared" si="387"/>
        <v>6.6783831282952552E-2</v>
      </c>
      <c r="AQ831" s="762">
        <f t="shared" si="387"/>
        <v>6.8100358422939072E-2</v>
      </c>
      <c r="AR831" s="762">
        <f t="shared" si="387"/>
        <v>6.9216757741347903E-2</v>
      </c>
      <c r="AS831" s="762">
        <f t="shared" si="387"/>
        <v>6.8840579710144928E-2</v>
      </c>
      <c r="AT831" s="762">
        <f t="shared" si="387"/>
        <v>6.7857142857142852E-2</v>
      </c>
      <c r="AU831" s="762">
        <f t="shared" si="387"/>
        <v>6.5743944636678195E-2</v>
      </c>
      <c r="AV831" s="762">
        <f t="shared" si="387"/>
        <v>0.16901408450704225</v>
      </c>
      <c r="AW831" s="762">
        <f t="shared" si="387"/>
        <v>6.5404475043029264E-2</v>
      </c>
      <c r="AX831" s="762">
        <f t="shared" si="387"/>
        <v>6.6202090592334492E-2</v>
      </c>
      <c r="AY831" s="762">
        <f t="shared" si="387"/>
        <v>6.6202090592334492E-2</v>
      </c>
      <c r="AZ831" s="920"/>
      <c r="BA831" s="920"/>
      <c r="BB831" s="920"/>
      <c r="BC831" s="920"/>
    </row>
    <row r="832" spans="1:55" ht="13.5" thickBot="1" x14ac:dyDescent="0.25">
      <c r="A832" s="789" t="s">
        <v>268</v>
      </c>
      <c r="B832" s="790">
        <f>B816+1</f>
        <v>57</v>
      </c>
      <c r="C832" s="990" t="s">
        <v>53</v>
      </c>
      <c r="D832" s="990"/>
      <c r="E832" s="990"/>
      <c r="F832" s="990"/>
      <c r="G832" s="990"/>
      <c r="H832" s="990"/>
      <c r="I832" s="991"/>
      <c r="J832" s="992" t="s">
        <v>114</v>
      </c>
      <c r="K832" s="990"/>
      <c r="L832" s="990"/>
      <c r="M832" s="990"/>
      <c r="N832" s="990"/>
      <c r="O832" s="990"/>
      <c r="P832" s="991"/>
      <c r="Q832" s="992" t="s">
        <v>63</v>
      </c>
      <c r="R832" s="990"/>
      <c r="S832" s="990"/>
      <c r="T832" s="990"/>
      <c r="U832" s="990"/>
      <c r="V832" s="990"/>
      <c r="W832" s="991"/>
      <c r="X832" s="905" t="s">
        <v>55</v>
      </c>
      <c r="Y832" s="908"/>
      <c r="Z832" s="908"/>
      <c r="AA832" s="908"/>
      <c r="AC832" s="789" t="s">
        <v>268</v>
      </c>
      <c r="AD832" s="790">
        <f>B816+1</f>
        <v>57</v>
      </c>
      <c r="AE832" s="990" t="s">
        <v>53</v>
      </c>
      <c r="AF832" s="990"/>
      <c r="AG832" s="990"/>
      <c r="AH832" s="990"/>
      <c r="AI832" s="990"/>
      <c r="AJ832" s="990"/>
      <c r="AK832" s="991"/>
      <c r="AL832" s="992" t="s">
        <v>114</v>
      </c>
      <c r="AM832" s="990"/>
      <c r="AN832" s="990"/>
      <c r="AO832" s="990"/>
      <c r="AP832" s="990"/>
      <c r="AQ832" s="990"/>
      <c r="AR832" s="991"/>
      <c r="AS832" s="992" t="s">
        <v>63</v>
      </c>
      <c r="AT832" s="990"/>
      <c r="AU832" s="990"/>
      <c r="AV832" s="990"/>
      <c r="AW832" s="990"/>
      <c r="AX832" s="990"/>
      <c r="AY832" s="991"/>
      <c r="AZ832" s="919" t="s">
        <v>55</v>
      </c>
      <c r="BA832" s="920"/>
      <c r="BB832" s="920"/>
      <c r="BC832" s="920"/>
    </row>
    <row r="833" spans="1:55" ht="13.5" thickBot="1" x14ac:dyDescent="0.25">
      <c r="A833" s="993" t="s">
        <v>54</v>
      </c>
      <c r="B833" s="994"/>
      <c r="C833" s="436">
        <v>1</v>
      </c>
      <c r="D833" s="911">
        <v>2</v>
      </c>
      <c r="E833" s="911">
        <v>3</v>
      </c>
      <c r="F833" s="911">
        <v>4</v>
      </c>
      <c r="G833" s="911">
        <v>5</v>
      </c>
      <c r="H833" s="911">
        <v>6</v>
      </c>
      <c r="I833" s="912">
        <v>7</v>
      </c>
      <c r="J833" s="910">
        <v>1</v>
      </c>
      <c r="K833" s="911">
        <v>2</v>
      </c>
      <c r="L833" s="911">
        <v>3</v>
      </c>
      <c r="M833" s="911">
        <v>4</v>
      </c>
      <c r="N833" s="911">
        <v>5</v>
      </c>
      <c r="O833" s="911">
        <v>6</v>
      </c>
      <c r="P833" s="912">
        <v>7</v>
      </c>
      <c r="Q833" s="910">
        <v>1</v>
      </c>
      <c r="R833" s="911">
        <v>2</v>
      </c>
      <c r="S833" s="911">
        <v>3</v>
      </c>
      <c r="T833" s="911">
        <v>4</v>
      </c>
      <c r="U833" s="911">
        <v>5</v>
      </c>
      <c r="V833" s="911">
        <v>6</v>
      </c>
      <c r="W833" s="912">
        <v>7</v>
      </c>
      <c r="X833" s="907"/>
      <c r="Y833" s="908"/>
      <c r="Z833" s="908"/>
      <c r="AA833" s="908"/>
      <c r="AC833" s="993" t="s">
        <v>54</v>
      </c>
      <c r="AD833" s="994"/>
      <c r="AE833" s="436">
        <v>1</v>
      </c>
      <c r="AF833" s="922">
        <v>2</v>
      </c>
      <c r="AG833" s="922">
        <v>3</v>
      </c>
      <c r="AH833" s="922">
        <v>4</v>
      </c>
      <c r="AI833" s="922">
        <v>5</v>
      </c>
      <c r="AJ833" s="922">
        <v>6</v>
      </c>
      <c r="AK833" s="923">
        <v>7</v>
      </c>
      <c r="AL833" s="921">
        <v>1</v>
      </c>
      <c r="AM833" s="922">
        <v>2</v>
      </c>
      <c r="AN833" s="922">
        <v>3</v>
      </c>
      <c r="AO833" s="922">
        <v>4</v>
      </c>
      <c r="AP833" s="922">
        <v>5</v>
      </c>
      <c r="AQ833" s="922">
        <v>6</v>
      </c>
      <c r="AR833" s="923">
        <v>7</v>
      </c>
      <c r="AS833" s="921">
        <v>1</v>
      </c>
      <c r="AT833" s="922">
        <v>2</v>
      </c>
      <c r="AU833" s="922">
        <v>3</v>
      </c>
      <c r="AV833" s="922">
        <v>4</v>
      </c>
      <c r="AW833" s="922">
        <v>5</v>
      </c>
      <c r="AX833" s="922">
        <v>6</v>
      </c>
      <c r="AY833" s="923">
        <v>7</v>
      </c>
      <c r="AZ833" s="927"/>
      <c r="BA833" s="920"/>
      <c r="BB833" s="920"/>
      <c r="BC833" s="920"/>
    </row>
    <row r="834" spans="1:55" x14ac:dyDescent="0.2">
      <c r="A834" s="995" t="s">
        <v>3</v>
      </c>
      <c r="B834" s="996"/>
      <c r="C834" s="871">
        <f>INDEX($BC$2:$BC$66, MATCH($B832, $BB$2:$BB$66, 0), MATCH($BC$1, $BC$1, 0))</f>
        <v>4338</v>
      </c>
      <c r="D834" s="872">
        <f t="shared" ref="D834:X834" si="388">INDEX($BC$2:$BC$66, MATCH($B832, $BB$2:$BB$66, 0), MATCH($BC$1, $BC$1, 0))</f>
        <v>4338</v>
      </c>
      <c r="E834" s="872">
        <f t="shared" si="388"/>
        <v>4338</v>
      </c>
      <c r="F834" s="872">
        <f t="shared" si="388"/>
        <v>4338</v>
      </c>
      <c r="G834" s="872">
        <f t="shared" si="388"/>
        <v>4338</v>
      </c>
      <c r="H834" s="872">
        <f t="shared" si="388"/>
        <v>4338</v>
      </c>
      <c r="I834" s="873">
        <f t="shared" si="388"/>
        <v>4338</v>
      </c>
      <c r="J834" s="871">
        <f t="shared" si="388"/>
        <v>4338</v>
      </c>
      <c r="K834" s="872">
        <f t="shared" si="388"/>
        <v>4338</v>
      </c>
      <c r="L834" s="872">
        <f t="shared" si="388"/>
        <v>4338</v>
      </c>
      <c r="M834" s="872">
        <f t="shared" si="388"/>
        <v>4338</v>
      </c>
      <c r="N834" s="872">
        <f t="shared" si="388"/>
        <v>4338</v>
      </c>
      <c r="O834" s="872">
        <f t="shared" si="388"/>
        <v>4338</v>
      </c>
      <c r="P834" s="873">
        <f t="shared" si="388"/>
        <v>4338</v>
      </c>
      <c r="Q834" s="871">
        <f t="shared" si="388"/>
        <v>4338</v>
      </c>
      <c r="R834" s="872">
        <f t="shared" si="388"/>
        <v>4338</v>
      </c>
      <c r="S834" s="872">
        <f t="shared" si="388"/>
        <v>4338</v>
      </c>
      <c r="T834" s="872">
        <f t="shared" si="388"/>
        <v>4338</v>
      </c>
      <c r="U834" s="872">
        <f t="shared" si="388"/>
        <v>4338</v>
      </c>
      <c r="V834" s="872">
        <f t="shared" si="388"/>
        <v>4338</v>
      </c>
      <c r="W834" s="873">
        <f t="shared" si="388"/>
        <v>4338</v>
      </c>
      <c r="X834" s="877">
        <f t="shared" si="388"/>
        <v>4338</v>
      </c>
      <c r="Y834" s="750">
        <f>X834-X818</f>
        <v>18</v>
      </c>
      <c r="Z834" s="313"/>
      <c r="AA834" s="313"/>
      <c r="AC834" s="995" t="s">
        <v>3</v>
      </c>
      <c r="AD834" s="996"/>
      <c r="AE834" s="871">
        <f>INDEX($BC$2:$BC$66, MATCH($B832, $BB$2:$BB$66, 0), MATCH($BC$1, $BC$1, 0))</f>
        <v>4338</v>
      </c>
      <c r="AF834" s="872">
        <f t="shared" ref="AF834:AZ834" si="389">INDEX($BC$2:$BC$66, MATCH($B832, $BB$2:$BB$66, 0), MATCH($BC$1, $BC$1, 0))</f>
        <v>4338</v>
      </c>
      <c r="AG834" s="872">
        <f t="shared" si="389"/>
        <v>4338</v>
      </c>
      <c r="AH834" s="872">
        <f t="shared" si="389"/>
        <v>4338</v>
      </c>
      <c r="AI834" s="872">
        <f t="shared" si="389"/>
        <v>4338</v>
      </c>
      <c r="AJ834" s="872">
        <f t="shared" si="389"/>
        <v>4338</v>
      </c>
      <c r="AK834" s="873">
        <f t="shared" si="389"/>
        <v>4338</v>
      </c>
      <c r="AL834" s="871">
        <f t="shared" si="389"/>
        <v>4338</v>
      </c>
      <c r="AM834" s="872">
        <f t="shared" si="389"/>
        <v>4338</v>
      </c>
      <c r="AN834" s="872">
        <f t="shared" si="389"/>
        <v>4338</v>
      </c>
      <c r="AO834" s="872">
        <f t="shared" si="389"/>
        <v>4338</v>
      </c>
      <c r="AP834" s="872">
        <f t="shared" si="389"/>
        <v>4338</v>
      </c>
      <c r="AQ834" s="872">
        <f t="shared" si="389"/>
        <v>4338</v>
      </c>
      <c r="AR834" s="873">
        <f t="shared" si="389"/>
        <v>4338</v>
      </c>
      <c r="AS834" s="871">
        <f t="shared" si="389"/>
        <v>4338</v>
      </c>
      <c r="AT834" s="872">
        <f t="shared" si="389"/>
        <v>4338</v>
      </c>
      <c r="AU834" s="872">
        <f t="shared" si="389"/>
        <v>4338</v>
      </c>
      <c r="AV834" s="872">
        <f t="shared" si="389"/>
        <v>4338</v>
      </c>
      <c r="AW834" s="872">
        <f t="shared" si="389"/>
        <v>4338</v>
      </c>
      <c r="AX834" s="872">
        <f t="shared" si="389"/>
        <v>4338</v>
      </c>
      <c r="AY834" s="943">
        <f t="shared" si="389"/>
        <v>4338</v>
      </c>
      <c r="AZ834" s="948">
        <f t="shared" si="389"/>
        <v>4338</v>
      </c>
      <c r="BA834" s="750"/>
      <c r="BB834" s="313"/>
      <c r="BC834" s="313"/>
    </row>
    <row r="835" spans="1:55" hidden="1" x14ac:dyDescent="0.2">
      <c r="A835" s="995" t="s">
        <v>4</v>
      </c>
      <c r="B835" s="996"/>
      <c r="C835" s="806">
        <v>172695</v>
      </c>
      <c r="D835" s="807">
        <v>195319</v>
      </c>
      <c r="E835" s="807">
        <v>187900</v>
      </c>
      <c r="F835" s="807">
        <v>36434</v>
      </c>
      <c r="G835" s="807">
        <v>182991</v>
      </c>
      <c r="H835" s="807">
        <v>182811</v>
      </c>
      <c r="I835" s="808">
        <v>188255</v>
      </c>
      <c r="J835" s="809">
        <v>185013</v>
      </c>
      <c r="K835" s="807">
        <v>198632</v>
      </c>
      <c r="L835" s="807">
        <v>190783</v>
      </c>
      <c r="M835" s="807">
        <v>80429</v>
      </c>
      <c r="N835" s="807">
        <v>188083</v>
      </c>
      <c r="O835" s="807">
        <v>188901</v>
      </c>
      <c r="P835" s="808">
        <v>191975</v>
      </c>
      <c r="Q835" s="809">
        <v>193488</v>
      </c>
      <c r="R835" s="807">
        <v>191419</v>
      </c>
      <c r="S835" s="807">
        <v>193654</v>
      </c>
      <c r="T835" s="807">
        <v>64875</v>
      </c>
      <c r="U835" s="807">
        <v>197199</v>
      </c>
      <c r="V835" s="807">
        <v>196443</v>
      </c>
      <c r="W835" s="808">
        <v>191111</v>
      </c>
      <c r="X835" s="810">
        <v>3598410</v>
      </c>
      <c r="Y835" s="750"/>
      <c r="Z835" s="313"/>
      <c r="AA835" s="313"/>
      <c r="AC835" s="995" t="s">
        <v>4</v>
      </c>
      <c r="AD835" s="996"/>
      <c r="AE835" s="806">
        <v>180186</v>
      </c>
      <c r="AF835" s="807">
        <v>188709</v>
      </c>
      <c r="AG835" s="807">
        <v>188284</v>
      </c>
      <c r="AH835" s="807">
        <v>40918</v>
      </c>
      <c r="AI835" s="807">
        <v>181709</v>
      </c>
      <c r="AJ835" s="807">
        <v>186220</v>
      </c>
      <c r="AK835" s="808">
        <v>183092</v>
      </c>
      <c r="AL835" s="809">
        <v>186458</v>
      </c>
      <c r="AM835" s="807">
        <v>198069</v>
      </c>
      <c r="AN835" s="807">
        <v>200041</v>
      </c>
      <c r="AO835" s="807">
        <v>64916</v>
      </c>
      <c r="AP835" s="807">
        <v>186404</v>
      </c>
      <c r="AQ835" s="807">
        <v>181783</v>
      </c>
      <c r="AR835" s="808">
        <v>190417</v>
      </c>
      <c r="AS835" s="809">
        <v>193512</v>
      </c>
      <c r="AT835" s="807">
        <v>191938</v>
      </c>
      <c r="AU835" s="807">
        <v>194573</v>
      </c>
      <c r="AV835" s="807">
        <v>53393</v>
      </c>
      <c r="AW835" s="807">
        <v>192075</v>
      </c>
      <c r="AX835" s="807">
        <v>189711</v>
      </c>
      <c r="AY835" s="944">
        <v>182498</v>
      </c>
      <c r="AZ835" s="949">
        <v>3554906</v>
      </c>
      <c r="BA835" s="750"/>
      <c r="BB835" s="313"/>
      <c r="BC835" s="313"/>
    </row>
    <row r="836" spans="1:55" hidden="1" x14ac:dyDescent="0.2">
      <c r="A836" s="995" t="s">
        <v>266</v>
      </c>
      <c r="B836" s="996"/>
      <c r="C836" s="806">
        <v>38</v>
      </c>
      <c r="D836" s="807">
        <v>38</v>
      </c>
      <c r="E836" s="807">
        <v>38</v>
      </c>
      <c r="F836" s="807">
        <v>8</v>
      </c>
      <c r="G836" s="807">
        <v>38</v>
      </c>
      <c r="H836" s="807">
        <v>38</v>
      </c>
      <c r="I836" s="808">
        <v>38</v>
      </c>
      <c r="J836" s="809">
        <v>38</v>
      </c>
      <c r="K836" s="807">
        <v>38</v>
      </c>
      <c r="L836" s="807">
        <v>38</v>
      </c>
      <c r="M836" s="807">
        <v>18</v>
      </c>
      <c r="N836" s="807">
        <v>38</v>
      </c>
      <c r="O836" s="807">
        <v>38</v>
      </c>
      <c r="P836" s="808">
        <v>38</v>
      </c>
      <c r="Q836" s="809">
        <v>38</v>
      </c>
      <c r="R836" s="807">
        <v>38</v>
      </c>
      <c r="S836" s="807">
        <v>38</v>
      </c>
      <c r="T836" s="807">
        <v>14</v>
      </c>
      <c r="U836" s="807">
        <v>38</v>
      </c>
      <c r="V836" s="807">
        <v>38</v>
      </c>
      <c r="W836" s="808">
        <v>38</v>
      </c>
      <c r="X836" s="853">
        <v>724</v>
      </c>
      <c r="Y836" s="750"/>
      <c r="Z836" s="313"/>
      <c r="AA836" s="313"/>
      <c r="AC836" s="995" t="s">
        <v>266</v>
      </c>
      <c r="AD836" s="996"/>
      <c r="AE836" s="806">
        <v>38</v>
      </c>
      <c r="AF836" s="807">
        <v>38</v>
      </c>
      <c r="AG836" s="807">
        <v>38</v>
      </c>
      <c r="AH836" s="807">
        <v>10</v>
      </c>
      <c r="AI836" s="807">
        <v>38</v>
      </c>
      <c r="AJ836" s="807">
        <v>38</v>
      </c>
      <c r="AK836" s="808">
        <v>38</v>
      </c>
      <c r="AL836" s="809">
        <v>38</v>
      </c>
      <c r="AM836" s="807">
        <v>38</v>
      </c>
      <c r="AN836" s="807">
        <v>38</v>
      </c>
      <c r="AO836" s="807">
        <v>15</v>
      </c>
      <c r="AP836" s="807">
        <v>38</v>
      </c>
      <c r="AQ836" s="807">
        <v>38</v>
      </c>
      <c r="AR836" s="808">
        <v>38</v>
      </c>
      <c r="AS836" s="809">
        <v>38</v>
      </c>
      <c r="AT836" s="807">
        <v>38</v>
      </c>
      <c r="AU836" s="807">
        <v>38</v>
      </c>
      <c r="AV836" s="807">
        <v>12</v>
      </c>
      <c r="AW836" s="807">
        <v>38</v>
      </c>
      <c r="AX836" s="807">
        <v>38</v>
      </c>
      <c r="AY836" s="944">
        <v>38</v>
      </c>
      <c r="AZ836" s="950">
        <v>721</v>
      </c>
      <c r="BA836" s="750"/>
      <c r="BB836" s="313"/>
      <c r="BC836" s="313"/>
    </row>
    <row r="837" spans="1:55" x14ac:dyDescent="0.2">
      <c r="A837" s="997" t="s">
        <v>6</v>
      </c>
      <c r="B837" s="998"/>
      <c r="C837" s="711">
        <v>4544.605263157895</v>
      </c>
      <c r="D837" s="301">
        <v>5139.9736842105267</v>
      </c>
      <c r="E837" s="301">
        <v>4944.7368421052633</v>
      </c>
      <c r="F837" s="301">
        <v>4554.25</v>
      </c>
      <c r="G837" s="301">
        <v>4815.5526315789475</v>
      </c>
      <c r="H837" s="301">
        <v>4810.8157894736842</v>
      </c>
      <c r="I837" s="394">
        <v>4954.0789473684208</v>
      </c>
      <c r="J837" s="300">
        <v>4868.7631578947367</v>
      </c>
      <c r="K837" s="301">
        <v>5227.1578947368425</v>
      </c>
      <c r="L837" s="301">
        <v>5020.605263157895</v>
      </c>
      <c r="M837" s="301">
        <v>4468.2777777777774</v>
      </c>
      <c r="N837" s="301">
        <v>4949.5526315789475</v>
      </c>
      <c r="O837" s="301">
        <v>4971.0789473684208</v>
      </c>
      <c r="P837" s="394">
        <v>5051.9736842105267</v>
      </c>
      <c r="Q837" s="300">
        <v>5091.7894736842109</v>
      </c>
      <c r="R837" s="301">
        <v>5037.3421052631575</v>
      </c>
      <c r="S837" s="301">
        <v>5096.1578947368425</v>
      </c>
      <c r="T837" s="301">
        <v>4633.9285714285716</v>
      </c>
      <c r="U837" s="301">
        <v>5189.4473684210525</v>
      </c>
      <c r="V837" s="301">
        <v>5169.5526315789475</v>
      </c>
      <c r="W837" s="394">
        <v>5029.2368421052633</v>
      </c>
      <c r="X837" s="317">
        <v>4970.1795580110502</v>
      </c>
      <c r="Y837" s="228"/>
      <c r="Z837" s="908"/>
      <c r="AA837" s="908"/>
      <c r="AC837" s="997" t="s">
        <v>6</v>
      </c>
      <c r="AD837" s="998"/>
      <c r="AE837" s="711">
        <v>4741.7368421052633</v>
      </c>
      <c r="AF837" s="301">
        <v>4966.0263157894733</v>
      </c>
      <c r="AG837" s="301">
        <v>4954.8421052631575</v>
      </c>
      <c r="AH837" s="301">
        <v>4091.8</v>
      </c>
      <c r="AI837" s="301">
        <v>4781.8157894736842</v>
      </c>
      <c r="AJ837" s="301">
        <v>4900.5263157894733</v>
      </c>
      <c r="AK837" s="394">
        <v>4818.2105263157891</v>
      </c>
      <c r="AL837" s="300">
        <v>4906.7894736842109</v>
      </c>
      <c r="AM837" s="301">
        <v>5212.3421052631575</v>
      </c>
      <c r="AN837" s="301">
        <v>5264.2368421052633</v>
      </c>
      <c r="AO837" s="301">
        <v>4327.7333333333336</v>
      </c>
      <c r="AP837" s="301">
        <v>4905.3684210526317</v>
      </c>
      <c r="AQ837" s="301">
        <v>4783.7631578947367</v>
      </c>
      <c r="AR837" s="394">
        <v>5010.9736842105267</v>
      </c>
      <c r="AS837" s="300">
        <v>5092.4210526315792</v>
      </c>
      <c r="AT837" s="301">
        <v>5051</v>
      </c>
      <c r="AU837" s="301">
        <v>5120.3421052631575</v>
      </c>
      <c r="AV837" s="301">
        <v>4449.416666666667</v>
      </c>
      <c r="AW837" s="301">
        <v>5054.605263157895</v>
      </c>
      <c r="AX837" s="301">
        <v>4992.394736842105</v>
      </c>
      <c r="AY837" s="345">
        <v>4802.5789473684208</v>
      </c>
      <c r="AZ837" s="317">
        <v>4930.5214979195562</v>
      </c>
      <c r="BA837" s="228"/>
      <c r="BB837" s="920"/>
      <c r="BC837" s="920"/>
    </row>
    <row r="838" spans="1:55" x14ac:dyDescent="0.2">
      <c r="A838" s="999" t="s">
        <v>7</v>
      </c>
      <c r="B838" s="1000"/>
      <c r="C838" s="831">
        <v>0.683760683760684</v>
      </c>
      <c r="D838" s="832">
        <v>0.74358974358974417</v>
      </c>
      <c r="E838" s="832">
        <v>0.67521367521367548</v>
      </c>
      <c r="F838" s="832">
        <v>0.6470588235294118</v>
      </c>
      <c r="G838" s="832">
        <v>0.67521367521367548</v>
      </c>
      <c r="H838" s="832">
        <v>0.64957264957264993</v>
      </c>
      <c r="I838" s="833">
        <v>0.64957264957264993</v>
      </c>
      <c r="J838" s="834">
        <v>0.683760683760684</v>
      </c>
      <c r="K838" s="832">
        <v>0.70940170940170955</v>
      </c>
      <c r="L838" s="832">
        <v>0.71794871794871806</v>
      </c>
      <c r="M838" s="832">
        <v>0.6078431372549018</v>
      </c>
      <c r="N838" s="832">
        <v>0.58974358974358998</v>
      </c>
      <c r="O838" s="832">
        <v>0.67521367521367548</v>
      </c>
      <c r="P838" s="833">
        <v>0.66666666666666696</v>
      </c>
      <c r="Q838" s="834">
        <v>0.70085470085470103</v>
      </c>
      <c r="R838" s="832">
        <v>0.73504273504273565</v>
      </c>
      <c r="S838" s="832">
        <v>0.70940170940170955</v>
      </c>
      <c r="T838" s="832">
        <v>0.52380952380952384</v>
      </c>
      <c r="U838" s="832">
        <v>0.67521367521367548</v>
      </c>
      <c r="V838" s="832">
        <v>0.69230769230769251</v>
      </c>
      <c r="W838" s="833">
        <v>0.66666666666666696</v>
      </c>
      <c r="X838" s="835">
        <v>0.67792610740287207</v>
      </c>
      <c r="Y838" s="210"/>
      <c r="Z838" s="210"/>
      <c r="AA838" s="210"/>
      <c r="AC838" s="999" t="s">
        <v>7</v>
      </c>
      <c r="AD838" s="1000"/>
      <c r="AE838" s="831">
        <v>0.67096774193548436</v>
      </c>
      <c r="AF838" s="832">
        <v>0.70322580645161292</v>
      </c>
      <c r="AG838" s="832">
        <v>0.67096774193548436</v>
      </c>
      <c r="AH838" s="832">
        <v>0.5</v>
      </c>
      <c r="AI838" s="832">
        <v>0.67096774193548436</v>
      </c>
      <c r="AJ838" s="832">
        <v>0.65161290322580678</v>
      </c>
      <c r="AK838" s="833">
        <v>0.65806451612903172</v>
      </c>
      <c r="AL838" s="834">
        <v>0.63870967741935525</v>
      </c>
      <c r="AM838" s="832">
        <v>0.67096774193548436</v>
      </c>
      <c r="AN838" s="832">
        <v>0.68387096774193534</v>
      </c>
      <c r="AO838" s="832">
        <v>0.62121212121212122</v>
      </c>
      <c r="AP838" s="832">
        <v>0.60000000000000031</v>
      </c>
      <c r="AQ838" s="832">
        <v>0.67096774193548436</v>
      </c>
      <c r="AR838" s="833">
        <v>0.65161290322580678</v>
      </c>
      <c r="AS838" s="834">
        <v>0.64516129032258041</v>
      </c>
      <c r="AT838" s="832">
        <v>0.67096774193548436</v>
      </c>
      <c r="AU838" s="832">
        <v>0.69032258064516139</v>
      </c>
      <c r="AV838" s="832">
        <v>0.51851851851851838</v>
      </c>
      <c r="AW838" s="832">
        <v>0.68387096774193534</v>
      </c>
      <c r="AX838" s="832">
        <v>0.64516129032258041</v>
      </c>
      <c r="AY838" s="945">
        <v>0.65161290322580678</v>
      </c>
      <c r="AZ838" s="835">
        <v>0.6572033701065928</v>
      </c>
      <c r="BA838" s="210"/>
      <c r="BB838" s="210"/>
      <c r="BC838" s="210"/>
    </row>
    <row r="839" spans="1:55" ht="13.5" thickBot="1" x14ac:dyDescent="0.25">
      <c r="A839" s="978" t="s">
        <v>8</v>
      </c>
      <c r="B839" s="979"/>
      <c r="C839" s="766">
        <v>0.12542330136368376</v>
      </c>
      <c r="D839" s="680">
        <v>0.11586996428718206</v>
      </c>
      <c r="E839" s="706">
        <v>0.11860150292864088</v>
      </c>
      <c r="F839" s="706">
        <v>0.12320854350442699</v>
      </c>
      <c r="G839" s="706">
        <v>0.12162802967957427</v>
      </c>
      <c r="H839" s="706">
        <v>0.12154048924620217</v>
      </c>
      <c r="I839" s="707">
        <v>0.12014897458244674</v>
      </c>
      <c r="J839" s="714">
        <v>0.1181840197357715</v>
      </c>
      <c r="K839" s="706">
        <v>0.11395400515989716</v>
      </c>
      <c r="L839" s="706">
        <v>0.11614821214479419</v>
      </c>
      <c r="M839" s="706">
        <v>0.13229139282621946</v>
      </c>
      <c r="N839" s="706">
        <v>0.11853551830478745</v>
      </c>
      <c r="O839" s="706">
        <v>0.11853140954298078</v>
      </c>
      <c r="P839" s="707">
        <v>0.11750076361273931</v>
      </c>
      <c r="Q839" s="714">
        <v>0.11896563206912522</v>
      </c>
      <c r="R839" s="706">
        <v>0.11720053854107072</v>
      </c>
      <c r="S839" s="706">
        <v>0.11565149217950396</v>
      </c>
      <c r="T839" s="706">
        <v>0.12837050161229316</v>
      </c>
      <c r="U839" s="706">
        <v>0.11337895502527304</v>
      </c>
      <c r="V839" s="706">
        <v>0.11399427199551128</v>
      </c>
      <c r="W839" s="707">
        <v>0.11953932969215579</v>
      </c>
      <c r="X839" s="739">
        <v>0.11865519892948952</v>
      </c>
      <c r="Y839" s="228"/>
      <c r="Z839" s="908"/>
      <c r="AA839" s="908"/>
      <c r="AC839" s="978" t="s">
        <v>8</v>
      </c>
      <c r="AD839" s="979"/>
      <c r="AE839" s="766">
        <v>0.12416923612278644</v>
      </c>
      <c r="AF839" s="680">
        <v>0.11564405942093656</v>
      </c>
      <c r="AG839" s="706">
        <v>0.11776348189119809</v>
      </c>
      <c r="AH839" s="706">
        <v>0.12645022358902078</v>
      </c>
      <c r="AI839" s="706">
        <v>0.12107538592326687</v>
      </c>
      <c r="AJ839" s="706">
        <v>0.12028063692710858</v>
      </c>
      <c r="AK839" s="707">
        <v>0.11973879984793277</v>
      </c>
      <c r="AL839" s="714">
        <v>0.1177310067921917</v>
      </c>
      <c r="AM839" s="706">
        <v>0.11285029562722491</v>
      </c>
      <c r="AN839" s="706">
        <v>0.11419013262024225</v>
      </c>
      <c r="AO839" s="706">
        <v>0.13214554577189935</v>
      </c>
      <c r="AP839" s="706">
        <v>0.11800398459206425</v>
      </c>
      <c r="AQ839" s="706">
        <v>0.11871953067587879</v>
      </c>
      <c r="AR839" s="707">
        <v>0.11661476248176024</v>
      </c>
      <c r="AS839" s="714">
        <v>0.11723274582733867</v>
      </c>
      <c r="AT839" s="706">
        <v>0.11616182479473702</v>
      </c>
      <c r="AU839" s="706">
        <v>0.1146171487664268</v>
      </c>
      <c r="AV839" s="706">
        <v>0.12828164207343096</v>
      </c>
      <c r="AW839" s="706">
        <v>0.11326889823144895</v>
      </c>
      <c r="AX839" s="706">
        <v>0.11407502640993074</v>
      </c>
      <c r="AY839" s="709">
        <v>0.11937242186153847</v>
      </c>
      <c r="AZ839" s="739">
        <v>0.11792430169526018</v>
      </c>
      <c r="BA839" s="228"/>
      <c r="BB839" s="920"/>
      <c r="BC839" s="920"/>
    </row>
    <row r="840" spans="1:55" x14ac:dyDescent="0.2">
      <c r="A840" s="980" t="s">
        <v>1</v>
      </c>
      <c r="B840" s="981"/>
      <c r="C840" s="767">
        <f t="shared" ref="C840:F840" si="390">C837/C834*100-100</f>
        <v>4.762684720099017</v>
      </c>
      <c r="D840" s="691">
        <f t="shared" si="390"/>
        <v>18.487175754046262</v>
      </c>
      <c r="E840" s="691">
        <f t="shared" si="390"/>
        <v>13.986556987212168</v>
      </c>
      <c r="F840" s="691">
        <f t="shared" si="390"/>
        <v>4.9850161364684169</v>
      </c>
      <c r="G840" s="691">
        <f>G837/G834*100-100</f>
        <v>11.008589939579252</v>
      </c>
      <c r="H840" s="691">
        <f t="shared" ref="H840:O840" si="391">H837/H834*100-100</f>
        <v>10.899395792385519</v>
      </c>
      <c r="I840" s="692">
        <f t="shared" si="391"/>
        <v>14.201912110844177</v>
      </c>
      <c r="J840" s="690">
        <f t="shared" si="391"/>
        <v>12.235204193055239</v>
      </c>
      <c r="K840" s="691">
        <f t="shared" si="391"/>
        <v>20.496954696561602</v>
      </c>
      <c r="L840" s="691">
        <f t="shared" si="391"/>
        <v>15.735483244764751</v>
      </c>
      <c r="M840" s="691">
        <f t="shared" si="391"/>
        <v>3.0031760667998526</v>
      </c>
      <c r="N840" s="691">
        <f t="shared" si="391"/>
        <v>14.097571036859094</v>
      </c>
      <c r="O840" s="691">
        <f t="shared" si="391"/>
        <v>14.593797772439387</v>
      </c>
      <c r="P840" s="692">
        <f>P837/P834*100-100</f>
        <v>16.458591152847561</v>
      </c>
      <c r="Q840" s="690">
        <f t="shared" ref="Q840:X840" si="392">Q837/Q834*100-100</f>
        <v>17.376428623425795</v>
      </c>
      <c r="R840" s="691">
        <f t="shared" si="392"/>
        <v>16.121302564849188</v>
      </c>
      <c r="S840" s="691">
        <f t="shared" si="392"/>
        <v>17.477129892504422</v>
      </c>
      <c r="T840" s="691">
        <f t="shared" si="392"/>
        <v>6.8217743528946784</v>
      </c>
      <c r="U840" s="691">
        <f t="shared" si="392"/>
        <v>19.627647958069446</v>
      </c>
      <c r="V840" s="691">
        <f t="shared" si="392"/>
        <v>19.169032539855863</v>
      </c>
      <c r="W840" s="692">
        <f t="shared" si="392"/>
        <v>15.934459246317729</v>
      </c>
      <c r="X840" s="480">
        <f t="shared" si="392"/>
        <v>14.573064961066166</v>
      </c>
      <c r="Y840" s="547"/>
      <c r="Z840" s="210"/>
      <c r="AA840" s="210"/>
      <c r="AC840" s="980" t="s">
        <v>1</v>
      </c>
      <c r="AD840" s="981"/>
      <c r="AE840" s="767">
        <f t="shared" ref="AE840:AH840" si="393">AE837/AE834*100-100</f>
        <v>9.306981145810596</v>
      </c>
      <c r="AF840" s="691">
        <f t="shared" si="393"/>
        <v>14.477324015432757</v>
      </c>
      <c r="AG840" s="691">
        <f t="shared" si="393"/>
        <v>14.219504501225401</v>
      </c>
      <c r="AH840" s="691">
        <f t="shared" si="393"/>
        <v>-5.6754264638081935</v>
      </c>
      <c r="AI840" s="691">
        <f>AI837/AI834*100-100</f>
        <v>10.23088495789959</v>
      </c>
      <c r="AJ840" s="691">
        <f t="shared" ref="AJ840:AQ840" si="394">AJ837/AJ834*100-100</f>
        <v>12.967411613404181</v>
      </c>
      <c r="AK840" s="692">
        <f t="shared" si="394"/>
        <v>11.069859988837919</v>
      </c>
      <c r="AL840" s="690">
        <f t="shared" si="394"/>
        <v>13.111790541360307</v>
      </c>
      <c r="AM840" s="691">
        <f t="shared" si="394"/>
        <v>20.155419669505719</v>
      </c>
      <c r="AN840" s="691">
        <f t="shared" si="394"/>
        <v>21.35170221542792</v>
      </c>
      <c r="AO840" s="691">
        <f t="shared" si="394"/>
        <v>-0.23666820347317241</v>
      </c>
      <c r="AP840" s="691">
        <f t="shared" si="394"/>
        <v>13.079032297202204</v>
      </c>
      <c r="AQ840" s="691">
        <f t="shared" si="394"/>
        <v>10.275775885079213</v>
      </c>
      <c r="AR840" s="692">
        <f>AR837/AR834*100-100</f>
        <v>15.513455145470886</v>
      </c>
      <c r="AS840" s="690">
        <f t="shared" ref="AS840:AZ840" si="395">AS837/AS834*100-100</f>
        <v>17.390987843051619</v>
      </c>
      <c r="AT840" s="691">
        <f t="shared" si="395"/>
        <v>16.436145689257728</v>
      </c>
      <c r="AU840" s="691">
        <f t="shared" si="395"/>
        <v>18.034626677343411</v>
      </c>
      <c r="AV840" s="691">
        <f t="shared" si="395"/>
        <v>2.5683878899646544</v>
      </c>
      <c r="AW840" s="691">
        <f t="shared" si="395"/>
        <v>16.519254567955159</v>
      </c>
      <c r="AX840" s="691">
        <f t="shared" si="395"/>
        <v>15.085171434811102</v>
      </c>
      <c r="AY840" s="946">
        <f t="shared" si="395"/>
        <v>10.709519303098688</v>
      </c>
      <c r="AZ840" s="386">
        <f t="shared" si="395"/>
        <v>13.658863483622781</v>
      </c>
      <c r="BA840" s="547"/>
      <c r="BB840" s="210"/>
      <c r="BC840" s="210"/>
    </row>
    <row r="841" spans="1:55" ht="13.5" thickBot="1" x14ac:dyDescent="0.25">
      <c r="A841" s="982" t="s">
        <v>27</v>
      </c>
      <c r="B841" s="983"/>
      <c r="C841" s="520">
        <f>C837-C805</f>
        <v>-116.0263157894733</v>
      </c>
      <c r="D841" s="520">
        <f t="shared" ref="D841:W841" si="396">D837-D805</f>
        <v>158.84210526315837</v>
      </c>
      <c r="E841" s="520">
        <f t="shared" si="396"/>
        <v>41.763157894736651</v>
      </c>
      <c r="F841" s="520">
        <f t="shared" si="396"/>
        <v>-314.83333333333303</v>
      </c>
      <c r="G841" s="520">
        <f t="shared" si="396"/>
        <v>-79.526315789473301</v>
      </c>
      <c r="H841" s="520">
        <f t="shared" si="396"/>
        <v>20.894736842104976</v>
      </c>
      <c r="I841" s="520">
        <f t="shared" si="396"/>
        <v>63.631578947368325</v>
      </c>
      <c r="J841" s="520">
        <f t="shared" si="396"/>
        <v>-117.5</v>
      </c>
      <c r="K841" s="520">
        <f t="shared" si="396"/>
        <v>40.26315789473756</v>
      </c>
      <c r="L841" s="520">
        <f t="shared" si="396"/>
        <v>-100.55263157894751</v>
      </c>
      <c r="M841" s="520">
        <f t="shared" si="396"/>
        <v>148.33660130718908</v>
      </c>
      <c r="N841" s="520">
        <f t="shared" si="396"/>
        <v>17.342105263158373</v>
      </c>
      <c r="O841" s="520">
        <f t="shared" si="396"/>
        <v>-83.947368421052488</v>
      </c>
      <c r="P841" s="520">
        <f t="shared" si="396"/>
        <v>74.289473684210861</v>
      </c>
      <c r="Q841" s="520">
        <f t="shared" si="396"/>
        <v>182.10526315789502</v>
      </c>
      <c r="R841" s="520">
        <f t="shared" si="396"/>
        <v>41.815789473684163</v>
      </c>
      <c r="S841" s="520">
        <f t="shared" si="396"/>
        <v>60.078947368421723</v>
      </c>
      <c r="T841" s="520">
        <f t="shared" si="396"/>
        <v>-20</v>
      </c>
      <c r="U841" s="520">
        <f t="shared" si="396"/>
        <v>94.315789473684163</v>
      </c>
      <c r="V841" s="520">
        <f t="shared" si="396"/>
        <v>-43.157894736841627</v>
      </c>
      <c r="W841" s="520">
        <f t="shared" si="396"/>
        <v>111.13157894736833</v>
      </c>
      <c r="X841" s="520">
        <f>X837-X805</f>
        <v>18.603216883127061</v>
      </c>
      <c r="Y841" s="210"/>
      <c r="Z841" s="908"/>
      <c r="AA841" s="908"/>
      <c r="AC841" s="982" t="s">
        <v>27</v>
      </c>
      <c r="AD841" s="983"/>
      <c r="AE841" s="520">
        <f>AE837-C805</f>
        <v>81.105263157895024</v>
      </c>
      <c r="AF841" s="520">
        <f t="shared" ref="AF841:AZ841" si="397">AF837-D805</f>
        <v>-15.105263157895024</v>
      </c>
      <c r="AG841" s="520">
        <f t="shared" si="397"/>
        <v>51.868421052630765</v>
      </c>
      <c r="AH841" s="520">
        <f t="shared" si="397"/>
        <v>-777.28333333333285</v>
      </c>
      <c r="AI841" s="520">
        <f t="shared" si="397"/>
        <v>-113.26315789473665</v>
      </c>
      <c r="AJ841" s="520">
        <f t="shared" si="397"/>
        <v>110.60526315789411</v>
      </c>
      <c r="AK841" s="520">
        <f t="shared" si="397"/>
        <v>-72.236842105263349</v>
      </c>
      <c r="AL841" s="520">
        <f t="shared" si="397"/>
        <v>-79.473684210525789</v>
      </c>
      <c r="AM841" s="520">
        <f t="shared" si="397"/>
        <v>25.447368421052488</v>
      </c>
      <c r="AN841" s="520">
        <f t="shared" si="397"/>
        <v>143.07894736842081</v>
      </c>
      <c r="AO841" s="520">
        <f t="shared" si="397"/>
        <v>7.7921568627452871</v>
      </c>
      <c r="AP841" s="520">
        <f t="shared" si="397"/>
        <v>-26.842105263157464</v>
      </c>
      <c r="AQ841" s="520">
        <f t="shared" si="397"/>
        <v>-271.26315789473665</v>
      </c>
      <c r="AR841" s="520">
        <f t="shared" si="397"/>
        <v>33.289473684210861</v>
      </c>
      <c r="AS841" s="520">
        <f t="shared" si="397"/>
        <v>182.73684210526335</v>
      </c>
      <c r="AT841" s="520">
        <f t="shared" si="397"/>
        <v>55.473684210526699</v>
      </c>
      <c r="AU841" s="520">
        <f t="shared" si="397"/>
        <v>84.263157894736651</v>
      </c>
      <c r="AV841" s="520">
        <f t="shared" si="397"/>
        <v>-204.51190476190459</v>
      </c>
      <c r="AW841" s="520">
        <f t="shared" si="397"/>
        <v>-40.526315789473301</v>
      </c>
      <c r="AX841" s="520">
        <f t="shared" si="397"/>
        <v>-220.31578947368416</v>
      </c>
      <c r="AY841" s="947">
        <f t="shared" si="397"/>
        <v>-115.52631578947421</v>
      </c>
      <c r="AZ841" s="288">
        <f t="shared" si="397"/>
        <v>-21.054843208366947</v>
      </c>
      <c r="BA841" s="210"/>
      <c r="BB841" s="920"/>
      <c r="BC841" s="920"/>
    </row>
    <row r="842" spans="1:55" x14ac:dyDescent="0.2">
      <c r="A842" s="984" t="s">
        <v>51</v>
      </c>
      <c r="B842" s="985"/>
      <c r="C842" s="722">
        <v>568</v>
      </c>
      <c r="D842" s="720">
        <v>571</v>
      </c>
      <c r="E842" s="720">
        <v>564</v>
      </c>
      <c r="F842" s="720">
        <v>42</v>
      </c>
      <c r="G842" s="720">
        <v>567</v>
      </c>
      <c r="H842" s="720">
        <v>570</v>
      </c>
      <c r="I842" s="721">
        <v>568</v>
      </c>
      <c r="J842" s="722">
        <v>539</v>
      </c>
      <c r="K842" s="720">
        <v>547</v>
      </c>
      <c r="L842" s="720">
        <v>562</v>
      </c>
      <c r="M842" s="720">
        <v>105</v>
      </c>
      <c r="N842" s="720">
        <v>569</v>
      </c>
      <c r="O842" s="720">
        <v>558</v>
      </c>
      <c r="P842" s="723">
        <v>549</v>
      </c>
      <c r="Q842" s="719">
        <v>552</v>
      </c>
      <c r="R842" s="720">
        <v>560</v>
      </c>
      <c r="S842" s="720">
        <v>578</v>
      </c>
      <c r="T842" s="720">
        <v>71</v>
      </c>
      <c r="U842" s="720">
        <v>581</v>
      </c>
      <c r="V842" s="720">
        <v>574</v>
      </c>
      <c r="W842" s="721">
        <v>574</v>
      </c>
      <c r="X842" s="371">
        <f>SUM(C842:W842)</f>
        <v>10369</v>
      </c>
      <c r="Y842" s="908" t="s">
        <v>56</v>
      </c>
      <c r="Z842" s="265">
        <f>X826-X842</f>
        <v>66</v>
      </c>
      <c r="AA842" s="266">
        <f>Z842/X842</f>
        <v>6.3651268203298297E-3</v>
      </c>
      <c r="AC842" s="984" t="s">
        <v>51</v>
      </c>
      <c r="AD842" s="985"/>
      <c r="AE842" s="722">
        <v>568</v>
      </c>
      <c r="AF842" s="720">
        <v>571</v>
      </c>
      <c r="AG842" s="720">
        <v>564</v>
      </c>
      <c r="AH842" s="720">
        <v>42</v>
      </c>
      <c r="AI842" s="720">
        <v>567</v>
      </c>
      <c r="AJ842" s="720">
        <v>570</v>
      </c>
      <c r="AK842" s="721">
        <v>568</v>
      </c>
      <c r="AL842" s="722">
        <v>539</v>
      </c>
      <c r="AM842" s="720">
        <v>547</v>
      </c>
      <c r="AN842" s="720">
        <v>562</v>
      </c>
      <c r="AO842" s="720">
        <v>105</v>
      </c>
      <c r="AP842" s="720">
        <v>569</v>
      </c>
      <c r="AQ842" s="720">
        <v>558</v>
      </c>
      <c r="AR842" s="723">
        <v>549</v>
      </c>
      <c r="AS842" s="719">
        <v>552</v>
      </c>
      <c r="AT842" s="720">
        <v>560</v>
      </c>
      <c r="AU842" s="720">
        <v>578</v>
      </c>
      <c r="AV842" s="720">
        <v>71</v>
      </c>
      <c r="AW842" s="720">
        <v>581</v>
      </c>
      <c r="AX842" s="720">
        <v>574</v>
      </c>
      <c r="AY842" s="723">
        <v>574</v>
      </c>
      <c r="AZ842" s="264">
        <f>SUM(AE842:AY842)</f>
        <v>10369</v>
      </c>
      <c r="BA842" s="920"/>
      <c r="BB842" s="265"/>
      <c r="BC842" s="266"/>
    </row>
    <row r="843" spans="1:55" x14ac:dyDescent="0.2">
      <c r="A843" s="986" t="s">
        <v>28</v>
      </c>
      <c r="B843" s="987"/>
      <c r="C843" s="373">
        <v>155.00000000000009</v>
      </c>
      <c r="D843" s="914">
        <v>155.00000000000009</v>
      </c>
      <c r="E843" s="914">
        <v>155.00000000000009</v>
      </c>
      <c r="F843" s="914">
        <v>155.00000000000009</v>
      </c>
      <c r="G843" s="914">
        <v>155.00000000000009</v>
      </c>
      <c r="H843" s="914">
        <v>155.00000000000009</v>
      </c>
      <c r="I843" s="915">
        <v>155.00000000000009</v>
      </c>
      <c r="J843" s="913">
        <v>155.00000000000009</v>
      </c>
      <c r="K843" s="914">
        <v>155.00000000000009</v>
      </c>
      <c r="L843" s="914">
        <v>155.00000000000009</v>
      </c>
      <c r="M843" s="914">
        <v>155.00000000000009</v>
      </c>
      <c r="N843" s="914">
        <v>155.00000000000009</v>
      </c>
      <c r="O843" s="914">
        <v>155.00000000000009</v>
      </c>
      <c r="P843" s="915">
        <v>155.00000000000009</v>
      </c>
      <c r="Q843" s="913">
        <v>155.00000000000009</v>
      </c>
      <c r="R843" s="914">
        <v>155.00000000000009</v>
      </c>
      <c r="S843" s="914">
        <v>155.00000000000009</v>
      </c>
      <c r="T843" s="914">
        <v>155.00000000000009</v>
      </c>
      <c r="U843" s="914">
        <v>155.00000000000009</v>
      </c>
      <c r="V843" s="914">
        <v>155.00000000000009</v>
      </c>
      <c r="W843" s="915">
        <v>155.00000000000009</v>
      </c>
      <c r="X843" s="749">
        <f>AVERAGE(C843:W843)</f>
        <v>155.00000000000006</v>
      </c>
      <c r="Y843" s="908" t="s">
        <v>57</v>
      </c>
      <c r="Z843" s="908">
        <v>155.24</v>
      </c>
      <c r="AA843" s="908"/>
      <c r="AC843" s="986" t="s">
        <v>28</v>
      </c>
      <c r="AD843" s="987"/>
      <c r="AE843" s="373"/>
      <c r="AF843" s="925"/>
      <c r="AG843" s="925"/>
      <c r="AH843" s="925"/>
      <c r="AI843" s="925"/>
      <c r="AJ843" s="925"/>
      <c r="AK843" s="926"/>
      <c r="AL843" s="924"/>
      <c r="AM843" s="925"/>
      <c r="AN843" s="925"/>
      <c r="AO843" s="925"/>
      <c r="AP843" s="925"/>
      <c r="AQ843" s="925"/>
      <c r="AR843" s="926"/>
      <c r="AS843" s="924"/>
      <c r="AT843" s="925"/>
      <c r="AU843" s="925"/>
      <c r="AV843" s="925"/>
      <c r="AW843" s="925"/>
      <c r="AX843" s="925"/>
      <c r="AY843" s="311"/>
      <c r="AZ843" s="764" t="e">
        <f>AVERAGE(AE843:AY843)</f>
        <v>#DIV/0!</v>
      </c>
      <c r="BA843" s="920"/>
      <c r="BB843" s="920"/>
      <c r="BC843" s="920"/>
    </row>
    <row r="844" spans="1:55" ht="13.5" thickBot="1" x14ac:dyDescent="0.25">
      <c r="A844" s="988" t="s">
        <v>26</v>
      </c>
      <c r="B844" s="989"/>
      <c r="C844" s="374">
        <f t="shared" ref="C844:W844" si="398">(C843-C826)</f>
        <v>-416.99999999999989</v>
      </c>
      <c r="D844" s="217">
        <f t="shared" si="398"/>
        <v>-415.99999999999989</v>
      </c>
      <c r="E844" s="217">
        <f t="shared" si="398"/>
        <v>-412.99999999999989</v>
      </c>
      <c r="F844" s="217">
        <f t="shared" si="398"/>
        <v>107.00000000000009</v>
      </c>
      <c r="G844" s="217">
        <f t="shared" si="398"/>
        <v>-415.99999999999989</v>
      </c>
      <c r="H844" s="217">
        <f t="shared" si="398"/>
        <v>-415.99999999999989</v>
      </c>
      <c r="I844" s="322">
        <f t="shared" si="398"/>
        <v>-414.99999999999989</v>
      </c>
      <c r="J844" s="216">
        <f t="shared" si="398"/>
        <v>-386.99999999999989</v>
      </c>
      <c r="K844" s="217">
        <f t="shared" si="398"/>
        <v>-395.99999999999989</v>
      </c>
      <c r="L844" s="217">
        <f t="shared" si="398"/>
        <v>-409.99999999999989</v>
      </c>
      <c r="M844" s="217">
        <f t="shared" si="398"/>
        <v>45.000000000000085</v>
      </c>
      <c r="N844" s="217">
        <f t="shared" si="398"/>
        <v>-417.99999999999989</v>
      </c>
      <c r="O844" s="217">
        <f t="shared" si="398"/>
        <v>-405.99999999999989</v>
      </c>
      <c r="P844" s="322">
        <f t="shared" si="398"/>
        <v>-395.99999999999989</v>
      </c>
      <c r="Q844" s="216">
        <f t="shared" si="398"/>
        <v>-398.99999999999989</v>
      </c>
      <c r="R844" s="217">
        <f t="shared" si="398"/>
        <v>-406.99999999999989</v>
      </c>
      <c r="S844" s="217">
        <f t="shared" si="398"/>
        <v>-425.99999999999989</v>
      </c>
      <c r="T844" s="217">
        <f t="shared" si="398"/>
        <v>81.000000000000085</v>
      </c>
      <c r="U844" s="217">
        <f t="shared" si="398"/>
        <v>-430.99999999999989</v>
      </c>
      <c r="V844" s="217">
        <f t="shared" si="398"/>
        <v>-421.99999999999989</v>
      </c>
      <c r="W844" s="322">
        <f t="shared" si="398"/>
        <v>-421.99999999999989</v>
      </c>
      <c r="X844" s="333"/>
      <c r="Y844" s="908" t="s">
        <v>26</v>
      </c>
      <c r="Z844" s="908">
        <f>Z843-Z827</f>
        <v>-6.0000000000002274E-2</v>
      </c>
      <c r="AA844" s="908"/>
      <c r="AC844" s="988" t="s">
        <v>26</v>
      </c>
      <c r="AD844" s="989"/>
      <c r="AE844" s="374">
        <f t="shared" ref="AE844:AY844" si="399">(AE843-AE826)</f>
        <v>0</v>
      </c>
      <c r="AF844" s="217">
        <f t="shared" si="399"/>
        <v>0</v>
      </c>
      <c r="AG844" s="217">
        <f t="shared" si="399"/>
        <v>0</v>
      </c>
      <c r="AH844" s="217">
        <f t="shared" si="399"/>
        <v>0</v>
      </c>
      <c r="AI844" s="217">
        <f t="shared" si="399"/>
        <v>0</v>
      </c>
      <c r="AJ844" s="217">
        <f t="shared" si="399"/>
        <v>0</v>
      </c>
      <c r="AK844" s="322">
        <f t="shared" si="399"/>
        <v>0</v>
      </c>
      <c r="AL844" s="216">
        <f t="shared" si="399"/>
        <v>0</v>
      </c>
      <c r="AM844" s="217">
        <f t="shared" si="399"/>
        <v>0</v>
      </c>
      <c r="AN844" s="217">
        <f t="shared" si="399"/>
        <v>0</v>
      </c>
      <c r="AO844" s="217">
        <f t="shared" si="399"/>
        <v>0</v>
      </c>
      <c r="AP844" s="217">
        <f t="shared" si="399"/>
        <v>0</v>
      </c>
      <c r="AQ844" s="217">
        <f t="shared" si="399"/>
        <v>0</v>
      </c>
      <c r="AR844" s="322">
        <f t="shared" si="399"/>
        <v>0</v>
      </c>
      <c r="AS844" s="216">
        <f t="shared" si="399"/>
        <v>0</v>
      </c>
      <c r="AT844" s="217">
        <f t="shared" si="399"/>
        <v>0</v>
      </c>
      <c r="AU844" s="217">
        <f t="shared" si="399"/>
        <v>0</v>
      </c>
      <c r="AV844" s="217">
        <f t="shared" si="399"/>
        <v>0</v>
      </c>
      <c r="AW844" s="217">
        <f t="shared" si="399"/>
        <v>0</v>
      </c>
      <c r="AX844" s="217">
        <f t="shared" si="399"/>
        <v>0</v>
      </c>
      <c r="AY844" s="332">
        <f t="shared" si="399"/>
        <v>0</v>
      </c>
      <c r="AZ844" s="223"/>
      <c r="BA844" s="920"/>
      <c r="BB844" s="920"/>
      <c r="BC844" s="920"/>
    </row>
    <row r="846" spans="1:55" ht="13.5" thickBot="1" x14ac:dyDescent="0.25"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</row>
    <row r="847" spans="1:55" ht="13.5" thickBot="1" x14ac:dyDescent="0.25">
      <c r="A847" s="788">
        <f>A831+7</f>
        <v>45833</v>
      </c>
      <c r="B847" s="781"/>
      <c r="C847" s="762">
        <f>C852/C858</f>
        <v>0</v>
      </c>
      <c r="D847" s="762">
        <f t="shared" ref="D847:W847" si="400">D852/D858</f>
        <v>0</v>
      </c>
      <c r="E847" s="762">
        <f t="shared" si="400"/>
        <v>0</v>
      </c>
      <c r="F847" s="762">
        <f t="shared" si="400"/>
        <v>0</v>
      </c>
      <c r="G847" s="762">
        <f t="shared" si="400"/>
        <v>0</v>
      </c>
      <c r="H847" s="762">
        <f t="shared" si="400"/>
        <v>0</v>
      </c>
      <c r="I847" s="762">
        <f t="shared" si="400"/>
        <v>0</v>
      </c>
      <c r="J847" s="762">
        <f t="shared" si="400"/>
        <v>0</v>
      </c>
      <c r="K847" s="762">
        <f t="shared" si="400"/>
        <v>0</v>
      </c>
      <c r="L847" s="762">
        <f t="shared" si="400"/>
        <v>0</v>
      </c>
      <c r="M847" s="762">
        <f t="shared" si="400"/>
        <v>0</v>
      </c>
      <c r="N847" s="762">
        <f t="shared" si="400"/>
        <v>0</v>
      </c>
      <c r="O847" s="762">
        <f t="shared" si="400"/>
        <v>0</v>
      </c>
      <c r="P847" s="762">
        <f t="shared" si="400"/>
        <v>0</v>
      </c>
      <c r="Q847" s="762">
        <f t="shared" si="400"/>
        <v>0</v>
      </c>
      <c r="R847" s="762">
        <f t="shared" si="400"/>
        <v>0</v>
      </c>
      <c r="S847" s="762">
        <f t="shared" si="400"/>
        <v>0</v>
      </c>
      <c r="T847" s="762">
        <f t="shared" si="400"/>
        <v>0</v>
      </c>
      <c r="U847" s="762">
        <f t="shared" si="400"/>
        <v>0</v>
      </c>
      <c r="V847" s="762">
        <f t="shared" si="400"/>
        <v>0</v>
      </c>
      <c r="W847" s="762">
        <f t="shared" si="400"/>
        <v>0</v>
      </c>
      <c r="X847" s="933"/>
      <c r="Y847" s="933"/>
      <c r="Z847" s="933"/>
      <c r="AA847" s="933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</row>
    <row r="848" spans="1:55" ht="13.5" thickBot="1" x14ac:dyDescent="0.25">
      <c r="A848" s="789" t="s">
        <v>268</v>
      </c>
      <c r="B848" s="790">
        <f>B832+1</f>
        <v>58</v>
      </c>
      <c r="C848" s="990" t="s">
        <v>53</v>
      </c>
      <c r="D848" s="990"/>
      <c r="E848" s="990"/>
      <c r="F848" s="990"/>
      <c r="G848" s="990"/>
      <c r="H848" s="990"/>
      <c r="I848" s="991"/>
      <c r="J848" s="992" t="s">
        <v>114</v>
      </c>
      <c r="K848" s="990"/>
      <c r="L848" s="990"/>
      <c r="M848" s="990"/>
      <c r="N848" s="990"/>
      <c r="O848" s="990"/>
      <c r="P848" s="991"/>
      <c r="Q848" s="992" t="s">
        <v>63</v>
      </c>
      <c r="R848" s="990"/>
      <c r="S848" s="990"/>
      <c r="T848" s="990"/>
      <c r="U848" s="990"/>
      <c r="V848" s="990"/>
      <c r="W848" s="991"/>
      <c r="X848" s="930" t="s">
        <v>55</v>
      </c>
      <c r="Y848" s="933"/>
      <c r="Z848" s="933"/>
      <c r="AA848" s="933"/>
    </row>
    <row r="849" spans="1:27" x14ac:dyDescent="0.2">
      <c r="A849" s="993" t="s">
        <v>54</v>
      </c>
      <c r="B849" s="994"/>
      <c r="C849" s="436">
        <v>1</v>
      </c>
      <c r="D849" s="936">
        <v>2</v>
      </c>
      <c r="E849" s="936">
        <v>3</v>
      </c>
      <c r="F849" s="936">
        <v>4</v>
      </c>
      <c r="G849" s="936">
        <v>5</v>
      </c>
      <c r="H849" s="936">
        <v>6</v>
      </c>
      <c r="I849" s="937">
        <v>7</v>
      </c>
      <c r="J849" s="935">
        <v>1</v>
      </c>
      <c r="K849" s="936">
        <v>2</v>
      </c>
      <c r="L849" s="936">
        <v>3</v>
      </c>
      <c r="M849" s="936">
        <v>4</v>
      </c>
      <c r="N849" s="936">
        <v>5</v>
      </c>
      <c r="O849" s="936">
        <v>6</v>
      </c>
      <c r="P849" s="937">
        <v>7</v>
      </c>
      <c r="Q849" s="935">
        <v>1</v>
      </c>
      <c r="R849" s="936">
        <v>2</v>
      </c>
      <c r="S849" s="936">
        <v>3</v>
      </c>
      <c r="T849" s="936">
        <v>4</v>
      </c>
      <c r="U849" s="936">
        <v>5</v>
      </c>
      <c r="V849" s="936">
        <v>6</v>
      </c>
      <c r="W849" s="937">
        <v>7</v>
      </c>
      <c r="X849" s="932"/>
      <c r="Y849" s="933"/>
      <c r="Z849" s="933"/>
      <c r="AA849" s="933"/>
    </row>
    <row r="850" spans="1:27" x14ac:dyDescent="0.2">
      <c r="A850" s="995" t="s">
        <v>3</v>
      </c>
      <c r="B850" s="996"/>
      <c r="C850" s="871">
        <f>INDEX($BC$2:$BC$66, MATCH($B848, $BB$2:$BB$66, 0), MATCH($BC$1, $BC$1, 0))</f>
        <v>4356</v>
      </c>
      <c r="D850" s="872">
        <f t="shared" ref="D850:X850" si="401">INDEX($BC$2:$BC$66, MATCH($B848, $BB$2:$BB$66, 0), MATCH($BC$1, $BC$1, 0))</f>
        <v>4356</v>
      </c>
      <c r="E850" s="872">
        <f t="shared" si="401"/>
        <v>4356</v>
      </c>
      <c r="F850" s="872">
        <f t="shared" si="401"/>
        <v>4356</v>
      </c>
      <c r="G850" s="872">
        <f t="shared" si="401"/>
        <v>4356</v>
      </c>
      <c r="H850" s="872">
        <f t="shared" si="401"/>
        <v>4356</v>
      </c>
      <c r="I850" s="873">
        <f t="shared" si="401"/>
        <v>4356</v>
      </c>
      <c r="J850" s="871">
        <f t="shared" si="401"/>
        <v>4356</v>
      </c>
      <c r="K850" s="872">
        <f t="shared" si="401"/>
        <v>4356</v>
      </c>
      <c r="L850" s="872">
        <f t="shared" si="401"/>
        <v>4356</v>
      </c>
      <c r="M850" s="872">
        <f t="shared" si="401"/>
        <v>4356</v>
      </c>
      <c r="N850" s="872">
        <f t="shared" si="401"/>
        <v>4356</v>
      </c>
      <c r="O850" s="872">
        <f t="shared" si="401"/>
        <v>4356</v>
      </c>
      <c r="P850" s="873">
        <f t="shared" si="401"/>
        <v>4356</v>
      </c>
      <c r="Q850" s="871">
        <f t="shared" si="401"/>
        <v>4356</v>
      </c>
      <c r="R850" s="872">
        <f t="shared" si="401"/>
        <v>4356</v>
      </c>
      <c r="S850" s="872">
        <f t="shared" si="401"/>
        <v>4356</v>
      </c>
      <c r="T850" s="872">
        <f t="shared" si="401"/>
        <v>4356</v>
      </c>
      <c r="U850" s="872">
        <f t="shared" si="401"/>
        <v>4356</v>
      </c>
      <c r="V850" s="872">
        <f t="shared" si="401"/>
        <v>4356</v>
      </c>
      <c r="W850" s="873">
        <f t="shared" si="401"/>
        <v>4356</v>
      </c>
      <c r="X850" s="877">
        <f t="shared" si="401"/>
        <v>4356</v>
      </c>
      <c r="Y850" s="750">
        <f>X850-X834</f>
        <v>18</v>
      </c>
      <c r="Z850" s="313"/>
      <c r="AA850" s="313"/>
    </row>
    <row r="851" spans="1:27" hidden="1" x14ac:dyDescent="0.2">
      <c r="A851" s="995" t="s">
        <v>4</v>
      </c>
      <c r="B851" s="996"/>
      <c r="C851" s="806"/>
      <c r="D851" s="807"/>
      <c r="E851" s="807"/>
      <c r="F851" s="807"/>
      <c r="G851" s="807"/>
      <c r="H851" s="807"/>
      <c r="I851" s="808"/>
      <c r="J851" s="809"/>
      <c r="K851" s="807"/>
      <c r="L851" s="807"/>
      <c r="M851" s="807"/>
      <c r="N851" s="807"/>
      <c r="O851" s="807"/>
      <c r="P851" s="808"/>
      <c r="Q851" s="809"/>
      <c r="R851" s="807"/>
      <c r="S851" s="807"/>
      <c r="T851" s="807"/>
      <c r="U851" s="807"/>
      <c r="V851" s="807"/>
      <c r="W851" s="808"/>
      <c r="X851" s="810"/>
      <c r="Y851" s="750"/>
      <c r="Z851" s="313"/>
      <c r="AA851" s="313"/>
    </row>
    <row r="852" spans="1:27" hidden="1" x14ac:dyDescent="0.2">
      <c r="A852" s="995" t="s">
        <v>266</v>
      </c>
      <c r="B852" s="996"/>
      <c r="C852" s="806"/>
      <c r="D852" s="807"/>
      <c r="E852" s="807"/>
      <c r="F852" s="807"/>
      <c r="G852" s="807"/>
      <c r="H852" s="807"/>
      <c r="I852" s="808"/>
      <c r="J852" s="809"/>
      <c r="K852" s="807"/>
      <c r="L852" s="807"/>
      <c r="M852" s="807"/>
      <c r="N852" s="807"/>
      <c r="O852" s="807"/>
      <c r="P852" s="808"/>
      <c r="Q852" s="809"/>
      <c r="R852" s="807"/>
      <c r="S852" s="807"/>
      <c r="T852" s="807"/>
      <c r="U852" s="807"/>
      <c r="V852" s="807"/>
      <c r="W852" s="808"/>
      <c r="X852" s="853"/>
      <c r="Y852" s="750"/>
      <c r="Z852" s="313"/>
      <c r="AA852" s="313"/>
    </row>
    <row r="853" spans="1:27" x14ac:dyDescent="0.2">
      <c r="A853" s="997" t="s">
        <v>6</v>
      </c>
      <c r="B853" s="998"/>
      <c r="C853" s="711"/>
      <c r="D853" s="301"/>
      <c r="E853" s="301"/>
      <c r="F853" s="301"/>
      <c r="G853" s="301"/>
      <c r="H853" s="301"/>
      <c r="I853" s="394"/>
      <c r="J853" s="300"/>
      <c r="K853" s="301"/>
      <c r="L853" s="301"/>
      <c r="M853" s="301"/>
      <c r="N853" s="301"/>
      <c r="O853" s="301"/>
      <c r="P853" s="394"/>
      <c r="Q853" s="300"/>
      <c r="R853" s="301"/>
      <c r="S853" s="301"/>
      <c r="T853" s="301"/>
      <c r="U853" s="301"/>
      <c r="V853" s="301"/>
      <c r="W853" s="394"/>
      <c r="X853" s="317"/>
      <c r="Y853" s="228"/>
      <c r="Z853" s="933"/>
      <c r="AA853" s="933"/>
    </row>
    <row r="854" spans="1:27" x14ac:dyDescent="0.2">
      <c r="A854" s="999" t="s">
        <v>7</v>
      </c>
      <c r="B854" s="1000"/>
      <c r="C854" s="831"/>
      <c r="D854" s="832"/>
      <c r="E854" s="832"/>
      <c r="F854" s="832"/>
      <c r="G854" s="832"/>
      <c r="H854" s="832"/>
      <c r="I854" s="833"/>
      <c r="J854" s="834"/>
      <c r="K854" s="832"/>
      <c r="L854" s="832"/>
      <c r="M854" s="832"/>
      <c r="N854" s="832"/>
      <c r="O854" s="832"/>
      <c r="P854" s="833"/>
      <c r="Q854" s="834"/>
      <c r="R854" s="832"/>
      <c r="S854" s="832"/>
      <c r="T854" s="832"/>
      <c r="U854" s="832"/>
      <c r="V854" s="832"/>
      <c r="W854" s="833"/>
      <c r="X854" s="835"/>
      <c r="Y854" s="210"/>
      <c r="Z854" s="210"/>
      <c r="AA854" s="210"/>
    </row>
    <row r="855" spans="1:27" ht="13.5" thickBot="1" x14ac:dyDescent="0.25">
      <c r="A855" s="978" t="s">
        <v>8</v>
      </c>
      <c r="B855" s="979"/>
      <c r="C855" s="766"/>
      <c r="D855" s="680"/>
      <c r="E855" s="706"/>
      <c r="F855" s="706"/>
      <c r="G855" s="706"/>
      <c r="H855" s="706"/>
      <c r="I855" s="707"/>
      <c r="J855" s="714"/>
      <c r="K855" s="706"/>
      <c r="L855" s="706"/>
      <c r="M855" s="706"/>
      <c r="N855" s="706"/>
      <c r="O855" s="706"/>
      <c r="P855" s="707"/>
      <c r="Q855" s="714"/>
      <c r="R855" s="706"/>
      <c r="S855" s="706"/>
      <c r="T855" s="706"/>
      <c r="U855" s="706"/>
      <c r="V855" s="706"/>
      <c r="W855" s="707"/>
      <c r="X855" s="739"/>
      <c r="Y855" s="228"/>
      <c r="Z855" s="933"/>
      <c r="AA855" s="933"/>
    </row>
    <row r="856" spans="1:27" x14ac:dyDescent="0.2">
      <c r="A856" s="980" t="s">
        <v>1</v>
      </c>
      <c r="B856" s="981"/>
      <c r="C856" s="767">
        <f t="shared" ref="C856:F856" si="402">C853/C850*100-100</f>
        <v>-100</v>
      </c>
      <c r="D856" s="691">
        <f t="shared" si="402"/>
        <v>-100</v>
      </c>
      <c r="E856" s="691">
        <f t="shared" si="402"/>
        <v>-100</v>
      </c>
      <c r="F856" s="691">
        <f t="shared" si="402"/>
        <v>-100</v>
      </c>
      <c r="G856" s="691">
        <f>G853/G850*100-100</f>
        <v>-100</v>
      </c>
      <c r="H856" s="691">
        <f t="shared" ref="H856:O856" si="403">H853/H850*100-100</f>
        <v>-100</v>
      </c>
      <c r="I856" s="692">
        <f t="shared" si="403"/>
        <v>-100</v>
      </c>
      <c r="J856" s="690">
        <f t="shared" si="403"/>
        <v>-100</v>
      </c>
      <c r="K856" s="691">
        <f t="shared" si="403"/>
        <v>-100</v>
      </c>
      <c r="L856" s="691">
        <f t="shared" si="403"/>
        <v>-100</v>
      </c>
      <c r="M856" s="691">
        <f t="shared" si="403"/>
        <v>-100</v>
      </c>
      <c r="N856" s="691">
        <f t="shared" si="403"/>
        <v>-100</v>
      </c>
      <c r="O856" s="691">
        <f t="shared" si="403"/>
        <v>-100</v>
      </c>
      <c r="P856" s="692">
        <f>P853/P850*100-100</f>
        <v>-100</v>
      </c>
      <c r="Q856" s="690">
        <f t="shared" ref="Q856:X856" si="404">Q853/Q850*100-100</f>
        <v>-100</v>
      </c>
      <c r="R856" s="691">
        <f t="shared" si="404"/>
        <v>-100</v>
      </c>
      <c r="S856" s="691">
        <f t="shared" si="404"/>
        <v>-100</v>
      </c>
      <c r="T856" s="691">
        <f t="shared" si="404"/>
        <v>-100</v>
      </c>
      <c r="U856" s="691">
        <f t="shared" si="404"/>
        <v>-100</v>
      </c>
      <c r="V856" s="691">
        <f t="shared" si="404"/>
        <v>-100</v>
      </c>
      <c r="W856" s="692">
        <f t="shared" si="404"/>
        <v>-100</v>
      </c>
      <c r="X856" s="480">
        <f t="shared" si="404"/>
        <v>-100</v>
      </c>
      <c r="Y856" s="547"/>
      <c r="Z856" s="210"/>
      <c r="AA856" s="210"/>
    </row>
    <row r="857" spans="1:27" ht="13.5" thickBot="1" x14ac:dyDescent="0.25">
      <c r="A857" s="982" t="s">
        <v>27</v>
      </c>
      <c r="B857" s="983"/>
      <c r="C857" s="520">
        <f>C853-AE837</f>
        <v>-4741.7368421052633</v>
      </c>
      <c r="D857" s="520">
        <f t="shared" ref="D857:X857" si="405">D853-AF837</f>
        <v>-4966.0263157894733</v>
      </c>
      <c r="E857" s="520">
        <f t="shared" si="405"/>
        <v>-4954.8421052631575</v>
      </c>
      <c r="F857" s="520">
        <f t="shared" si="405"/>
        <v>-4091.8</v>
      </c>
      <c r="G857" s="520">
        <f t="shared" si="405"/>
        <v>-4781.8157894736842</v>
      </c>
      <c r="H857" s="520">
        <f t="shared" si="405"/>
        <v>-4900.5263157894733</v>
      </c>
      <c r="I857" s="520">
        <f t="shared" si="405"/>
        <v>-4818.2105263157891</v>
      </c>
      <c r="J857" s="520">
        <f t="shared" si="405"/>
        <v>-4906.7894736842109</v>
      </c>
      <c r="K857" s="520">
        <f t="shared" si="405"/>
        <v>-5212.3421052631575</v>
      </c>
      <c r="L857" s="520">
        <f t="shared" si="405"/>
        <v>-5264.2368421052633</v>
      </c>
      <c r="M857" s="520">
        <f t="shared" si="405"/>
        <v>-4327.7333333333336</v>
      </c>
      <c r="N857" s="520">
        <f t="shared" si="405"/>
        <v>-4905.3684210526317</v>
      </c>
      <c r="O857" s="520">
        <f t="shared" si="405"/>
        <v>-4783.7631578947367</v>
      </c>
      <c r="P857" s="520">
        <f t="shared" si="405"/>
        <v>-5010.9736842105267</v>
      </c>
      <c r="Q857" s="520">
        <f t="shared" si="405"/>
        <v>-5092.4210526315792</v>
      </c>
      <c r="R857" s="520">
        <f t="shared" si="405"/>
        <v>-5051</v>
      </c>
      <c r="S857" s="520">
        <f t="shared" si="405"/>
        <v>-5120.3421052631575</v>
      </c>
      <c r="T857" s="520">
        <f t="shared" si="405"/>
        <v>-4449.416666666667</v>
      </c>
      <c r="U857" s="520">
        <f t="shared" si="405"/>
        <v>-5054.605263157895</v>
      </c>
      <c r="V857" s="520">
        <f t="shared" si="405"/>
        <v>-4992.394736842105</v>
      </c>
      <c r="W857" s="520">
        <f t="shared" si="405"/>
        <v>-4802.5789473684208</v>
      </c>
      <c r="X857" s="520">
        <f t="shared" si="405"/>
        <v>-4930.5214979195562</v>
      </c>
      <c r="Y857" s="210"/>
      <c r="Z857" s="933"/>
      <c r="AA857" s="933"/>
    </row>
    <row r="858" spans="1:27" x14ac:dyDescent="0.2">
      <c r="A858" s="984" t="s">
        <v>51</v>
      </c>
      <c r="B858" s="985"/>
      <c r="C858" s="722">
        <v>554</v>
      </c>
      <c r="D858" s="720">
        <v>561</v>
      </c>
      <c r="E858" s="720">
        <v>544</v>
      </c>
      <c r="F858" s="720">
        <v>114</v>
      </c>
      <c r="G858" s="720">
        <v>546</v>
      </c>
      <c r="H858" s="720">
        <v>551</v>
      </c>
      <c r="I858" s="721">
        <v>556</v>
      </c>
      <c r="J858" s="722">
        <v>537</v>
      </c>
      <c r="K858" s="720">
        <v>546</v>
      </c>
      <c r="L858" s="720">
        <v>560</v>
      </c>
      <c r="M858" s="720">
        <v>94</v>
      </c>
      <c r="N858" s="720">
        <v>568</v>
      </c>
      <c r="O858" s="720">
        <v>556</v>
      </c>
      <c r="P858" s="723">
        <v>545</v>
      </c>
      <c r="Q858" s="719">
        <v>539</v>
      </c>
      <c r="R858" s="720">
        <v>546</v>
      </c>
      <c r="S858" s="720">
        <v>571</v>
      </c>
      <c r="T858" s="720">
        <v>102</v>
      </c>
      <c r="U858" s="720">
        <v>572</v>
      </c>
      <c r="V858" s="720">
        <v>559</v>
      </c>
      <c r="W858" s="721">
        <v>572</v>
      </c>
      <c r="X858" s="371">
        <f>SUM(C858:W858)</f>
        <v>10293</v>
      </c>
      <c r="Y858" s="933" t="s">
        <v>56</v>
      </c>
      <c r="Z858" s="265">
        <f>X842-X858</f>
        <v>76</v>
      </c>
      <c r="AA858" s="266">
        <f>Z858/X858</f>
        <v>7.3836587972408432E-3</v>
      </c>
    </row>
    <row r="859" spans="1:27" x14ac:dyDescent="0.2">
      <c r="A859" s="986" t="s">
        <v>28</v>
      </c>
      <c r="B859" s="987"/>
      <c r="C859" s="373">
        <v>155.00000000000009</v>
      </c>
      <c r="D859" s="939">
        <v>155.00000000000009</v>
      </c>
      <c r="E859" s="939">
        <v>155.00000000000009</v>
      </c>
      <c r="F859" s="939">
        <v>155.00000000000009</v>
      </c>
      <c r="G859" s="939">
        <v>155.00000000000009</v>
      </c>
      <c r="H859" s="939">
        <v>155.00000000000009</v>
      </c>
      <c r="I859" s="940">
        <v>155.00000000000009</v>
      </c>
      <c r="J859" s="938">
        <v>155.00000000000009</v>
      </c>
      <c r="K859" s="939">
        <v>155.00000000000009</v>
      </c>
      <c r="L859" s="939">
        <v>155.00000000000009</v>
      </c>
      <c r="M859" s="939">
        <v>155.00000000000009</v>
      </c>
      <c r="N859" s="939">
        <v>155.00000000000009</v>
      </c>
      <c r="O859" s="939">
        <v>155.00000000000009</v>
      </c>
      <c r="P859" s="940">
        <v>155.00000000000009</v>
      </c>
      <c r="Q859" s="938">
        <v>155.00000000000009</v>
      </c>
      <c r="R859" s="939">
        <v>155.00000000000009</v>
      </c>
      <c r="S859" s="939">
        <v>155.00000000000009</v>
      </c>
      <c r="T859" s="939">
        <v>155.00000000000009</v>
      </c>
      <c r="U859" s="939">
        <v>155.00000000000009</v>
      </c>
      <c r="V859" s="939">
        <v>155.00000000000009</v>
      </c>
      <c r="W859" s="940">
        <v>155.00000000000009</v>
      </c>
      <c r="X859" s="749">
        <f>AVERAGE(C859:W859)</f>
        <v>155.00000000000006</v>
      </c>
      <c r="Y859" s="933" t="s">
        <v>57</v>
      </c>
      <c r="Z859" s="933">
        <v>155.38</v>
      </c>
      <c r="AA859" s="933"/>
    </row>
    <row r="860" spans="1:27" ht="13.5" thickBot="1" x14ac:dyDescent="0.25">
      <c r="A860" s="988" t="s">
        <v>26</v>
      </c>
      <c r="B860" s="989"/>
      <c r="C860" s="374">
        <f t="shared" ref="C860:W860" si="406">(C859-C842)</f>
        <v>-412.99999999999989</v>
      </c>
      <c r="D860" s="217">
        <f t="shared" si="406"/>
        <v>-415.99999999999989</v>
      </c>
      <c r="E860" s="217">
        <f t="shared" si="406"/>
        <v>-408.99999999999989</v>
      </c>
      <c r="F860" s="217">
        <f t="shared" si="406"/>
        <v>113.00000000000009</v>
      </c>
      <c r="G860" s="217">
        <f t="shared" si="406"/>
        <v>-411.99999999999989</v>
      </c>
      <c r="H860" s="217">
        <f t="shared" si="406"/>
        <v>-414.99999999999989</v>
      </c>
      <c r="I860" s="322">
        <f t="shared" si="406"/>
        <v>-412.99999999999989</v>
      </c>
      <c r="J860" s="216">
        <f t="shared" si="406"/>
        <v>-383.99999999999989</v>
      </c>
      <c r="K860" s="217">
        <f t="shared" si="406"/>
        <v>-391.99999999999989</v>
      </c>
      <c r="L860" s="217">
        <f t="shared" si="406"/>
        <v>-406.99999999999989</v>
      </c>
      <c r="M860" s="217">
        <f t="shared" si="406"/>
        <v>50.000000000000085</v>
      </c>
      <c r="N860" s="217">
        <f t="shared" si="406"/>
        <v>-413.99999999999989</v>
      </c>
      <c r="O860" s="217">
        <f t="shared" si="406"/>
        <v>-402.99999999999989</v>
      </c>
      <c r="P860" s="322">
        <f t="shared" si="406"/>
        <v>-393.99999999999989</v>
      </c>
      <c r="Q860" s="216">
        <f t="shared" si="406"/>
        <v>-396.99999999999989</v>
      </c>
      <c r="R860" s="217">
        <f t="shared" si="406"/>
        <v>-404.99999999999989</v>
      </c>
      <c r="S860" s="217">
        <f t="shared" si="406"/>
        <v>-422.99999999999989</v>
      </c>
      <c r="T860" s="217">
        <f t="shared" si="406"/>
        <v>84.000000000000085</v>
      </c>
      <c r="U860" s="217">
        <f t="shared" si="406"/>
        <v>-425.99999999999989</v>
      </c>
      <c r="V860" s="217">
        <f t="shared" si="406"/>
        <v>-418.99999999999989</v>
      </c>
      <c r="W860" s="322">
        <f t="shared" si="406"/>
        <v>-418.99999999999989</v>
      </c>
      <c r="X860" s="333"/>
      <c r="Y860" s="933" t="s">
        <v>26</v>
      </c>
      <c r="Z860" s="933">
        <f>Z859-Z843</f>
        <v>0.13999999999998636</v>
      </c>
      <c r="AA860" s="933"/>
    </row>
    <row r="862" spans="1:27" ht="13.5" thickBot="1" x14ac:dyDescent="0.25"/>
    <row r="863" spans="1:27" ht="13.5" thickBot="1" x14ac:dyDescent="0.25">
      <c r="A863" s="788">
        <f>A847+7</f>
        <v>45840</v>
      </c>
      <c r="B863" s="781"/>
      <c r="C863" s="762">
        <f>C868/C874</f>
        <v>6.8716094032549732E-2</v>
      </c>
      <c r="D863" s="762">
        <f t="shared" ref="D863:W863" si="407">D868/D874</f>
        <v>6.8468468468468463E-2</v>
      </c>
      <c r="E863" s="762">
        <f t="shared" si="407"/>
        <v>6.985294117647059E-2</v>
      </c>
      <c r="F863" s="762">
        <f t="shared" si="407"/>
        <v>9.2592592592592587E-2</v>
      </c>
      <c r="G863" s="762">
        <f t="shared" si="407"/>
        <v>6.9724770642201839E-2</v>
      </c>
      <c r="H863" s="762">
        <f t="shared" si="407"/>
        <v>6.9090909090909092E-2</v>
      </c>
      <c r="I863" s="762">
        <f t="shared" si="407"/>
        <v>6.8592057761732855E-2</v>
      </c>
      <c r="J863" s="762">
        <f t="shared" si="407"/>
        <v>7.1294559099437146E-2</v>
      </c>
      <c r="K863" s="762">
        <f t="shared" si="407"/>
        <v>6.9981583793738492E-2</v>
      </c>
      <c r="L863" s="762">
        <f t="shared" si="407"/>
        <v>6.8100358422939072E-2</v>
      </c>
      <c r="M863" s="762">
        <f t="shared" si="407"/>
        <v>0.11235955056179775</v>
      </c>
      <c r="N863" s="762">
        <f t="shared" si="407"/>
        <v>6.7256637168141592E-2</v>
      </c>
      <c r="O863" s="762">
        <f t="shared" si="407"/>
        <v>6.8468468468468463E-2</v>
      </c>
      <c r="P863" s="762">
        <f t="shared" si="407"/>
        <v>6.985294117647059E-2</v>
      </c>
      <c r="Q863" s="762">
        <f t="shared" si="407"/>
        <v>7.0763500931098691E-2</v>
      </c>
      <c r="R863" s="762">
        <f t="shared" si="407"/>
        <v>6.9981583793738492E-2</v>
      </c>
      <c r="S863" s="762">
        <f t="shared" si="407"/>
        <v>6.6783831282952552E-2</v>
      </c>
      <c r="T863" s="762">
        <f t="shared" si="407"/>
        <v>0.10309278350515463</v>
      </c>
      <c r="U863" s="762">
        <f t="shared" si="407"/>
        <v>6.6549912434325745E-2</v>
      </c>
      <c r="V863" s="762">
        <f t="shared" si="407"/>
        <v>6.83453237410072E-2</v>
      </c>
      <c r="W863" s="762">
        <f t="shared" si="407"/>
        <v>6.6666666666666666E-2</v>
      </c>
      <c r="X863" s="963"/>
      <c r="Y863" s="963"/>
      <c r="Z863" s="963"/>
      <c r="AA863" s="963"/>
    </row>
    <row r="864" spans="1:27" ht="13.5" thickBot="1" x14ac:dyDescent="0.25">
      <c r="A864" s="789" t="s">
        <v>268</v>
      </c>
      <c r="B864" s="790">
        <f>B848+1</f>
        <v>59</v>
      </c>
      <c r="C864" s="990" t="s">
        <v>53</v>
      </c>
      <c r="D864" s="990"/>
      <c r="E864" s="990"/>
      <c r="F864" s="990"/>
      <c r="G864" s="990"/>
      <c r="H864" s="990"/>
      <c r="I864" s="991"/>
      <c r="J864" s="992" t="s">
        <v>114</v>
      </c>
      <c r="K864" s="990"/>
      <c r="L864" s="990"/>
      <c r="M864" s="990"/>
      <c r="N864" s="990"/>
      <c r="O864" s="990"/>
      <c r="P864" s="991"/>
      <c r="Q864" s="992" t="s">
        <v>63</v>
      </c>
      <c r="R864" s="990"/>
      <c r="S864" s="990"/>
      <c r="T864" s="990"/>
      <c r="U864" s="990"/>
      <c r="V864" s="990"/>
      <c r="W864" s="991"/>
      <c r="X864" s="962" t="s">
        <v>55</v>
      </c>
      <c r="Y864" s="963"/>
      <c r="Z864" s="963"/>
      <c r="AA864" s="963"/>
    </row>
    <row r="865" spans="1:27" x14ac:dyDescent="0.2">
      <c r="A865" s="993" t="s">
        <v>54</v>
      </c>
      <c r="B865" s="994"/>
      <c r="C865" s="436">
        <v>1</v>
      </c>
      <c r="D865" s="965">
        <v>2</v>
      </c>
      <c r="E865" s="965">
        <v>3</v>
      </c>
      <c r="F865" s="965">
        <v>4</v>
      </c>
      <c r="G865" s="965">
        <v>5</v>
      </c>
      <c r="H865" s="965">
        <v>6</v>
      </c>
      <c r="I865" s="966">
        <v>7</v>
      </c>
      <c r="J865" s="964">
        <v>1</v>
      </c>
      <c r="K865" s="965">
        <v>2</v>
      </c>
      <c r="L865" s="965">
        <v>3</v>
      </c>
      <c r="M865" s="965">
        <v>4</v>
      </c>
      <c r="N865" s="965">
        <v>5</v>
      </c>
      <c r="O865" s="965">
        <v>6</v>
      </c>
      <c r="P865" s="966">
        <v>7</v>
      </c>
      <c r="Q865" s="964">
        <v>1</v>
      </c>
      <c r="R865" s="965">
        <v>2</v>
      </c>
      <c r="S865" s="965">
        <v>3</v>
      </c>
      <c r="T865" s="965">
        <v>4</v>
      </c>
      <c r="U865" s="965">
        <v>5</v>
      </c>
      <c r="V865" s="965">
        <v>6</v>
      </c>
      <c r="W865" s="966">
        <v>7</v>
      </c>
      <c r="X865" s="970"/>
      <c r="Y865" s="963"/>
      <c r="Z865" s="963"/>
      <c r="AA865" s="963"/>
    </row>
    <row r="866" spans="1:27" x14ac:dyDescent="0.2">
      <c r="A866" s="995" t="s">
        <v>3</v>
      </c>
      <c r="B866" s="996"/>
      <c r="C866" s="871">
        <f>INDEX($BC$2:$BC$66, MATCH($B864, $BB$2:$BB$66, 0), MATCH($BC$1, $BC$1, 0))</f>
        <v>4374</v>
      </c>
      <c r="D866" s="872">
        <f t="shared" ref="D866:X866" si="408">INDEX($BC$2:$BC$66, MATCH($B864, $BB$2:$BB$66, 0), MATCH($BC$1, $BC$1, 0))</f>
        <v>4374</v>
      </c>
      <c r="E866" s="872">
        <f t="shared" si="408"/>
        <v>4374</v>
      </c>
      <c r="F866" s="872">
        <f t="shared" si="408"/>
        <v>4374</v>
      </c>
      <c r="G866" s="872">
        <f t="shared" si="408"/>
        <v>4374</v>
      </c>
      <c r="H866" s="872">
        <f t="shared" si="408"/>
        <v>4374</v>
      </c>
      <c r="I866" s="873">
        <f t="shared" si="408"/>
        <v>4374</v>
      </c>
      <c r="J866" s="871">
        <f t="shared" si="408"/>
        <v>4374</v>
      </c>
      <c r="K866" s="872">
        <f t="shared" si="408"/>
        <v>4374</v>
      </c>
      <c r="L866" s="872">
        <f t="shared" si="408"/>
        <v>4374</v>
      </c>
      <c r="M866" s="872">
        <f t="shared" si="408"/>
        <v>4374</v>
      </c>
      <c r="N866" s="872">
        <f t="shared" si="408"/>
        <v>4374</v>
      </c>
      <c r="O866" s="872">
        <f t="shared" si="408"/>
        <v>4374</v>
      </c>
      <c r="P866" s="873">
        <f t="shared" si="408"/>
        <v>4374</v>
      </c>
      <c r="Q866" s="871">
        <f t="shared" si="408"/>
        <v>4374</v>
      </c>
      <c r="R866" s="872">
        <f t="shared" si="408"/>
        <v>4374</v>
      </c>
      <c r="S866" s="872">
        <f t="shared" si="408"/>
        <v>4374</v>
      </c>
      <c r="T866" s="872">
        <f t="shared" si="408"/>
        <v>4374</v>
      </c>
      <c r="U866" s="872">
        <f t="shared" si="408"/>
        <v>4374</v>
      </c>
      <c r="V866" s="872">
        <f t="shared" si="408"/>
        <v>4374</v>
      </c>
      <c r="W866" s="873">
        <f t="shared" si="408"/>
        <v>4374</v>
      </c>
      <c r="X866" s="877">
        <f t="shared" si="408"/>
        <v>4374</v>
      </c>
      <c r="Y866" s="750">
        <f>X866-X850</f>
        <v>18</v>
      </c>
      <c r="Z866" s="313"/>
      <c r="AA866" s="313"/>
    </row>
    <row r="867" spans="1:27" hidden="1" x14ac:dyDescent="0.2">
      <c r="A867" s="995" t="s">
        <v>4</v>
      </c>
      <c r="B867" s="996"/>
      <c r="C867" s="806">
        <v>180910</v>
      </c>
      <c r="D867" s="807">
        <v>189337</v>
      </c>
      <c r="E867" s="807">
        <v>185982</v>
      </c>
      <c r="F867" s="807">
        <v>44803</v>
      </c>
      <c r="G867" s="807">
        <v>178918</v>
      </c>
      <c r="H867" s="807">
        <v>186983</v>
      </c>
      <c r="I867" s="808">
        <v>188321</v>
      </c>
      <c r="J867" s="809">
        <v>181934</v>
      </c>
      <c r="K867" s="807">
        <v>189812</v>
      </c>
      <c r="L867" s="807">
        <v>190428</v>
      </c>
      <c r="M867" s="807">
        <v>43284</v>
      </c>
      <c r="N867" s="807">
        <v>181816</v>
      </c>
      <c r="O867" s="807">
        <v>189434</v>
      </c>
      <c r="P867" s="808">
        <v>186694</v>
      </c>
      <c r="Q867" s="809">
        <v>185809</v>
      </c>
      <c r="R867" s="807">
        <v>188618</v>
      </c>
      <c r="S867" s="807">
        <v>187466</v>
      </c>
      <c r="T867" s="807">
        <v>45443</v>
      </c>
      <c r="U867" s="807">
        <v>186984</v>
      </c>
      <c r="V867" s="807">
        <v>186684</v>
      </c>
      <c r="W867" s="808">
        <v>186046</v>
      </c>
      <c r="X867" s="810">
        <v>3485706</v>
      </c>
      <c r="Y867" s="750"/>
      <c r="Z867" s="313"/>
      <c r="AA867" s="313"/>
    </row>
    <row r="868" spans="1:27" hidden="1" x14ac:dyDescent="0.2">
      <c r="A868" s="995" t="s">
        <v>266</v>
      </c>
      <c r="B868" s="996"/>
      <c r="C868" s="806">
        <v>38</v>
      </c>
      <c r="D868" s="807">
        <v>38</v>
      </c>
      <c r="E868" s="807">
        <v>38</v>
      </c>
      <c r="F868" s="807">
        <v>10</v>
      </c>
      <c r="G868" s="807">
        <v>38</v>
      </c>
      <c r="H868" s="807">
        <v>38</v>
      </c>
      <c r="I868" s="808">
        <v>38</v>
      </c>
      <c r="J868" s="809">
        <v>38</v>
      </c>
      <c r="K868" s="807">
        <v>38</v>
      </c>
      <c r="L868" s="807">
        <v>38</v>
      </c>
      <c r="M868" s="807">
        <v>10</v>
      </c>
      <c r="N868" s="807">
        <v>38</v>
      </c>
      <c r="O868" s="807">
        <v>38</v>
      </c>
      <c r="P868" s="808">
        <v>38</v>
      </c>
      <c r="Q868" s="809">
        <v>38</v>
      </c>
      <c r="R868" s="807">
        <v>38</v>
      </c>
      <c r="S868" s="807">
        <v>38</v>
      </c>
      <c r="T868" s="807">
        <v>10</v>
      </c>
      <c r="U868" s="807">
        <v>38</v>
      </c>
      <c r="V868" s="807">
        <v>38</v>
      </c>
      <c r="W868" s="808">
        <v>38</v>
      </c>
      <c r="X868" s="853">
        <v>714</v>
      </c>
      <c r="Y868" s="750"/>
      <c r="Z868" s="313"/>
      <c r="AA868" s="313"/>
    </row>
    <row r="869" spans="1:27" x14ac:dyDescent="0.2">
      <c r="A869" s="997" t="s">
        <v>6</v>
      </c>
      <c r="B869" s="998"/>
      <c r="C869" s="711">
        <v>4760.7894736842109</v>
      </c>
      <c r="D869" s="301">
        <v>4982.5526315789475</v>
      </c>
      <c r="E869" s="301">
        <v>4894.2631578947367</v>
      </c>
      <c r="F869" s="301">
        <v>4480.3</v>
      </c>
      <c r="G869" s="301">
        <v>4708.3684210526317</v>
      </c>
      <c r="H869" s="301">
        <v>4920.605263157895</v>
      </c>
      <c r="I869" s="394">
        <v>4955.8157894736842</v>
      </c>
      <c r="J869" s="300">
        <v>4787.7368421052633</v>
      </c>
      <c r="K869" s="301">
        <v>4995.0526315789475</v>
      </c>
      <c r="L869" s="301">
        <v>5011.2631578947367</v>
      </c>
      <c r="M869" s="301">
        <v>4328.3999999999996</v>
      </c>
      <c r="N869" s="301">
        <v>4784.6315789473683</v>
      </c>
      <c r="O869" s="301">
        <v>4985.105263157895</v>
      </c>
      <c r="P869" s="394">
        <v>4913</v>
      </c>
      <c r="Q869" s="300">
        <v>4889.7105263157891</v>
      </c>
      <c r="R869" s="301">
        <v>4963.6315789473683</v>
      </c>
      <c r="S869" s="301">
        <v>4933.3157894736842</v>
      </c>
      <c r="T869" s="301">
        <v>4544.3</v>
      </c>
      <c r="U869" s="301">
        <v>4920.6315789473683</v>
      </c>
      <c r="V869" s="301">
        <v>4912.7368421052633</v>
      </c>
      <c r="W869" s="394">
        <v>4895.9473684210525</v>
      </c>
      <c r="X869" s="317">
        <v>4881.9411764705883</v>
      </c>
      <c r="Y869" s="228"/>
      <c r="Z869" s="963"/>
      <c r="AA869" s="963"/>
    </row>
    <row r="870" spans="1:27" x14ac:dyDescent="0.2">
      <c r="A870" s="999" t="s">
        <v>7</v>
      </c>
      <c r="B870" s="1000"/>
      <c r="C870" s="831">
        <v>0.67875647668393757</v>
      </c>
      <c r="D870" s="832">
        <v>0.69430051813471483</v>
      </c>
      <c r="E870" s="832">
        <v>0.67875647668393757</v>
      </c>
      <c r="F870" s="832">
        <v>0.55555555555555547</v>
      </c>
      <c r="G870" s="832">
        <v>0.69948186528497391</v>
      </c>
      <c r="H870" s="832">
        <v>0.704663212435233</v>
      </c>
      <c r="I870" s="833">
        <v>0.67357512953367848</v>
      </c>
      <c r="J870" s="834">
        <v>0.63212435233160602</v>
      </c>
      <c r="K870" s="832">
        <v>0.69430051813471483</v>
      </c>
      <c r="L870" s="832">
        <v>0.68393782383419666</v>
      </c>
      <c r="M870" s="832">
        <v>0.63157894736842113</v>
      </c>
      <c r="N870" s="832">
        <v>0.59067357512953345</v>
      </c>
      <c r="O870" s="832">
        <v>0.6683937823834194</v>
      </c>
      <c r="P870" s="833">
        <v>0.6683937823834194</v>
      </c>
      <c r="Q870" s="834">
        <v>0.62694300518134694</v>
      </c>
      <c r="R870" s="832">
        <v>0.67875647668393757</v>
      </c>
      <c r="S870" s="832">
        <v>0.68393782383419666</v>
      </c>
      <c r="T870" s="832">
        <v>0.5625</v>
      </c>
      <c r="U870" s="832">
        <v>0.6683937823834194</v>
      </c>
      <c r="V870" s="832">
        <v>0.64248704663212397</v>
      </c>
      <c r="W870" s="833">
        <v>0.65284974093264214</v>
      </c>
      <c r="X870" s="835">
        <v>0.66426317898610643</v>
      </c>
      <c r="Y870" s="210"/>
      <c r="Z870" s="210"/>
      <c r="AA870" s="210"/>
    </row>
    <row r="871" spans="1:27" ht="13.5" thickBot="1" x14ac:dyDescent="0.25">
      <c r="A871" s="978" t="s">
        <v>8</v>
      </c>
      <c r="B871" s="979"/>
      <c r="C871" s="766">
        <v>0.1214868513115531</v>
      </c>
      <c r="D871" s="680">
        <v>0.11371952589701144</v>
      </c>
      <c r="E871" s="706">
        <v>0.11579727745281423</v>
      </c>
      <c r="F871" s="706">
        <v>0.12471820701400502</v>
      </c>
      <c r="G871" s="706">
        <v>0.11930886364861915</v>
      </c>
      <c r="H871" s="706">
        <v>0.11765405354566796</v>
      </c>
      <c r="I871" s="707">
        <v>0.11706280263286836</v>
      </c>
      <c r="J871" s="714">
        <v>0.11626642003951686</v>
      </c>
      <c r="K871" s="706">
        <v>0.1114453586638748</v>
      </c>
      <c r="L871" s="706">
        <v>0.11244112081601947</v>
      </c>
      <c r="M871" s="706">
        <v>0.12999825792253275</v>
      </c>
      <c r="N871" s="706">
        <v>0.11649866036503335</v>
      </c>
      <c r="O871" s="706">
        <v>0.11612798515487723</v>
      </c>
      <c r="P871" s="707">
        <v>0.11480163631732891</v>
      </c>
      <c r="Q871" s="714">
        <v>0.1153980200164382</v>
      </c>
      <c r="R871" s="706">
        <v>0.11421387297311943</v>
      </c>
      <c r="S871" s="706">
        <v>0.11312277047755026</v>
      </c>
      <c r="T871" s="706">
        <v>0.12587427513291827</v>
      </c>
      <c r="U871" s="706">
        <v>0.1121009135906412</v>
      </c>
      <c r="V871" s="706">
        <v>0.11278062689854283</v>
      </c>
      <c r="W871" s="707">
        <v>0.11705857145322844</v>
      </c>
      <c r="X871" s="739">
        <v>0.11588620446550801</v>
      </c>
      <c r="Y871" s="228"/>
      <c r="Z871" s="963"/>
      <c r="AA871" s="963"/>
    </row>
    <row r="872" spans="1:27" x14ac:dyDescent="0.2">
      <c r="A872" s="980" t="s">
        <v>1</v>
      </c>
      <c r="B872" s="981"/>
      <c r="C872" s="767">
        <f t="shared" ref="C872:F872" si="409">C869/C866*100-100</f>
        <v>8.8429234952951674</v>
      </c>
      <c r="D872" s="691">
        <f t="shared" si="409"/>
        <v>13.912954539985094</v>
      </c>
      <c r="E872" s="691">
        <f t="shared" si="409"/>
        <v>11.894448054292099</v>
      </c>
      <c r="F872" s="691">
        <f t="shared" si="409"/>
        <v>2.4302697759488012</v>
      </c>
      <c r="G872" s="691">
        <f>G869/G866*100-100</f>
        <v>7.6444540707048816</v>
      </c>
      <c r="H872" s="691">
        <f t="shared" ref="H872:O872" si="410">H869/H866*100-100</f>
        <v>12.496690972974278</v>
      </c>
      <c r="I872" s="692">
        <f t="shared" si="410"/>
        <v>13.301687002141847</v>
      </c>
      <c r="J872" s="690">
        <f t="shared" si="410"/>
        <v>9.4590041633576476</v>
      </c>
      <c r="K872" s="691">
        <f t="shared" si="410"/>
        <v>14.198734146752344</v>
      </c>
      <c r="L872" s="691">
        <f t="shared" si="410"/>
        <v>14.569345173633664</v>
      </c>
      <c r="M872" s="691">
        <f t="shared" si="410"/>
        <v>-1.0425240054869818</v>
      </c>
      <c r="N872" s="691">
        <f t="shared" si="410"/>
        <v>9.3880104926238772</v>
      </c>
      <c r="O872" s="691">
        <f t="shared" si="410"/>
        <v>13.971313743893347</v>
      </c>
      <c r="P872" s="692">
        <f>P869/P866*100-100</f>
        <v>12.322816643804302</v>
      </c>
      <c r="Q872" s="690">
        <f t="shared" ref="Q872:X872" si="411">Q869/Q866*100-100</f>
        <v>11.790364113301081</v>
      </c>
      <c r="R872" s="691">
        <f t="shared" si="411"/>
        <v>13.480374461531056</v>
      </c>
      <c r="S872" s="691">
        <f t="shared" si="411"/>
        <v>12.787283709960761</v>
      </c>
      <c r="T872" s="691">
        <f t="shared" si="411"/>
        <v>3.893461362597165</v>
      </c>
      <c r="U872" s="691">
        <f t="shared" si="411"/>
        <v>12.497292614251677</v>
      </c>
      <c r="V872" s="691">
        <f t="shared" si="411"/>
        <v>12.316800231030257</v>
      </c>
      <c r="W872" s="692">
        <f t="shared" si="411"/>
        <v>11.932953096046006</v>
      </c>
      <c r="X872" s="480">
        <f t="shared" si="411"/>
        <v>11.612738373813187</v>
      </c>
      <c r="Y872" s="547"/>
      <c r="Z872" s="210"/>
      <c r="AA872" s="210"/>
    </row>
    <row r="873" spans="1:27" ht="13.5" thickBot="1" x14ac:dyDescent="0.25">
      <c r="A873" s="982" t="s">
        <v>27</v>
      </c>
      <c r="B873" s="983"/>
      <c r="C873" s="520">
        <f>C869-C837</f>
        <v>216.18421052631584</v>
      </c>
      <c r="D873" s="520">
        <f t="shared" ref="D873:W873" si="412">D869-D837</f>
        <v>-157.42105263157919</v>
      </c>
      <c r="E873" s="520">
        <f t="shared" si="412"/>
        <v>-50.473684210526699</v>
      </c>
      <c r="F873" s="520">
        <f t="shared" si="412"/>
        <v>-73.949999999999818</v>
      </c>
      <c r="G873" s="520">
        <f t="shared" si="412"/>
        <v>-107.18421052631584</v>
      </c>
      <c r="H873" s="520">
        <f t="shared" si="412"/>
        <v>109.78947368421086</v>
      </c>
      <c r="I873" s="520">
        <f t="shared" si="412"/>
        <v>1.7368421052633494</v>
      </c>
      <c r="J873" s="520">
        <f t="shared" si="412"/>
        <v>-81.026315789473301</v>
      </c>
      <c r="K873" s="520">
        <f t="shared" si="412"/>
        <v>-232.10526315789502</v>
      </c>
      <c r="L873" s="520">
        <f t="shared" si="412"/>
        <v>-9.3421052631583734</v>
      </c>
      <c r="M873" s="520">
        <f t="shared" si="412"/>
        <v>-139.87777777777774</v>
      </c>
      <c r="N873" s="520">
        <f t="shared" si="412"/>
        <v>-164.92105263157919</v>
      </c>
      <c r="O873" s="520">
        <f t="shared" si="412"/>
        <v>14.026315789474211</v>
      </c>
      <c r="P873" s="520">
        <f t="shared" si="412"/>
        <v>-138.9736842105267</v>
      </c>
      <c r="Q873" s="520">
        <f t="shared" si="412"/>
        <v>-202.07894736842172</v>
      </c>
      <c r="R873" s="520">
        <f t="shared" si="412"/>
        <v>-73.710526315789139</v>
      </c>
      <c r="S873" s="520">
        <f t="shared" si="412"/>
        <v>-162.84210526315837</v>
      </c>
      <c r="T873" s="520">
        <f t="shared" si="412"/>
        <v>-89.628571428571377</v>
      </c>
      <c r="U873" s="520">
        <f t="shared" si="412"/>
        <v>-268.81578947368416</v>
      </c>
      <c r="V873" s="520">
        <f t="shared" si="412"/>
        <v>-256.81578947368416</v>
      </c>
      <c r="W873" s="520">
        <f t="shared" si="412"/>
        <v>-133.28947368421086</v>
      </c>
      <c r="X873" s="520">
        <f>X869-X837</f>
        <v>-88.238381540461887</v>
      </c>
      <c r="Y873" s="210"/>
      <c r="Z873" s="963"/>
      <c r="AA873" s="963"/>
    </row>
    <row r="874" spans="1:27" x14ac:dyDescent="0.2">
      <c r="A874" s="984" t="s">
        <v>51</v>
      </c>
      <c r="B874" s="985"/>
      <c r="C874" s="722">
        <v>553</v>
      </c>
      <c r="D874" s="720">
        <v>555</v>
      </c>
      <c r="E874" s="720">
        <v>544</v>
      </c>
      <c r="F874" s="720">
        <v>108</v>
      </c>
      <c r="G874" s="720">
        <v>545</v>
      </c>
      <c r="H874" s="720">
        <v>550</v>
      </c>
      <c r="I874" s="721">
        <v>554</v>
      </c>
      <c r="J874" s="722">
        <v>533</v>
      </c>
      <c r="K874" s="720">
        <v>543</v>
      </c>
      <c r="L874" s="720">
        <v>558</v>
      </c>
      <c r="M874" s="720">
        <v>89</v>
      </c>
      <c r="N874" s="720">
        <v>565</v>
      </c>
      <c r="O874" s="720">
        <v>555</v>
      </c>
      <c r="P874" s="723">
        <v>544</v>
      </c>
      <c r="Q874" s="719">
        <v>537</v>
      </c>
      <c r="R874" s="720">
        <v>543</v>
      </c>
      <c r="S874" s="720">
        <v>569</v>
      </c>
      <c r="T874" s="720">
        <v>97</v>
      </c>
      <c r="U874" s="720">
        <v>571</v>
      </c>
      <c r="V874" s="720">
        <v>556</v>
      </c>
      <c r="W874" s="721">
        <v>570</v>
      </c>
      <c r="X874" s="371">
        <f>SUM(C874:W874)</f>
        <v>10239</v>
      </c>
      <c r="Y874" s="963" t="s">
        <v>56</v>
      </c>
      <c r="Z874" s="265">
        <f>X858-X874</f>
        <v>54</v>
      </c>
      <c r="AA874" s="266">
        <f>Z874/X874</f>
        <v>5.2739525344271902E-3</v>
      </c>
    </row>
    <row r="875" spans="1:27" x14ac:dyDescent="0.2">
      <c r="A875" s="986" t="s">
        <v>28</v>
      </c>
      <c r="B875" s="987"/>
      <c r="C875" s="373"/>
      <c r="D875" s="968"/>
      <c r="E875" s="968"/>
      <c r="F875" s="968"/>
      <c r="G875" s="968"/>
      <c r="H875" s="968"/>
      <c r="I875" s="969"/>
      <c r="J875" s="967"/>
      <c r="K875" s="968"/>
      <c r="L875" s="968"/>
      <c r="M875" s="968"/>
      <c r="N875" s="968"/>
      <c r="O875" s="968"/>
      <c r="P875" s="969"/>
      <c r="Q875" s="967"/>
      <c r="R875" s="968"/>
      <c r="S875" s="968"/>
      <c r="T875" s="968"/>
      <c r="U875" s="968"/>
      <c r="V875" s="968"/>
      <c r="W875" s="969"/>
      <c r="X875" s="749" t="e">
        <f>AVERAGE(C875:W875)</f>
        <v>#DIV/0!</v>
      </c>
      <c r="Y875" s="963" t="s">
        <v>57</v>
      </c>
      <c r="Z875" s="963">
        <v>155.06</v>
      </c>
      <c r="AA875" s="963"/>
    </row>
    <row r="876" spans="1:27" ht="13.5" thickBot="1" x14ac:dyDescent="0.25">
      <c r="A876" s="988" t="s">
        <v>26</v>
      </c>
      <c r="B876" s="989"/>
      <c r="C876" s="374">
        <f t="shared" ref="C876:W876" si="413">(C875-C858)</f>
        <v>-554</v>
      </c>
      <c r="D876" s="217">
        <f t="shared" si="413"/>
        <v>-561</v>
      </c>
      <c r="E876" s="217">
        <f t="shared" si="413"/>
        <v>-544</v>
      </c>
      <c r="F876" s="217">
        <f t="shared" si="413"/>
        <v>-114</v>
      </c>
      <c r="G876" s="217">
        <f t="shared" si="413"/>
        <v>-546</v>
      </c>
      <c r="H876" s="217">
        <f t="shared" si="413"/>
        <v>-551</v>
      </c>
      <c r="I876" s="322">
        <f t="shared" si="413"/>
        <v>-556</v>
      </c>
      <c r="J876" s="216">
        <f t="shared" si="413"/>
        <v>-537</v>
      </c>
      <c r="K876" s="217">
        <f t="shared" si="413"/>
        <v>-546</v>
      </c>
      <c r="L876" s="217">
        <f t="shared" si="413"/>
        <v>-560</v>
      </c>
      <c r="M876" s="217">
        <f t="shared" si="413"/>
        <v>-94</v>
      </c>
      <c r="N876" s="217">
        <f t="shared" si="413"/>
        <v>-568</v>
      </c>
      <c r="O876" s="217">
        <f t="shared" si="413"/>
        <v>-556</v>
      </c>
      <c r="P876" s="322">
        <f t="shared" si="413"/>
        <v>-545</v>
      </c>
      <c r="Q876" s="216">
        <f t="shared" si="413"/>
        <v>-539</v>
      </c>
      <c r="R876" s="217">
        <f t="shared" si="413"/>
        <v>-546</v>
      </c>
      <c r="S876" s="217">
        <f t="shared" si="413"/>
        <v>-571</v>
      </c>
      <c r="T876" s="217">
        <f t="shared" si="413"/>
        <v>-102</v>
      </c>
      <c r="U876" s="217">
        <f t="shared" si="413"/>
        <v>-572</v>
      </c>
      <c r="V876" s="217">
        <f t="shared" si="413"/>
        <v>-559</v>
      </c>
      <c r="W876" s="322">
        <f t="shared" si="413"/>
        <v>-572</v>
      </c>
      <c r="X876" s="333"/>
      <c r="Y876" s="963" t="s">
        <v>26</v>
      </c>
      <c r="Z876" s="963">
        <f>Z875-Z859</f>
        <v>-0.31999999999999318</v>
      </c>
      <c r="AA876" s="963"/>
    </row>
  </sheetData>
  <mergeCells count="495"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36:B836"/>
    <mergeCell ref="A837:B837"/>
    <mergeCell ref="A838:B838"/>
    <mergeCell ref="C848:I848"/>
    <mergeCell ref="J848:P848"/>
    <mergeCell ref="Q848:W848"/>
    <mergeCell ref="A849:B849"/>
    <mergeCell ref="A850:B850"/>
    <mergeCell ref="A851:B851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C839:AD839"/>
    <mergeCell ref="AC840:AD840"/>
    <mergeCell ref="AC841:AD841"/>
    <mergeCell ref="AC842:AD842"/>
    <mergeCell ref="AC843:AD843"/>
    <mergeCell ref="AC844:AD844"/>
    <mergeCell ref="A823:B823"/>
    <mergeCell ref="A824:B824"/>
    <mergeCell ref="A825:B825"/>
    <mergeCell ref="A826:B826"/>
    <mergeCell ref="A827:B827"/>
    <mergeCell ref="A828:B82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Q832:W832"/>
    <mergeCell ref="A833:B833"/>
    <mergeCell ref="A834:B834"/>
    <mergeCell ref="A835:B835"/>
    <mergeCell ref="AE832:AK832"/>
    <mergeCell ref="AL832:AR832"/>
    <mergeCell ref="AS832:AY832"/>
    <mergeCell ref="AC833:AD833"/>
    <mergeCell ref="AC834:AD834"/>
    <mergeCell ref="AC835:AD835"/>
    <mergeCell ref="AC836:AD836"/>
    <mergeCell ref="AC837:AD837"/>
    <mergeCell ref="AC838:AD838"/>
    <mergeCell ref="A871:B871"/>
    <mergeCell ref="A872:B872"/>
    <mergeCell ref="A873:B873"/>
    <mergeCell ref="A874:B874"/>
    <mergeCell ref="A875:B875"/>
    <mergeCell ref="A876:B876"/>
    <mergeCell ref="C864:I864"/>
    <mergeCell ref="J864:P864"/>
    <mergeCell ref="Q864:W864"/>
    <mergeCell ref="A865:B865"/>
    <mergeCell ref="A866:B866"/>
    <mergeCell ref="A867:B867"/>
    <mergeCell ref="A868:B868"/>
    <mergeCell ref="A869:B869"/>
    <mergeCell ref="A870:B870"/>
  </mergeCells>
  <conditionalFormatting sqref="C5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7:AY8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3:W8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9:W8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Garcia, Jose</cp:lastModifiedBy>
  <cp:lastPrinted>2018-07-16T23:48:49Z</cp:lastPrinted>
  <dcterms:created xsi:type="dcterms:W3CDTF">1996-11-27T10:00:04Z</dcterms:created>
  <dcterms:modified xsi:type="dcterms:W3CDTF">2025-07-03T21:04:25Z</dcterms:modified>
</cp:coreProperties>
</file>