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3 Lote M620-F619\"/>
    </mc:Choice>
  </mc:AlternateContent>
  <bookViews>
    <workbookView xWindow="-120" yWindow="-120" windowWidth="29040" windowHeight="15720" firstSheet="1" activeTab="2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06" i="1" l="1"/>
  <c r="KM279" i="1" l="1"/>
  <c r="KK279" i="1"/>
  <c r="KI279" i="1"/>
  <c r="JM279" i="1"/>
  <c r="JS279" i="1" s="1"/>
  <c r="JK279" i="1"/>
  <c r="JH279" i="1"/>
  <c r="JG279" i="1"/>
  <c r="JB279" i="1"/>
  <c r="IP279" i="1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KM278" i="1"/>
  <c r="KK278" i="1"/>
  <c r="KI278" i="1"/>
  <c r="JM278" i="1"/>
  <c r="JS278" i="1" s="1"/>
  <c r="JK278" i="1"/>
  <c r="JQ278" i="1" s="1"/>
  <c r="JH278" i="1"/>
  <c r="JG278" i="1"/>
  <c r="JB278" i="1"/>
  <c r="IP278" i="1"/>
  <c r="ID278" i="1"/>
  <c r="HR278" i="1"/>
  <c r="HF278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HQ279" i="6"/>
  <c r="HO279" i="6"/>
  <c r="HU279" i="6" s="1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HR279" i="6" l="1"/>
  <c r="HR278" i="6"/>
  <c r="JN279" i="1"/>
  <c r="JQ279" i="1"/>
  <c r="JN278" i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6" i="1"/>
  <c r="JG306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6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N307" i="1" s="1"/>
  <c r="JK307" i="1"/>
  <c r="JQ307" i="1" s="1"/>
  <c r="JM306" i="1"/>
  <c r="JK306" i="1"/>
  <c r="JQ306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S293" i="1" s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S191" i="1" s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S99" i="1" s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Q69" i="1" s="1"/>
  <c r="JM68" i="1"/>
  <c r="JS68" i="1" s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6" i="1"/>
  <c r="KK306" i="1"/>
  <c r="KI306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U300" i="1"/>
  <c r="JT300" i="1"/>
  <c r="JP300" i="1"/>
  <c r="JO300" i="1"/>
  <c r="JQ294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Q108" i="1"/>
  <c r="JU102" i="1"/>
  <c r="JT102" i="1"/>
  <c r="JP102" i="1"/>
  <c r="JO102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6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6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6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HU318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P93" i="6" s="1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V84" i="6" s="1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H201" i="1" s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L210" i="1" s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K29" i="11" s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F237" i="1" s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R318" i="1" s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P42" i="11" s="1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H300" i="6" s="1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HF264" i="6" s="1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L174" i="6" s="1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S5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CP228" i="1"/>
  <c r="P7" i="11"/>
  <c r="AT138" i="6"/>
  <c r="J66" i="6"/>
  <c r="P34" i="11"/>
  <c r="P6" i="11"/>
  <c r="AT147" i="6"/>
  <c r="GH291" i="6"/>
  <c r="I24" i="12"/>
  <c r="I25" i="12" s="1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J219" i="1" l="1"/>
  <c r="AT309" i="6"/>
  <c r="GH309" i="1"/>
  <c r="EX309" i="1"/>
  <c r="BF309" i="1"/>
  <c r="DN237" i="6"/>
  <c r="K10" i="11"/>
  <c r="CD174" i="1"/>
  <c r="K22" i="11"/>
  <c r="GH237" i="6"/>
  <c r="I5" i="11"/>
  <c r="E11" i="11"/>
  <c r="K13" i="11"/>
  <c r="I14" i="11"/>
  <c r="EL300" i="6"/>
  <c r="GH165" i="1"/>
  <c r="CD165" i="1"/>
  <c r="K12" i="11"/>
  <c r="E8" i="11"/>
  <c r="K9" i="11"/>
  <c r="HU300" i="6"/>
  <c r="K34" i="11"/>
  <c r="K32" i="11"/>
  <c r="K5" i="11"/>
  <c r="HR294" i="6"/>
  <c r="HR314" i="6"/>
  <c r="EL156" i="6"/>
  <c r="AH165" i="1"/>
  <c r="BF138" i="1"/>
  <c r="K36" i="11"/>
  <c r="AT336" i="6"/>
  <c r="G32" i="11"/>
  <c r="FJ93" i="6"/>
  <c r="K27" i="11"/>
  <c r="K6" i="11"/>
  <c r="G5" i="11"/>
  <c r="K11" i="11"/>
  <c r="I13" i="11"/>
  <c r="AT93" i="6"/>
  <c r="EL93" i="6"/>
  <c r="HR349" i="6"/>
  <c r="JQ284" i="1"/>
  <c r="I7" i="11"/>
  <c r="I8" i="11"/>
  <c r="E12" i="11"/>
  <c r="I41" i="11"/>
  <c r="I39" i="11"/>
  <c r="I30" i="11"/>
  <c r="G25" i="11"/>
  <c r="G23" i="11"/>
  <c r="E22" i="11"/>
  <c r="G21" i="11"/>
  <c r="I19" i="11"/>
  <c r="BN278" i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5" i="1" s="1"/>
  <c r="BN306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K4" i="11"/>
  <c r="G13" i="11"/>
  <c r="E29" i="11"/>
  <c r="EL120" i="1"/>
  <c r="G12" i="11"/>
  <c r="JS307" i="1"/>
  <c r="AP278" i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5" i="1" s="1"/>
  <c r="AP306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9" i="11"/>
  <c r="FF278" i="6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G41" i="11"/>
  <c r="G39" i="11"/>
  <c r="E38" i="11"/>
  <c r="G30" i="11"/>
  <c r="I28" i="11"/>
  <c r="K25" i="11"/>
  <c r="K23" i="11"/>
  <c r="K21" i="11"/>
  <c r="G19" i="11"/>
  <c r="E18" i="11"/>
  <c r="G4" i="11"/>
  <c r="B278" i="6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278" i="6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I33" i="11"/>
  <c r="I12" i="11"/>
  <c r="G36" i="11"/>
  <c r="HB278" i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5" i="1" s="1"/>
  <c r="HB306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ET278" i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T306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E4" i="11"/>
  <c r="G6" i="11"/>
  <c r="K8" i="11"/>
  <c r="I9" i="11"/>
  <c r="K41" i="11"/>
  <c r="K39" i="11"/>
  <c r="I37" i="11"/>
  <c r="K30" i="11"/>
  <c r="G28" i="11"/>
  <c r="E27" i="11"/>
  <c r="I26" i="11"/>
  <c r="K19" i="11"/>
  <c r="I17" i="11"/>
  <c r="EH278" i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EH306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G11" i="11"/>
  <c r="FR280" i="6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R278" i="6"/>
  <c r="FR279" i="6" s="1"/>
  <c r="HR354" i="1"/>
  <c r="DN354" i="1"/>
  <c r="HR336" i="1"/>
  <c r="DN336" i="1"/>
  <c r="E36" i="11"/>
  <c r="G33" i="11"/>
  <c r="E32" i="11"/>
  <c r="E16" i="11"/>
  <c r="DV278" i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DV306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I6" i="11"/>
  <c r="G8" i="11"/>
  <c r="E10" i="11"/>
  <c r="DJ278" i="6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I42" i="11"/>
  <c r="I40" i="11"/>
  <c r="G37" i="11"/>
  <c r="K28" i="11"/>
  <c r="G26" i="11"/>
  <c r="E25" i="11"/>
  <c r="I24" i="11"/>
  <c r="E23" i="11"/>
  <c r="E21" i="11"/>
  <c r="I20" i="11"/>
  <c r="G17" i="11"/>
  <c r="I15" i="11"/>
  <c r="G16" i="11"/>
  <c r="CX278" i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X306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CL278" i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CL306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E7" i="11"/>
  <c r="I11" i="11"/>
  <c r="E14" i="11"/>
  <c r="I35" i="11"/>
  <c r="K33" i="11"/>
  <c r="I31" i="11"/>
  <c r="AP278" i="6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GD278" i="6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42" i="11"/>
  <c r="E41" i="11"/>
  <c r="G40" i="11"/>
  <c r="E39" i="11"/>
  <c r="K37" i="11"/>
  <c r="E30" i="11"/>
  <c r="G24" i="11"/>
  <c r="I22" i="11"/>
  <c r="G20" i="11"/>
  <c r="E19" i="11"/>
  <c r="K17" i="11"/>
  <c r="G15" i="11"/>
  <c r="R278" i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5" i="1" s="1"/>
  <c r="R306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FF278" i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FF306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DV278" i="6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T336" i="6"/>
  <c r="G35" i="11"/>
  <c r="G31" i="11"/>
  <c r="I29" i="11"/>
  <c r="K26" i="11"/>
  <c r="HZ278" i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5" i="1" s="1"/>
  <c r="HZ306" i="1" s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ET278" i="6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N278" i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HN306" i="1" s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GD278" i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GD306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K24" i="12"/>
  <c r="K42" i="11"/>
  <c r="K40" i="11"/>
  <c r="I38" i="11"/>
  <c r="E28" i="11"/>
  <c r="K24" i="11"/>
  <c r="G22" i="11"/>
  <c r="K20" i="11"/>
  <c r="I18" i="11"/>
  <c r="K15" i="11"/>
  <c r="FR278" i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5" i="1" s="1"/>
  <c r="FR306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AD278" i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AD306" i="1" s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K7" i="11"/>
  <c r="E13" i="11"/>
  <c r="GP278" i="6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FV201" i="6"/>
  <c r="K35" i="11"/>
  <c r="E33" i="11"/>
  <c r="K31" i="11"/>
  <c r="G29" i="11"/>
  <c r="GP278" i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GP306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9" i="11"/>
  <c r="G10" i="11"/>
  <c r="EH278" i="6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38" i="11"/>
  <c r="E37" i="11"/>
  <c r="I27" i="11"/>
  <c r="E26" i="11"/>
  <c r="G18" i="11"/>
  <c r="E17" i="11"/>
  <c r="E35" i="11"/>
  <c r="BB278" i="6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I4" i="11"/>
  <c r="G7" i="11"/>
  <c r="G14" i="11"/>
  <c r="HR5" i="6"/>
  <c r="I36" i="11"/>
  <c r="I32" i="11"/>
  <c r="I16" i="11"/>
  <c r="IL278" i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IL306" i="1" s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BZ278" i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5" i="1" s="1"/>
  <c r="BZ306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E31" i="11"/>
  <c r="BB278" i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5" i="1" s="1"/>
  <c r="BB306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E5" i="11"/>
  <c r="E6" i="11"/>
  <c r="I10" i="11"/>
  <c r="E42" i="11"/>
  <c r="E40" i="11"/>
  <c r="K38" i="11"/>
  <c r="G27" i="11"/>
  <c r="I25" i="11"/>
  <c r="E24" i="11"/>
  <c r="I23" i="11"/>
  <c r="I21" i="11"/>
  <c r="E20" i="11"/>
  <c r="K18" i="11"/>
  <c r="E15" i="11"/>
  <c r="G34" i="11"/>
  <c r="E34" i="11"/>
  <c r="I34" i="11"/>
  <c r="AT102" i="6"/>
  <c r="JB273" i="1"/>
  <c r="EL291" i="6"/>
  <c r="BZ277" i="6"/>
  <c r="BZ278" i="6" s="1"/>
  <c r="BZ279" i="6" s="1"/>
  <c r="BZ275" i="6"/>
  <c r="J21" i="1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U309" i="6" s="1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U120" i="6" s="1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S306" i="1"/>
  <c r="JN306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U291" i="6" s="1"/>
  <c r="HR288" i="6"/>
  <c r="HU315" i="6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O5" i="11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P10" i="12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U282" i="6" s="1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L25" i="12"/>
  <c r="I26" i="12"/>
  <c r="J25" i="12"/>
  <c r="F9" i="1"/>
  <c r="JM21" i="1"/>
  <c r="JK21" i="1"/>
  <c r="V21" i="1"/>
  <c r="KB43" i="1"/>
  <c r="KB52" i="1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BP6" i="6" l="1"/>
  <c r="P9" i="12"/>
  <c r="O35" i="11"/>
  <c r="O23" i="11"/>
  <c r="HY7" i="1"/>
  <c r="O11" i="11"/>
  <c r="HR327" i="6"/>
  <c r="O16" i="11"/>
  <c r="HB278" i="6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R278" i="6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BN278" i="6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DJ278" i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DJ306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R21" i="6"/>
  <c r="O25" i="11"/>
  <c r="O27" i="1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B278" i="1" l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6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BZ280" i="6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GF10" i="1" l="1"/>
  <c r="T27" i="12"/>
  <c r="AY13" i="13"/>
  <c r="AY14" i="13" s="1"/>
  <c r="AZ14" i="13" s="1"/>
  <c r="BZ281" i="6"/>
  <c r="M52" i="12"/>
  <c r="DX8" i="1"/>
  <c r="D26" i="12"/>
  <c r="C27" i="12"/>
  <c r="AS10" i="13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AS11" i="13"/>
  <c r="AT10" i="13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E13" i="14" l="1"/>
  <c r="BZ284" i="6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EJ10" i="1"/>
  <c r="O14" i="14"/>
  <c r="P14" i="14" s="1"/>
  <c r="P13" i="14"/>
  <c r="HB11" i="1"/>
  <c r="JJ10" i="1"/>
  <c r="I31" i="12"/>
  <c r="J30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F4" i="11" l="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L4" i="1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D29" i="12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KL25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30" i="1" l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KJ35" i="1" l="1"/>
  <c r="HP29" i="6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3" i="1"/>
  <c r="KL114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6" i="1" l="1"/>
  <c r="KL115" i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5" i="1"/>
  <c r="KJ141" i="1"/>
  <c r="KJ146" i="1"/>
  <c r="KJ140" i="1"/>
  <c r="KJ142" i="1"/>
  <c r="KB140" i="1"/>
  <c r="KJ143" i="1"/>
  <c r="JW138" i="1"/>
  <c r="IX254" i="1"/>
  <c r="GF140" i="6" l="1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5" i="1" l="1"/>
  <c r="KJ152" i="1"/>
  <c r="KJ156" i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IX278" i="1" s="1"/>
  <c r="IX279" i="1" s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A278" i="6" s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F278" i="6" s="1"/>
  <c r="AR276" i="6"/>
  <c r="AO277" i="6"/>
  <c r="AO278" i="6" s="1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F279" i="6" l="1"/>
  <c r="AO279" i="6"/>
  <c r="AR279" i="6" s="1"/>
  <c r="AR278" i="6"/>
  <c r="BA279" i="6"/>
  <c r="BD279" i="6" s="1"/>
  <c r="BD278" i="6"/>
  <c r="GF165" i="6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E278" i="6" s="1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E279" i="6" l="1"/>
  <c r="H278" i="6"/>
  <c r="KL169" i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AD278" i="6" s="1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AD279" i="6" l="1"/>
  <c r="H279" i="6"/>
  <c r="GF168" i="6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CW177" i="1"/>
  <c r="CZ176" i="1"/>
  <c r="IX290" i="1"/>
  <c r="KJ178" i="1" l="1"/>
  <c r="KJ177" i="1"/>
  <c r="HM176" i="6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HK193" i="6" s="1"/>
  <c r="AC186" i="1"/>
  <c r="AC187" i="1" s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HP185" i="6" s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HP186" i="6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F278" i="1" s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F279" i="1" l="1"/>
  <c r="JJ279" i="1" s="1"/>
  <c r="JJ278" i="1"/>
  <c r="HM189" i="6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IX306" i="1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HP191" i="6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F304" i="1" s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F306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JJ306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JJ315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J316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JJ317" i="1"/>
  <c r="JH328" i="1" s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JJ318" i="1"/>
  <c r="CW234" i="1"/>
  <c r="CZ233" i="1"/>
  <c r="F321" i="1"/>
  <c r="JJ320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JJ321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JJ322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J323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JJ324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JJ325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J326" i="1"/>
  <c r="JH337" i="1" s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JJ327" i="1"/>
  <c r="CZ242" i="1"/>
  <c r="CW243" i="1"/>
  <c r="AD351" i="6"/>
  <c r="DU243" i="1"/>
  <c r="DX242" i="1"/>
  <c r="F330" i="1"/>
  <c r="JJ329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JJ330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JJ331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JJ332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J333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JJ334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JJ335" i="1"/>
  <c r="JH346" i="1" s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JJ336" i="1"/>
  <c r="F339" i="1"/>
  <c r="JJ338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J339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JJ340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JJ341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JJ342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JJ343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JJ344" i="1"/>
  <c r="JH355" i="1" s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JJ345" i="1"/>
  <c r="F348" i="1"/>
  <c r="JJ347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JJ348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JJ349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JJ350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JJ351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JJ352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JJ353" i="1"/>
  <c r="JH364" i="1" s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JJ354" i="1"/>
  <c r="F357" i="1"/>
  <c r="JJ356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JJ357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JJ358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GC278" i="1" s="1"/>
  <c r="DL271" i="6"/>
  <c r="DI272" i="6"/>
  <c r="HA272" i="6"/>
  <c r="HD271" i="6"/>
  <c r="CK277" i="1"/>
  <c r="CK278" i="1" s="1"/>
  <c r="CN276" i="1"/>
  <c r="EJ271" i="1"/>
  <c r="EG272" i="1"/>
  <c r="JW273" i="1" s="1"/>
  <c r="FQ277" i="1"/>
  <c r="FQ278" i="1" s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JJ359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F278" i="1" l="1"/>
  <c r="GC279" i="1"/>
  <c r="GF279" i="1" s="1"/>
  <c r="FQ279" i="1"/>
  <c r="FT278" i="1"/>
  <c r="CK279" i="1"/>
  <c r="CN278" i="1"/>
  <c r="KJ279" i="1"/>
  <c r="KJ278" i="1"/>
  <c r="GC275" i="6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C278" i="1" s="1"/>
  <c r="AF276" i="1"/>
  <c r="BP275" i="1"/>
  <c r="BM276" i="1"/>
  <c r="DX275" i="6"/>
  <c r="DU276" i="6"/>
  <c r="GR276" i="6"/>
  <c r="GO277" i="6"/>
  <c r="GO278" i="6" s="1"/>
  <c r="CB276" i="6"/>
  <c r="BY277" i="6"/>
  <c r="BY278" i="6" s="1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JJ360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KN278" i="1" l="1"/>
  <c r="KN279" i="1"/>
  <c r="CN279" i="1"/>
  <c r="KL276" i="1"/>
  <c r="KL278" i="1"/>
  <c r="KL279" i="1"/>
  <c r="GO279" i="6"/>
  <c r="GR279" i="6" s="1"/>
  <c r="GR278" i="6"/>
  <c r="AC279" i="1"/>
  <c r="AF279" i="1" s="1"/>
  <c r="AF278" i="1"/>
  <c r="FT279" i="1"/>
  <c r="CB278" i="6"/>
  <c r="BY279" i="6"/>
  <c r="CB279" i="6" s="1"/>
  <c r="GC276" i="6"/>
  <c r="GF275" i="6"/>
  <c r="AC276" i="6"/>
  <c r="AF275" i="6"/>
  <c r="EJ276" i="6"/>
  <c r="EG277" i="6"/>
  <c r="EG278" i="6" s="1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Q278" i="6" s="1"/>
  <c r="FT276" i="6"/>
  <c r="FE277" i="6"/>
  <c r="FE278" i="6" s="1"/>
  <c r="FH276" i="6"/>
  <c r="HP273" i="6"/>
  <c r="CB276" i="1"/>
  <c r="BY277" i="1"/>
  <c r="BY278" i="1" s="1"/>
  <c r="ES277" i="1"/>
  <c r="ES278" i="1" s="1"/>
  <c r="EV276" i="1"/>
  <c r="E277" i="1"/>
  <c r="E278" i="1" s="1"/>
  <c r="H276" i="1"/>
  <c r="T276" i="6"/>
  <c r="Q277" i="6"/>
  <c r="Q278" i="6" s="1"/>
  <c r="C272" i="10"/>
  <c r="JL272" i="1"/>
  <c r="IW277" i="1"/>
  <c r="IW278" i="1" s="1"/>
  <c r="IZ276" i="1"/>
  <c r="CL276" i="6"/>
  <c r="HN276" i="6" s="1"/>
  <c r="DU277" i="6"/>
  <c r="DU278" i="6" s="1"/>
  <c r="DX276" i="6"/>
  <c r="CN276" i="6"/>
  <c r="CK277" i="6"/>
  <c r="CK278" i="6" s="1"/>
  <c r="BP276" i="1"/>
  <c r="BM277" i="1"/>
  <c r="BM278" i="1" s="1"/>
  <c r="FH276" i="1"/>
  <c r="FE277" i="1"/>
  <c r="FE278" i="1" s="1"/>
  <c r="AF277" i="1"/>
  <c r="ES276" i="6"/>
  <c r="EV275" i="6"/>
  <c r="BA277" i="1"/>
  <c r="BA278" i="1" s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DI278" i="1" s="1"/>
  <c r="J276" i="10"/>
  <c r="DU277" i="1"/>
  <c r="DU278" i="1" s="1"/>
  <c r="DX276" i="1"/>
  <c r="HP276" i="1"/>
  <c r="HM277" i="1"/>
  <c r="HM278" i="1" s="1"/>
  <c r="IB276" i="1"/>
  <c r="HY277" i="1"/>
  <c r="HY278" i="1" s="1"/>
  <c r="HD275" i="1"/>
  <c r="HA276" i="1"/>
  <c r="D276" i="10" s="1"/>
  <c r="IN275" i="1"/>
  <c r="IK276" i="1"/>
  <c r="F362" i="1"/>
  <c r="JJ361" i="1"/>
  <c r="EG276" i="1"/>
  <c r="EJ275" i="1"/>
  <c r="Q277" i="1"/>
  <c r="Q278" i="1" s="1"/>
  <c r="T276" i="1"/>
  <c r="KN276" i="1"/>
  <c r="KN281" i="1"/>
  <c r="KN280" i="1"/>
  <c r="KN277" i="1"/>
  <c r="KN275" i="1"/>
  <c r="KN282" i="1"/>
  <c r="KF275" i="1"/>
  <c r="JW275" i="1"/>
  <c r="BP276" i="6"/>
  <c r="BM277" i="6"/>
  <c r="BM278" i="6" s="1"/>
  <c r="CW277" i="1"/>
  <c r="CW278" i="1" s="1"/>
  <c r="CZ276" i="1"/>
  <c r="AO276" i="1"/>
  <c r="AR275" i="1"/>
  <c r="H275" i="10"/>
  <c r="GO276" i="1"/>
  <c r="GR275" i="1"/>
  <c r="JX275" i="1"/>
  <c r="FQ279" i="6" l="1"/>
  <c r="FT279" i="6" s="1"/>
  <c r="FT278" i="6"/>
  <c r="T278" i="1"/>
  <c r="Q279" i="1"/>
  <c r="T279" i="1" s="1"/>
  <c r="BY279" i="1"/>
  <c r="CB279" i="1" s="1"/>
  <c r="CB278" i="1"/>
  <c r="BD278" i="1"/>
  <c r="BA279" i="1"/>
  <c r="BD279" i="1" s="1"/>
  <c r="DL278" i="1"/>
  <c r="DI279" i="1"/>
  <c r="DL279" i="1" s="1"/>
  <c r="BP278" i="1"/>
  <c r="BM279" i="1"/>
  <c r="BP279" i="1" s="1"/>
  <c r="CK279" i="6"/>
  <c r="CN279" i="6" s="1"/>
  <c r="CN278" i="6"/>
  <c r="EG279" i="6"/>
  <c r="EJ279" i="6" s="1"/>
  <c r="EJ278" i="6"/>
  <c r="IZ278" i="1"/>
  <c r="IW279" i="1"/>
  <c r="IZ279" i="1" s="1"/>
  <c r="DU279" i="1"/>
  <c r="DX279" i="1" s="1"/>
  <c r="DX278" i="1"/>
  <c r="CZ278" i="1"/>
  <c r="CW279" i="1"/>
  <c r="IB278" i="1"/>
  <c r="HY279" i="1"/>
  <c r="IB279" i="1" s="1"/>
  <c r="BM279" i="6"/>
  <c r="BP279" i="6" s="1"/>
  <c r="BP278" i="6"/>
  <c r="HM279" i="1"/>
  <c r="HP279" i="1" s="1"/>
  <c r="HP278" i="1"/>
  <c r="FH278" i="1"/>
  <c r="FE279" i="1"/>
  <c r="FH279" i="1" s="1"/>
  <c r="EV278" i="1"/>
  <c r="ES279" i="1"/>
  <c r="EV279" i="1" s="1"/>
  <c r="DX278" i="6"/>
  <c r="DU279" i="6"/>
  <c r="DX279" i="6" s="1"/>
  <c r="FE279" i="6"/>
  <c r="FH279" i="6" s="1"/>
  <c r="FH278" i="6"/>
  <c r="Q279" i="6"/>
  <c r="T278" i="6"/>
  <c r="H278" i="1"/>
  <c r="E279" i="1"/>
  <c r="GF276" i="6"/>
  <c r="GC277" i="6"/>
  <c r="GC278" i="6" s="1"/>
  <c r="EJ277" i="6"/>
  <c r="CZ276" i="6"/>
  <c r="CW277" i="6"/>
  <c r="CW278" i="6" s="1"/>
  <c r="AC277" i="6"/>
  <c r="AC278" i="6" s="1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I278" i="6" s="1"/>
  <c r="DL276" i="6"/>
  <c r="DX277" i="6"/>
  <c r="CL277" i="6"/>
  <c r="BP277" i="1"/>
  <c r="HM276" i="6"/>
  <c r="HP276" i="6" s="1"/>
  <c r="BD277" i="1"/>
  <c r="CK280" i="1"/>
  <c r="HA277" i="6"/>
  <c r="HA278" i="6" s="1"/>
  <c r="HD276" i="6"/>
  <c r="EV276" i="6"/>
  <c r="ES277" i="6"/>
  <c r="ES278" i="6" s="1"/>
  <c r="IZ277" i="1"/>
  <c r="H276" i="10"/>
  <c r="AR276" i="1"/>
  <c r="AO277" i="1"/>
  <c r="BP277" i="6"/>
  <c r="EJ276" i="1"/>
  <c r="EG277" i="1"/>
  <c r="EG278" i="1" s="1"/>
  <c r="JW278" i="1" s="1"/>
  <c r="FQ280" i="1"/>
  <c r="F365" i="1"/>
  <c r="JJ362" i="1"/>
  <c r="JH373" i="1" s="1"/>
  <c r="IB277" i="1"/>
  <c r="IN276" i="1"/>
  <c r="IK277" i="1"/>
  <c r="IK278" i="1" s="1"/>
  <c r="JI276" i="1"/>
  <c r="JV276" i="1"/>
  <c r="HD276" i="1"/>
  <c r="HA277" i="1"/>
  <c r="JW276" i="1"/>
  <c r="F276" i="10"/>
  <c r="DX277" i="1"/>
  <c r="CZ277" i="1"/>
  <c r="T277" i="1"/>
  <c r="HP277" i="1"/>
  <c r="DL277" i="1"/>
  <c r="J277" i="10"/>
  <c r="GO277" i="1"/>
  <c r="GO278" i="1" s="1"/>
  <c r="GR276" i="1"/>
  <c r="JX276" i="1"/>
  <c r="DL278" i="6" l="1"/>
  <c r="DI279" i="6"/>
  <c r="DL279" i="6" s="1"/>
  <c r="GC279" i="6"/>
  <c r="GF279" i="6" s="1"/>
  <c r="GF278" i="6"/>
  <c r="D277" i="10"/>
  <c r="HA278" i="1"/>
  <c r="D278" i="10" s="1"/>
  <c r="HM278" i="6"/>
  <c r="HP278" i="6" s="1"/>
  <c r="T279" i="6"/>
  <c r="CZ279" i="1"/>
  <c r="GR278" i="1"/>
  <c r="GO279" i="1"/>
  <c r="JX278" i="1"/>
  <c r="JV277" i="1"/>
  <c r="AO278" i="1"/>
  <c r="HD278" i="6"/>
  <c r="HA279" i="6"/>
  <c r="HD279" i="6" s="1"/>
  <c r="HN277" i="6"/>
  <c r="CL278" i="6"/>
  <c r="AC279" i="6"/>
  <c r="AF279" i="6" s="1"/>
  <c r="AF278" i="6"/>
  <c r="H279" i="1"/>
  <c r="ES279" i="6"/>
  <c r="EV279" i="6" s="1"/>
  <c r="EV278" i="6"/>
  <c r="IN278" i="1"/>
  <c r="IK279" i="1"/>
  <c r="IN279" i="1" s="1"/>
  <c r="EJ278" i="1"/>
  <c r="EG279" i="1"/>
  <c r="EJ279" i="1" s="1"/>
  <c r="CW279" i="6"/>
  <c r="CZ279" i="6" s="1"/>
  <c r="CZ278" i="6"/>
  <c r="GF277" i="6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JJ363" i="1"/>
  <c r="H277" i="10"/>
  <c r="AR277" i="1"/>
  <c r="J278" i="10"/>
  <c r="C276" i="10"/>
  <c r="JL276" i="1"/>
  <c r="F366" i="1"/>
  <c r="JJ365" i="1"/>
  <c r="JW277" i="1"/>
  <c r="IN277" i="1"/>
  <c r="HD278" i="1" l="1"/>
  <c r="HA279" i="1"/>
  <c r="HD279" i="1" s="1"/>
  <c r="CL279" i="6"/>
  <c r="HN279" i="6" s="1"/>
  <c r="HN278" i="6"/>
  <c r="JW279" i="1"/>
  <c r="AR278" i="1"/>
  <c r="AO279" i="1"/>
  <c r="JV278" i="1"/>
  <c r="JI278" i="1"/>
  <c r="JL278" i="1" s="1"/>
  <c r="GR279" i="1"/>
  <c r="JX279" i="1"/>
  <c r="HM279" i="6"/>
  <c r="HP279" i="6" s="1"/>
  <c r="EG280" i="6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JJ366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AR279" i="1" l="1"/>
  <c r="JV279" i="1"/>
  <c r="JI279" i="1"/>
  <c r="JL279" i="1" s="1"/>
  <c r="GC280" i="6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JJ367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JJ368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JJ369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JJ371" i="1" s="1"/>
  <c r="JJ370" i="1"/>
  <c r="CW286" i="1"/>
  <c r="CZ285" i="1"/>
  <c r="JI284" i="1"/>
  <c r="JG292" i="1" l="1"/>
  <c r="JL284" i="1"/>
  <c r="GC286" i="6"/>
  <c r="GF285" i="6"/>
  <c r="CZ285" i="6"/>
  <c r="CW286" i="6"/>
  <c r="EJ286" i="6"/>
  <c r="EG287" i="6"/>
  <c r="AF285" i="6"/>
  <c r="AC286" i="6"/>
  <c r="AC287" i="6" s="1"/>
  <c r="FT286" i="6"/>
  <c r="FQ287" i="6"/>
  <c r="FE287" i="6"/>
  <c r="FH286" i="6"/>
  <c r="CB286" i="1"/>
  <c r="BY287" i="1"/>
  <c r="CB287" i="1" s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JJ372" i="1"/>
  <c r="HA286" i="1"/>
  <c r="D286" i="10" s="1"/>
  <c r="HD285" i="1"/>
  <c r="IK286" i="1"/>
  <c r="IN285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CZ286" i="6"/>
  <c r="CW287" i="6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7" i="1" s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F303" i="1"/>
  <c r="D299" i="10"/>
  <c r="EJ299" i="1"/>
  <c r="EG302" i="1"/>
  <c r="JW302" i="1" s="1"/>
  <c r="EJ300" i="1"/>
  <c r="FQ305" i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HK310" i="6" l="1"/>
  <c r="HP299" i="6"/>
  <c r="GC303" i="6"/>
  <c r="GF302" i="6"/>
  <c r="EJ303" i="6"/>
  <c r="EG304" i="6"/>
  <c r="CZ302" i="6"/>
  <c r="CW303" i="6"/>
  <c r="AC303" i="6"/>
  <c r="AF302" i="6"/>
  <c r="CB303" i="1"/>
  <c r="FT303" i="6"/>
  <c r="FQ304" i="6"/>
  <c r="FE304" i="6"/>
  <c r="FH303" i="6"/>
  <c r="HM302" i="6"/>
  <c r="HP302" i="6" s="1"/>
  <c r="ES304" i="1"/>
  <c r="EV303" i="1"/>
  <c r="T303" i="6"/>
  <c r="Q304" i="6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DI303" i="6"/>
  <c r="DL302" i="6"/>
  <c r="IW304" i="1"/>
  <c r="IZ303" i="1"/>
  <c r="GF305" i="1"/>
  <c r="GC306" i="1"/>
  <c r="CK304" i="6"/>
  <c r="CN303" i="6"/>
  <c r="KL307" i="1"/>
  <c r="KL306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KJ306" i="1"/>
  <c r="AF304" i="1"/>
  <c r="AC305" i="1"/>
  <c r="BD303" i="1"/>
  <c r="CN305" i="1"/>
  <c r="CK306" i="1"/>
  <c r="CL303" i="6"/>
  <c r="HN302" i="6"/>
  <c r="JL299" i="1"/>
  <c r="C299" i="10"/>
  <c r="FQ306" i="1"/>
  <c r="FT305" i="1"/>
  <c r="BP303" i="6"/>
  <c r="BM304" i="6"/>
  <c r="DI304" i="1"/>
  <c r="DL303" i="1"/>
  <c r="J303" i="10"/>
  <c r="GO303" i="1"/>
  <c r="GR302" i="1"/>
  <c r="JX302" i="1"/>
  <c r="EJ302" i="1"/>
  <c r="EG303" i="1"/>
  <c r="T303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6" i="1"/>
  <c r="KN302" i="1"/>
  <c r="KN307" i="1"/>
  <c r="KN308" i="1"/>
  <c r="JV302" i="1"/>
  <c r="DX303" i="1"/>
  <c r="DU304" i="1"/>
  <c r="JI302" i="1"/>
  <c r="JG310" i="1" s="1"/>
  <c r="HP303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E305" i="1"/>
  <c r="H304" i="1"/>
  <c r="T304" i="6"/>
  <c r="Q305" i="6"/>
  <c r="ES305" i="1"/>
  <c r="EV304" i="1"/>
  <c r="F303" i="10"/>
  <c r="CN306" i="1"/>
  <c r="CK307" i="1"/>
  <c r="DU305" i="6"/>
  <c r="DX304" i="6"/>
  <c r="CK305" i="6"/>
  <c r="CN304" i="6"/>
  <c r="GC307" i="1"/>
  <c r="GF306" i="1"/>
  <c r="DI304" i="6"/>
  <c r="DL303" i="6"/>
  <c r="BA305" i="1"/>
  <c r="BD304" i="1"/>
  <c r="BY306" i="6"/>
  <c r="CB305" i="6"/>
  <c r="IZ304" i="1"/>
  <c r="IW305" i="1"/>
  <c r="BM305" i="1"/>
  <c r="BP304" i="1"/>
  <c r="HA304" i="6"/>
  <c r="HD303" i="6"/>
  <c r="AF305" i="1"/>
  <c r="AC306" i="1"/>
  <c r="EV303" i="6"/>
  <c r="ES304" i="6"/>
  <c r="GO306" i="6"/>
  <c r="GR305" i="6"/>
  <c r="CL304" i="6"/>
  <c r="HN303" i="6"/>
  <c r="FE305" i="1"/>
  <c r="FH304" i="1"/>
  <c r="DI305" i="1"/>
  <c r="DL304" i="1"/>
  <c r="J304" i="10"/>
  <c r="IK304" i="1"/>
  <c r="IN303" i="1"/>
  <c r="HM305" i="1"/>
  <c r="HP304" i="1"/>
  <c r="JL302" i="1"/>
  <c r="C302" i="10"/>
  <c r="BM305" i="6"/>
  <c r="BP304" i="6"/>
  <c r="Q305" i="1"/>
  <c r="T304" i="1"/>
  <c r="JV304" i="1"/>
  <c r="H303" i="10"/>
  <c r="AR303" i="1"/>
  <c r="DU305" i="1"/>
  <c r="DX304" i="1"/>
  <c r="EJ303" i="1"/>
  <c r="EG304" i="1"/>
  <c r="JW304" i="1" s="1"/>
  <c r="GR303" i="1"/>
  <c r="JX303" i="1"/>
  <c r="FT306" i="1"/>
  <c r="FQ307" i="1"/>
  <c r="HD303" i="1"/>
  <c r="D304" i="10"/>
  <c r="CW305" i="1"/>
  <c r="CZ304" i="1"/>
  <c r="HY305" i="1"/>
  <c r="IB304" i="1"/>
  <c r="JW303" i="1"/>
  <c r="JI303" i="1"/>
  <c r="GC305" i="6" l="1"/>
  <c r="GF304" i="6"/>
  <c r="EJ305" i="6"/>
  <c r="EG306" i="6"/>
  <c r="AF304" i="6"/>
  <c r="AC305" i="6"/>
  <c r="HM304" i="6"/>
  <c r="HP304" i="6" s="1"/>
  <c r="CZ304" i="6"/>
  <c r="CW305" i="6"/>
  <c r="BY306" i="1"/>
  <c r="CB305" i="1"/>
  <c r="FT305" i="6"/>
  <c r="FQ306" i="6"/>
  <c r="FH305" i="6"/>
  <c r="FE306" i="6"/>
  <c r="T305" i="6"/>
  <c r="Q306" i="6"/>
  <c r="ES306" i="1"/>
  <c r="EV305" i="1"/>
  <c r="E306" i="1"/>
  <c r="H305" i="1"/>
  <c r="BD305" i="1"/>
  <c r="BA306" i="1"/>
  <c r="HD304" i="6"/>
  <c r="HA305" i="6"/>
  <c r="DI305" i="6"/>
  <c r="DL304" i="6"/>
  <c r="BP305" i="1"/>
  <c r="BM306" i="1"/>
  <c r="IW306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AF306" i="1"/>
  <c r="DX305" i="6"/>
  <c r="DU306" i="6"/>
  <c r="FH305" i="1"/>
  <c r="FE306" i="1"/>
  <c r="CL305" i="6"/>
  <c r="HN304" i="6"/>
  <c r="F304" i="10"/>
  <c r="CK308" i="1"/>
  <c r="CN307" i="1"/>
  <c r="CZ305" i="1"/>
  <c r="CW306" i="1"/>
  <c r="T305" i="1"/>
  <c r="Q306" i="1"/>
  <c r="DI306" i="1"/>
  <c r="DL305" i="1"/>
  <c r="J305" i="10"/>
  <c r="GO305" i="1"/>
  <c r="GR304" i="1"/>
  <c r="JX304" i="1"/>
  <c r="IK305" i="1"/>
  <c r="IN304" i="1"/>
  <c r="HP305" i="1"/>
  <c r="HM306" i="1"/>
  <c r="EG305" i="1"/>
  <c r="EJ304" i="1"/>
  <c r="FQ308" i="1"/>
  <c r="FT307" i="1"/>
  <c r="JL303" i="1"/>
  <c r="C303" i="10"/>
  <c r="AO305" i="1"/>
  <c r="AR304" i="1"/>
  <c r="H304" i="10"/>
  <c r="HY306" i="1"/>
  <c r="IB305" i="1"/>
  <c r="BP305" i="6"/>
  <c r="BM306" i="6"/>
  <c r="HA305" i="1"/>
  <c r="D305" i="10" s="1"/>
  <c r="HD304" i="1"/>
  <c r="DU306" i="1"/>
  <c r="DX305" i="1"/>
  <c r="JI304" i="1"/>
  <c r="GC306" i="6" l="1"/>
  <c r="GF305" i="6"/>
  <c r="CZ305" i="6"/>
  <c r="CW306" i="6"/>
  <c r="AC306" i="6"/>
  <c r="AF305" i="6"/>
  <c r="EG307" i="6"/>
  <c r="EJ306" i="6"/>
  <c r="FH306" i="6"/>
  <c r="FE307" i="6"/>
  <c r="FT306" i="6"/>
  <c r="FQ307" i="6"/>
  <c r="CB306" i="1"/>
  <c r="BY307" i="1"/>
  <c r="E307" i="1"/>
  <c r="EV306" i="1"/>
  <c r="ES307" i="1"/>
  <c r="Q307" i="6"/>
  <c r="T306" i="6"/>
  <c r="BM307" i="1"/>
  <c r="BP306" i="1"/>
  <c r="CL306" i="6"/>
  <c r="HN305" i="6"/>
  <c r="GR307" i="6"/>
  <c r="GO308" i="6"/>
  <c r="FE307" i="1"/>
  <c r="FH306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D306" i="1"/>
  <c r="BA307" i="1"/>
  <c r="GF309" i="1"/>
  <c r="GC311" i="1"/>
  <c r="GF308" i="1"/>
  <c r="CK311" i="1"/>
  <c r="CN309" i="1"/>
  <c r="CN308" i="1"/>
  <c r="CB307" i="6"/>
  <c r="BY308" i="6"/>
  <c r="IW307" i="1"/>
  <c r="IZ306" i="1"/>
  <c r="JI305" i="1"/>
  <c r="JL305" i="1" s="1"/>
  <c r="JV305" i="1"/>
  <c r="FT308" i="1"/>
  <c r="FQ311" i="1"/>
  <c r="FT309" i="1"/>
  <c r="DL306" i="1"/>
  <c r="DI307" i="1"/>
  <c r="J306" i="10"/>
  <c r="HD305" i="1"/>
  <c r="HA306" i="1"/>
  <c r="Q307" i="1"/>
  <c r="T306" i="1"/>
  <c r="GO306" i="1"/>
  <c r="GR305" i="1"/>
  <c r="JX305" i="1"/>
  <c r="DU307" i="1"/>
  <c r="DX306" i="1"/>
  <c r="EG306" i="1"/>
  <c r="JW306" i="1" s="1"/>
  <c r="EJ305" i="1"/>
  <c r="JW305" i="1"/>
  <c r="HM307" i="1"/>
  <c r="HP306" i="1"/>
  <c r="AO306" i="1"/>
  <c r="JV306" i="1" s="1"/>
  <c r="H305" i="10"/>
  <c r="AR305" i="1"/>
  <c r="CW307" i="1"/>
  <c r="CZ306" i="1"/>
  <c r="JL304" i="1"/>
  <c r="C304" i="10"/>
  <c r="BM307" i="6"/>
  <c r="BP306" i="6"/>
  <c r="IN305" i="1"/>
  <c r="IK306" i="1"/>
  <c r="HY307" i="1"/>
  <c r="IB306" i="1"/>
  <c r="GC307" i="6" l="1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GR306" i="1"/>
  <c r="JX306" i="1"/>
  <c r="F306" i="10"/>
  <c r="T307" i="1"/>
  <c r="Q308" i="1"/>
  <c r="AR306" i="1"/>
  <c r="AO307" i="1"/>
  <c r="JV307" i="1" s="1"/>
  <c r="H306" i="10"/>
  <c r="CW308" i="1"/>
  <c r="CZ307" i="1"/>
  <c r="BM308" i="6"/>
  <c r="BP307" i="6"/>
  <c r="EG307" i="1"/>
  <c r="EJ306" i="1"/>
  <c r="HA307" i="1"/>
  <c r="D307" i="10" s="1"/>
  <c r="HD306" i="1"/>
  <c r="JI306" i="1"/>
  <c r="HM308" i="1"/>
  <c r="HP307" i="1"/>
  <c r="D306" i="10"/>
  <c r="IK307" i="1"/>
  <c r="IN306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JL306" i="1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</calcChain>
</file>

<file path=xl/comments1.xml><?xml version="1.0" encoding="utf-8"?>
<comments xmlns="http://schemas.openxmlformats.org/spreadsheetml/2006/main">
  <authors>
    <author>Alabama</author>
    <author>mparra</author>
    <author>Andres Mejia</author>
  </authors>
  <commentList>
    <comment ref="IV114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  <comment ref="IV285" authorId="2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  <comment ref="JG304" authorId="0" shapeId="0">
      <text>
        <r>
          <rPr>
            <b/>
            <sz val="9"/>
            <color indexed="81"/>
            <rFont val="Tahoma"/>
            <charset val="1"/>
          </rPr>
          <t>Alabama:</t>
        </r>
        <r>
          <rPr>
            <sz val="9"/>
            <color indexed="81"/>
            <rFont val="Tahoma"/>
            <charset val="1"/>
          </rPr>
          <t xml:space="preserve">
se descartan 5 hembras del corral 4 caseta B
y 4 hembras del corral 4 caseta C</t>
        </r>
      </text>
    </comment>
  </commentList>
</comments>
</file>

<file path=xl/comments2.xml><?xml version="1.0" encoding="utf-8"?>
<comments xmlns="http://schemas.openxmlformats.org/spreadsheetml/2006/main">
  <authors>
    <author>Andres Mejia</author>
  </authors>
  <commentList>
    <comment ref="BX285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3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<sst xmlns="http://schemas.openxmlformats.org/spreadsheetml/2006/main" count="1485" uniqueCount="208">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</sst>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23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13</c:v>
                </c:pt>
                <c:pt idx="31">
                  <c:v>21</c:v>
                </c:pt>
                <c:pt idx="32">
                  <c:v>23</c:v>
                </c:pt>
                <c:pt idx="33">
                  <c:v>32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7</c:v>
                </c:pt>
                <c:pt idx="31">
                  <c:v>12</c:v>
                </c:pt>
                <c:pt idx="32">
                  <c:v>16</c:v>
                </c:pt>
                <c:pt idx="33">
                  <c:v>13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4</c:v>
                </c:pt>
                <c:pt idx="32">
                  <c:v>7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14</c:v>
                </c:pt>
                <c:pt idx="32">
                  <c:v>20</c:v>
                </c:pt>
                <c:pt idx="33">
                  <c:v>6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4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7</c:v>
                </c:pt>
                <c:pt idx="33">
                  <c:v>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4</c:v>
                </c:pt>
                <c:pt idx="33">
                  <c:v>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38" t="s">
        <v>120</v>
      </c>
      <c r="B2" s="638"/>
      <c r="C2" s="639" t="s">
        <v>117</v>
      </c>
      <c r="D2" s="640"/>
      <c r="E2" s="640"/>
      <c r="F2" s="640"/>
      <c r="G2" s="640"/>
      <c r="H2" s="640"/>
      <c r="I2" s="640"/>
      <c r="J2" s="640"/>
      <c r="K2" s="640"/>
      <c r="L2" s="640"/>
      <c r="M2" s="640"/>
      <c r="N2" s="640"/>
      <c r="O2" s="640"/>
      <c r="P2" s="640"/>
      <c r="Q2" s="640"/>
      <c r="R2" s="640"/>
      <c r="S2" s="640"/>
      <c r="T2" s="641"/>
    </row>
    <row r="3" spans="1:20" s="273" customFormat="1" ht="21.75" thickBot="1" x14ac:dyDescent="0.3">
      <c r="C3" s="642" t="s">
        <v>119</v>
      </c>
      <c r="D3" s="643"/>
      <c r="E3" s="643"/>
      <c r="F3" s="643"/>
      <c r="G3" s="643"/>
      <c r="H3" s="643"/>
      <c r="I3" s="643"/>
      <c r="J3" s="643"/>
      <c r="K3" s="643"/>
      <c r="L3" s="644"/>
      <c r="M3" s="645" t="s">
        <v>118</v>
      </c>
      <c r="N3" s="646"/>
      <c r="O3" s="646"/>
      <c r="P3" s="646"/>
      <c r="Q3" s="646"/>
      <c r="R3" s="646"/>
      <c r="S3" s="646"/>
      <c r="T3" s="647"/>
    </row>
    <row r="4" spans="1:20" ht="15" customHeight="1" thickBot="1" x14ac:dyDescent="0.3">
      <c r="A4" s="648" t="s">
        <v>114</v>
      </c>
      <c r="B4" s="649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52" t="s">
        <v>109</v>
      </c>
      <c r="N4" s="653"/>
      <c r="O4" s="650" t="s">
        <v>108</v>
      </c>
      <c r="P4" s="651"/>
      <c r="Q4" s="652" t="s">
        <v>107</v>
      </c>
      <c r="R4" s="653"/>
      <c r="S4" s="650" t="s">
        <v>106</v>
      </c>
      <c r="T4" s="651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39" t="s">
        <v>117</v>
      </c>
      <c r="D18" s="640"/>
      <c r="E18" s="640"/>
      <c r="F18" s="640"/>
      <c r="G18" s="640"/>
      <c r="H18" s="640"/>
      <c r="I18" s="640"/>
      <c r="J18" s="640"/>
      <c r="K18" s="640"/>
      <c r="L18" s="640"/>
      <c r="M18" s="640"/>
      <c r="N18" s="640"/>
      <c r="O18" s="640"/>
      <c r="P18" s="640"/>
      <c r="Q18" s="640"/>
      <c r="R18" s="640"/>
      <c r="S18" s="640"/>
      <c r="T18" s="641"/>
    </row>
    <row r="19" spans="1:20" ht="24" customHeight="1" thickBot="1" x14ac:dyDescent="0.3">
      <c r="C19" s="642" t="s">
        <v>116</v>
      </c>
      <c r="D19" s="643"/>
      <c r="E19" s="643"/>
      <c r="F19" s="643"/>
      <c r="G19" s="643"/>
      <c r="H19" s="643"/>
      <c r="I19" s="643"/>
      <c r="J19" s="643"/>
      <c r="K19" s="643"/>
      <c r="L19" s="644"/>
      <c r="M19" s="645" t="s">
        <v>115</v>
      </c>
      <c r="N19" s="646"/>
      <c r="O19" s="646"/>
      <c r="P19" s="646"/>
      <c r="Q19" s="646"/>
      <c r="R19" s="646"/>
      <c r="S19" s="646"/>
      <c r="T19" s="647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52" t="s">
        <v>109</v>
      </c>
      <c r="N20" s="653"/>
      <c r="O20" s="650" t="s">
        <v>108</v>
      </c>
      <c r="P20" s="651"/>
      <c r="Q20" s="652" t="s">
        <v>107</v>
      </c>
      <c r="R20" s="653"/>
      <c r="S20" s="650" t="s">
        <v>106</v>
      </c>
      <c r="T20" s="651"/>
    </row>
    <row r="21" spans="1:20" ht="15" customHeight="1" x14ac:dyDescent="0.25">
      <c r="A21" s="648" t="s">
        <v>114</v>
      </c>
      <c r="B21" s="649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38" t="s">
        <v>112</v>
      </c>
      <c r="B43" s="638"/>
      <c r="C43" s="668" t="s">
        <v>111</v>
      </c>
      <c r="D43" s="669"/>
      <c r="E43" s="669"/>
      <c r="F43" s="669"/>
      <c r="G43" s="669"/>
      <c r="H43" s="669"/>
      <c r="I43" s="669"/>
      <c r="J43" s="669"/>
      <c r="K43" s="669"/>
      <c r="L43" s="669"/>
      <c r="M43" s="669"/>
      <c r="N43" s="669"/>
      <c r="O43" s="669"/>
      <c r="P43" s="670"/>
      <c r="Q43" s="190"/>
      <c r="R43" s="190"/>
      <c r="S43" s="190"/>
      <c r="T43" s="190"/>
      <c r="U43" s="190"/>
      <c r="V43" s="190"/>
    </row>
    <row r="44" spans="1:22" x14ac:dyDescent="0.25">
      <c r="A44" s="648" t="s">
        <v>110</v>
      </c>
      <c r="B44" s="648"/>
      <c r="C44" s="664" t="s">
        <v>109</v>
      </c>
      <c r="D44" s="665"/>
      <c r="E44" s="660" t="s">
        <v>108</v>
      </c>
      <c r="F44" s="661"/>
      <c r="G44" s="666" t="s">
        <v>107</v>
      </c>
      <c r="H44" s="667"/>
      <c r="I44" s="660" t="s">
        <v>106</v>
      </c>
      <c r="J44" s="661"/>
      <c r="K44" s="662" t="s">
        <v>105</v>
      </c>
      <c r="L44" s="663"/>
      <c r="M44" s="660" t="s">
        <v>104</v>
      </c>
      <c r="N44" s="661"/>
      <c r="O44" s="662"/>
      <c r="P44" s="663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  <mergeCell ref="K20:L20"/>
    <mergeCell ref="M20:N20"/>
    <mergeCell ref="C18:T18"/>
    <mergeCell ref="Q20:R20"/>
    <mergeCell ref="S20:T20"/>
    <mergeCell ref="C19:L19"/>
    <mergeCell ref="M19:T19"/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N373"/>
  <sheetViews>
    <sheetView zoomScale="55" zoomScaleNormal="55" workbookViewId="0">
      <pane xSplit="2" ySplit="3" topLeftCell="IH302" activePane="bottomRight" state="frozen"/>
      <selection pane="topRight" activeCell="C1" sqref="C1"/>
      <selection pane="bottomLeft" activeCell="A4" sqref="A4"/>
      <selection pane="bottomRight" activeCell="B306" sqref="A306:XFD306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hidden="1" customWidth="1"/>
    <col min="256" max="256" width="9.42578125" style="62" hidden="1" customWidth="1"/>
    <col min="257" max="257" width="7.5703125" style="62" hidden="1" customWidth="1"/>
    <col min="258" max="258" width="8.140625" style="62" hidden="1" customWidth="1"/>
    <col min="259" max="259" width="7.7109375" style="62" hidden="1" customWidth="1"/>
    <col min="260" max="260" width="10.85546875" style="62" hidden="1" customWidth="1"/>
    <col min="261" max="261" width="9.140625" style="62" hidden="1" customWidth="1"/>
    <col min="262" max="262" width="11.7109375" style="62" hidden="1" customWidth="1"/>
    <col min="263" max="263" width="7.42578125" style="62" hidden="1" customWidth="1"/>
    <col min="264" max="264" width="8" style="62" hidden="1" customWidth="1"/>
    <col min="265" max="266" width="10.85546875" style="62" hidden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37"/>
      <c r="B1" s="738"/>
      <c r="C1" s="729" t="s">
        <v>135</v>
      </c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  <c r="U1" s="730"/>
      <c r="V1" s="730"/>
      <c r="W1" s="730"/>
      <c r="X1" s="730"/>
      <c r="Y1" s="730"/>
      <c r="Z1" s="730"/>
      <c r="AA1" s="730"/>
      <c r="AB1" s="730"/>
      <c r="AC1" s="730"/>
      <c r="AD1" s="730"/>
      <c r="AE1" s="730"/>
      <c r="AF1" s="730"/>
      <c r="AG1" s="730"/>
      <c r="AH1" s="730"/>
      <c r="AI1" s="730"/>
      <c r="AJ1" s="730"/>
      <c r="AK1" s="730"/>
      <c r="AL1" s="730"/>
      <c r="AM1" s="730"/>
      <c r="AN1" s="730"/>
      <c r="AO1" s="730"/>
      <c r="AP1" s="730"/>
      <c r="AQ1" s="730"/>
      <c r="AR1" s="730"/>
      <c r="AS1" s="730"/>
      <c r="AT1" s="730"/>
      <c r="AU1" s="730"/>
      <c r="AV1" s="730"/>
      <c r="AW1" s="730"/>
      <c r="AX1" s="730"/>
      <c r="AY1" s="730"/>
      <c r="AZ1" s="730"/>
      <c r="BA1" s="730"/>
      <c r="BB1" s="730"/>
      <c r="BC1" s="730"/>
      <c r="BD1" s="730"/>
      <c r="BE1" s="730"/>
      <c r="BF1" s="730"/>
      <c r="BG1" s="730"/>
      <c r="BH1" s="730"/>
      <c r="BI1" s="730"/>
      <c r="BJ1" s="730"/>
      <c r="BK1" s="730"/>
      <c r="BL1" s="730"/>
      <c r="BM1" s="730"/>
      <c r="BN1" s="730"/>
      <c r="BO1" s="730"/>
      <c r="BP1" s="730"/>
      <c r="BQ1" s="730"/>
      <c r="BR1" s="730"/>
      <c r="BS1" s="730"/>
      <c r="BT1" s="730"/>
      <c r="BU1" s="730"/>
      <c r="BV1" s="730"/>
      <c r="BW1" s="730"/>
      <c r="BX1" s="730"/>
      <c r="BY1" s="730"/>
      <c r="BZ1" s="730"/>
      <c r="CA1" s="730"/>
      <c r="CB1" s="730"/>
      <c r="CC1" s="730"/>
      <c r="CD1" s="730"/>
      <c r="CE1" s="730"/>
      <c r="CF1" s="730"/>
      <c r="CG1" s="730"/>
      <c r="CH1" s="730"/>
      <c r="CI1" s="741" t="s">
        <v>147</v>
      </c>
      <c r="CJ1" s="741"/>
      <c r="CK1" s="741"/>
      <c r="CL1" s="741"/>
      <c r="CM1" s="741"/>
      <c r="CN1" s="741"/>
      <c r="CO1" s="741"/>
      <c r="CP1" s="741"/>
      <c r="CQ1" s="741"/>
      <c r="CR1" s="741"/>
      <c r="CS1" s="741"/>
      <c r="CT1" s="741"/>
      <c r="CU1" s="741"/>
      <c r="CV1" s="741"/>
      <c r="CW1" s="741"/>
      <c r="CX1" s="741"/>
      <c r="CY1" s="741"/>
      <c r="CZ1" s="741"/>
      <c r="DA1" s="741"/>
      <c r="DB1" s="741"/>
      <c r="DC1" s="741"/>
      <c r="DD1" s="741"/>
      <c r="DE1" s="741"/>
      <c r="DF1" s="741"/>
      <c r="DG1" s="741"/>
      <c r="DH1" s="741"/>
      <c r="DI1" s="741"/>
      <c r="DJ1" s="741"/>
      <c r="DK1" s="741"/>
      <c r="DL1" s="741"/>
      <c r="DM1" s="741"/>
      <c r="DN1" s="741"/>
      <c r="DO1" s="741"/>
      <c r="DP1" s="741"/>
      <c r="DQ1" s="741"/>
      <c r="DR1" s="741"/>
      <c r="DS1" s="741"/>
      <c r="DT1" s="741"/>
      <c r="DU1" s="741"/>
      <c r="DV1" s="741"/>
      <c r="DW1" s="741"/>
      <c r="DX1" s="741"/>
      <c r="DY1" s="741"/>
      <c r="DZ1" s="741"/>
      <c r="EA1" s="741"/>
      <c r="EB1" s="741"/>
      <c r="EC1" s="741"/>
      <c r="ED1" s="741"/>
      <c r="EE1" s="741"/>
      <c r="EF1" s="741"/>
      <c r="EG1" s="741"/>
      <c r="EH1" s="741"/>
      <c r="EI1" s="741"/>
      <c r="EJ1" s="741"/>
      <c r="EK1" s="741"/>
      <c r="EL1" s="741"/>
      <c r="EM1" s="741"/>
      <c r="EN1" s="741"/>
      <c r="EO1" s="741"/>
      <c r="EP1" s="741"/>
      <c r="EQ1" s="741"/>
      <c r="ER1" s="741"/>
      <c r="ES1" s="741"/>
      <c r="ET1" s="741"/>
      <c r="EU1" s="741"/>
      <c r="EV1" s="741"/>
      <c r="EW1" s="741"/>
      <c r="EX1" s="741"/>
      <c r="EY1" s="741"/>
      <c r="EZ1" s="741"/>
      <c r="FA1" s="741"/>
      <c r="FB1" s="741"/>
      <c r="FC1" s="741"/>
      <c r="FD1" s="741"/>
      <c r="FE1" s="741"/>
      <c r="FF1" s="741"/>
      <c r="FG1" s="741"/>
      <c r="FH1" s="741"/>
      <c r="FI1" s="741"/>
      <c r="FJ1" s="741"/>
      <c r="FK1" s="741"/>
      <c r="FL1" s="741"/>
      <c r="FM1" s="741"/>
      <c r="FN1" s="741"/>
      <c r="FO1" s="681" t="s">
        <v>148</v>
      </c>
      <c r="FP1" s="681"/>
      <c r="FQ1" s="681"/>
      <c r="FR1" s="681"/>
      <c r="FS1" s="681"/>
      <c r="FT1" s="681"/>
      <c r="FU1" s="681"/>
      <c r="FV1" s="681"/>
      <c r="FW1" s="681"/>
      <c r="FX1" s="681"/>
      <c r="FY1" s="681"/>
      <c r="FZ1" s="681"/>
      <c r="GA1" s="681"/>
      <c r="GB1" s="681"/>
      <c r="GC1" s="681"/>
      <c r="GD1" s="681"/>
      <c r="GE1" s="681"/>
      <c r="GF1" s="681"/>
      <c r="GG1" s="681"/>
      <c r="GH1" s="681"/>
      <c r="GI1" s="681"/>
      <c r="GJ1" s="681"/>
      <c r="GK1" s="681"/>
      <c r="GL1" s="681"/>
      <c r="GM1" s="681"/>
      <c r="GN1" s="681"/>
      <c r="GO1" s="681"/>
      <c r="GP1" s="681"/>
      <c r="GQ1" s="681"/>
      <c r="GR1" s="681"/>
      <c r="GS1" s="681"/>
      <c r="GT1" s="681"/>
      <c r="GU1" s="681"/>
      <c r="GV1" s="681"/>
      <c r="GW1" s="681"/>
      <c r="GX1" s="681"/>
      <c r="GY1" s="681"/>
      <c r="GZ1" s="681"/>
      <c r="HA1" s="681"/>
      <c r="HB1" s="681"/>
      <c r="HC1" s="681"/>
      <c r="HD1" s="681"/>
      <c r="HE1" s="681"/>
      <c r="HF1" s="681"/>
      <c r="HG1" s="681"/>
      <c r="HH1" s="681"/>
      <c r="HI1" s="681"/>
      <c r="HJ1" s="681"/>
      <c r="HK1" s="681"/>
      <c r="HL1" s="681"/>
      <c r="HM1" s="681"/>
      <c r="HN1" s="681"/>
      <c r="HO1" s="681"/>
      <c r="HP1" s="681"/>
      <c r="HQ1" s="681"/>
      <c r="HR1" s="681"/>
      <c r="HS1" s="681"/>
      <c r="HT1" s="681"/>
      <c r="HU1" s="681"/>
      <c r="HV1" s="681"/>
      <c r="HW1" s="681"/>
      <c r="HX1" s="681"/>
      <c r="HY1" s="681"/>
      <c r="HZ1" s="681"/>
      <c r="IA1" s="681"/>
      <c r="IB1" s="681"/>
      <c r="IC1" s="681"/>
      <c r="ID1" s="681"/>
      <c r="IE1" s="681"/>
      <c r="IF1" s="681"/>
      <c r="IG1" s="681"/>
      <c r="IH1" s="681"/>
      <c r="II1" s="681"/>
      <c r="IJ1" s="681"/>
      <c r="IK1" s="681"/>
      <c r="IL1" s="681"/>
      <c r="IM1" s="681"/>
      <c r="IN1" s="681"/>
      <c r="IO1" s="681"/>
      <c r="IP1" s="681"/>
      <c r="IQ1" s="681"/>
      <c r="IR1" s="681"/>
      <c r="IS1" s="681"/>
      <c r="IT1" s="68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683" t="s">
        <v>0</v>
      </c>
      <c r="JH1" s="684"/>
      <c r="JI1" s="684"/>
      <c r="JJ1" s="684"/>
      <c r="JK1" s="684"/>
      <c r="JL1" s="684"/>
      <c r="JM1" s="684"/>
      <c r="JN1" s="684"/>
      <c r="JO1" s="684"/>
      <c r="JP1" s="684"/>
      <c r="JQ1" s="684"/>
      <c r="JR1" s="684"/>
      <c r="JS1" s="684"/>
      <c r="JT1" s="685"/>
      <c r="JU1" s="685"/>
      <c r="JV1" s="695" t="s">
        <v>8</v>
      </c>
      <c r="JW1" s="696"/>
      <c r="JX1" s="697"/>
      <c r="JY1" s="695" t="s">
        <v>143</v>
      </c>
      <c r="JZ1" s="696"/>
      <c r="KA1" s="696"/>
      <c r="KB1" s="704" t="s">
        <v>145</v>
      </c>
      <c r="KC1" s="705"/>
      <c r="KD1" s="706"/>
      <c r="KE1" s="706"/>
      <c r="KF1" s="706"/>
      <c r="KG1" s="707"/>
      <c r="KH1" s="708"/>
      <c r="KI1" s="674" t="s">
        <v>146</v>
      </c>
      <c r="KJ1" s="675"/>
      <c r="KK1" s="675"/>
      <c r="KL1" s="675"/>
      <c r="KM1" s="675"/>
      <c r="KN1" s="676"/>
    </row>
    <row r="2" spans="1:300" ht="24" thickBot="1" x14ac:dyDescent="0.3">
      <c r="A2" s="739"/>
      <c r="B2" s="740"/>
      <c r="C2" s="748" t="s">
        <v>151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152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153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154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155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156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157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731" t="s">
        <v>158</v>
      </c>
      <c r="CJ2" s="732"/>
      <c r="CK2" s="732"/>
      <c r="CL2" s="732"/>
      <c r="CM2" s="732"/>
      <c r="CN2" s="732"/>
      <c r="CO2" s="732"/>
      <c r="CP2" s="732"/>
      <c r="CQ2" s="732"/>
      <c r="CR2" s="732"/>
      <c r="CS2" s="732"/>
      <c r="CT2" s="733"/>
      <c r="CU2" s="731" t="s">
        <v>152</v>
      </c>
      <c r="CV2" s="732"/>
      <c r="CW2" s="732"/>
      <c r="CX2" s="732"/>
      <c r="CY2" s="732"/>
      <c r="CZ2" s="732"/>
      <c r="DA2" s="732"/>
      <c r="DB2" s="732"/>
      <c r="DC2" s="732"/>
      <c r="DD2" s="732"/>
      <c r="DE2" s="732"/>
      <c r="DF2" s="733"/>
      <c r="DG2" s="731" t="s">
        <v>159</v>
      </c>
      <c r="DH2" s="732"/>
      <c r="DI2" s="732"/>
      <c r="DJ2" s="732"/>
      <c r="DK2" s="732"/>
      <c r="DL2" s="732"/>
      <c r="DM2" s="732"/>
      <c r="DN2" s="732"/>
      <c r="DO2" s="732"/>
      <c r="DP2" s="732"/>
      <c r="DQ2" s="732"/>
      <c r="DR2" s="733"/>
      <c r="DS2" s="731" t="s">
        <v>154</v>
      </c>
      <c r="DT2" s="732"/>
      <c r="DU2" s="732"/>
      <c r="DV2" s="732"/>
      <c r="DW2" s="732"/>
      <c r="DX2" s="732"/>
      <c r="DY2" s="732"/>
      <c r="DZ2" s="732"/>
      <c r="EA2" s="732"/>
      <c r="EB2" s="732"/>
      <c r="EC2" s="732"/>
      <c r="ED2" s="733"/>
      <c r="EE2" s="731" t="s">
        <v>155</v>
      </c>
      <c r="EF2" s="732"/>
      <c r="EG2" s="732"/>
      <c r="EH2" s="732"/>
      <c r="EI2" s="732"/>
      <c r="EJ2" s="732"/>
      <c r="EK2" s="732"/>
      <c r="EL2" s="732"/>
      <c r="EM2" s="732"/>
      <c r="EN2" s="732"/>
      <c r="EO2" s="732"/>
      <c r="EP2" s="733"/>
      <c r="EQ2" s="731" t="s">
        <v>160</v>
      </c>
      <c r="ER2" s="732"/>
      <c r="ES2" s="732"/>
      <c r="ET2" s="732"/>
      <c r="EU2" s="732"/>
      <c r="EV2" s="732"/>
      <c r="EW2" s="732"/>
      <c r="EX2" s="732"/>
      <c r="EY2" s="732"/>
      <c r="EZ2" s="732"/>
      <c r="FA2" s="732"/>
      <c r="FB2" s="733"/>
      <c r="FC2" s="731" t="s">
        <v>157</v>
      </c>
      <c r="FD2" s="732"/>
      <c r="FE2" s="732"/>
      <c r="FF2" s="732"/>
      <c r="FG2" s="732"/>
      <c r="FH2" s="732"/>
      <c r="FI2" s="732"/>
      <c r="FJ2" s="732"/>
      <c r="FK2" s="732"/>
      <c r="FL2" s="732"/>
      <c r="FM2" s="732"/>
      <c r="FN2" s="733"/>
      <c r="FO2" s="671" t="s">
        <v>158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152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153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154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71" t="s">
        <v>155</v>
      </c>
      <c r="HL2" s="672"/>
      <c r="HM2" s="672"/>
      <c r="HN2" s="672"/>
      <c r="HO2" s="672"/>
      <c r="HP2" s="672"/>
      <c r="HQ2" s="672"/>
      <c r="HR2" s="672"/>
      <c r="HS2" s="672"/>
      <c r="HT2" s="672"/>
      <c r="HU2" s="672"/>
      <c r="HV2" s="673"/>
      <c r="HW2" s="671" t="s">
        <v>160</v>
      </c>
      <c r="HX2" s="672"/>
      <c r="HY2" s="672"/>
      <c r="HZ2" s="672"/>
      <c r="IA2" s="672"/>
      <c r="IB2" s="672"/>
      <c r="IC2" s="672"/>
      <c r="ID2" s="672"/>
      <c r="IE2" s="672"/>
      <c r="IF2" s="672"/>
      <c r="IG2" s="672"/>
      <c r="IH2" s="673"/>
      <c r="II2" s="671" t="s">
        <v>157</v>
      </c>
      <c r="IJ2" s="672"/>
      <c r="IK2" s="672"/>
      <c r="IL2" s="672"/>
      <c r="IM2" s="672"/>
      <c r="IN2" s="672"/>
      <c r="IO2" s="672"/>
      <c r="IP2" s="672"/>
      <c r="IQ2" s="672"/>
      <c r="IR2" s="672"/>
      <c r="IS2" s="672"/>
      <c r="IT2" s="673"/>
      <c r="IU2" s="671" t="s">
        <v>175</v>
      </c>
      <c r="IV2" s="672"/>
      <c r="IW2" s="672"/>
      <c r="IX2" s="672"/>
      <c r="IY2" s="672"/>
      <c r="IZ2" s="672"/>
      <c r="JA2" s="672"/>
      <c r="JB2" s="672"/>
      <c r="JC2" s="672"/>
      <c r="JD2" s="672"/>
      <c r="JE2" s="672"/>
      <c r="JF2" s="673"/>
      <c r="JG2" s="686"/>
      <c r="JH2" s="687"/>
      <c r="JI2" s="687"/>
      <c r="JJ2" s="687"/>
      <c r="JK2" s="687"/>
      <c r="JL2" s="687"/>
      <c r="JM2" s="687"/>
      <c r="JN2" s="687"/>
      <c r="JO2" s="687"/>
      <c r="JP2" s="687"/>
      <c r="JQ2" s="687"/>
      <c r="JR2" s="687"/>
      <c r="JS2" s="687"/>
      <c r="JT2" s="688"/>
      <c r="JU2" s="688"/>
      <c r="JV2" s="698"/>
      <c r="JW2" s="699"/>
      <c r="JX2" s="700"/>
      <c r="JY2" s="698"/>
      <c r="JZ2" s="699"/>
      <c r="KA2" s="699"/>
      <c r="KB2" s="709"/>
      <c r="KC2" s="710"/>
      <c r="KD2" s="711"/>
      <c r="KE2" s="711"/>
      <c r="KF2" s="711"/>
      <c r="KG2" s="712"/>
      <c r="KH2" s="713"/>
      <c r="KI2" s="677"/>
      <c r="KJ2" s="678"/>
      <c r="KK2" s="678"/>
      <c r="KL2" s="678"/>
      <c r="KM2" s="678"/>
      <c r="KN2" s="679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778" t="s">
        <v>66</v>
      </c>
      <c r="KC3" s="777"/>
      <c r="KD3" s="776" t="s">
        <v>149</v>
      </c>
      <c r="KE3" s="777"/>
      <c r="KF3" s="776" t="s">
        <v>150</v>
      </c>
      <c r="KG3" s="777"/>
      <c r="KH3" s="423"/>
      <c r="KI3" s="650" t="s">
        <v>66</v>
      </c>
      <c r="KJ3" s="651"/>
      <c r="KK3" s="650" t="s">
        <v>149</v>
      </c>
      <c r="KL3" s="651"/>
      <c r="KM3" s="650" t="s">
        <v>150</v>
      </c>
      <c r="KN3" s="651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50"/>
      <c r="JZ4" s="680"/>
      <c r="KA4" s="680"/>
      <c r="KB4" s="796"/>
      <c r="KC4" s="797"/>
      <c r="KD4" s="797"/>
      <c r="KE4" s="797"/>
      <c r="KF4" s="797"/>
      <c r="KG4" s="797"/>
      <c r="KH4" s="797"/>
      <c r="KI4" s="650"/>
      <c r="KJ4" s="680"/>
      <c r="KK4" s="650"/>
      <c r="KL4" s="651"/>
      <c r="KM4" s="650"/>
      <c r="KN4" s="651"/>
    </row>
    <row r="5" spans="1:300" x14ac:dyDescent="0.25">
      <c r="A5" s="734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42">
        <f>SUM(I12,U12,AG12,AS12,BE12,BQ12,CC12)/SUM(G12,I12,S12,U12,AE12,AG12,AQ12,AS12,BC12,BE12,BO12,BQ12,CA12,CC12)</f>
        <v>0</v>
      </c>
      <c r="JZ5" s="689">
        <f>SUM(CO12,DA12,DM12,DY12,EK12,EW12,FI12)/SUM(CM12,CO12,CY12,DA12,DK12,DM12,DW12,DY12,EI12,EK12,EU12,EW12,FG12,FI12)</f>
        <v>0</v>
      </c>
      <c r="KA5" s="692">
        <f>SUM(,FU12,GG12,GS12,HE12,HQ12,IC12,IO12)/SUM(FU12,FS12,GG12,GE12,GS12,GQ12,HE12,HC12,HQ12,HO12,IC12,IA12,IO12,IM12)</f>
        <v>0</v>
      </c>
      <c r="KB5" s="793">
        <f>KB8/KB10</f>
        <v>1.0139416983523447E-3</v>
      </c>
      <c r="KC5" s="788"/>
      <c r="KD5" s="787">
        <f>KD8/KD10</f>
        <v>1.0147133434804667E-3</v>
      </c>
      <c r="KE5" s="788"/>
      <c r="KF5" s="787">
        <f>KF8/KF10</f>
        <v>1.0134279199391944E-3</v>
      </c>
      <c r="KG5" s="788"/>
      <c r="KH5" s="715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34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43"/>
      <c r="JZ6" s="690"/>
      <c r="KA6" s="693"/>
      <c r="KB6" s="794"/>
      <c r="KC6" s="790"/>
      <c r="KD6" s="789"/>
      <c r="KE6" s="790"/>
      <c r="KF6" s="789"/>
      <c r="KG6" s="790"/>
      <c r="KH6" s="765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34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43"/>
      <c r="JZ7" s="690"/>
      <c r="KA7" s="693"/>
      <c r="KB7" s="795"/>
      <c r="KC7" s="792"/>
      <c r="KD7" s="791"/>
      <c r="KE7" s="792"/>
      <c r="KF7" s="791"/>
      <c r="KG7" s="792"/>
      <c r="KH7" s="71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34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43"/>
      <c r="JZ8" s="690"/>
      <c r="KA8" s="693"/>
      <c r="KB8" s="783">
        <f>SUM(C12,O12,AA12,AM12,AY12,BK12,BW12)</f>
        <v>4</v>
      </c>
      <c r="KC8" s="780"/>
      <c r="KD8" s="779">
        <f>SUM(CI12,CU12,DG12,DS12,EE12,EQ12,FC12)</f>
        <v>4</v>
      </c>
      <c r="KE8" s="780"/>
      <c r="KF8" s="779">
        <f>SUM(FO12,GA12,GM12,GY12,HK12,HW12,II12)</f>
        <v>4</v>
      </c>
      <c r="KG8" s="780"/>
      <c r="KH8" s="715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34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43"/>
      <c r="JZ9" s="690"/>
      <c r="KA9" s="693"/>
      <c r="KB9" s="786"/>
      <c r="KC9" s="785"/>
      <c r="KD9" s="784"/>
      <c r="KE9" s="785"/>
      <c r="KF9" s="784"/>
      <c r="KG9" s="785"/>
      <c r="KH9" s="71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34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43"/>
      <c r="JZ10" s="690"/>
      <c r="KA10" s="693"/>
      <c r="KB10" s="783">
        <f>SUM(E4,Q4,AC4,AO4,BA4,BM4,BY4)</f>
        <v>3945</v>
      </c>
      <c r="KC10" s="780"/>
      <c r="KD10" s="779">
        <f>SUM(CK4,CW4,DI4,DU4,EG4,ES4,FE4)</f>
        <v>3942</v>
      </c>
      <c r="KE10" s="780"/>
      <c r="KF10" s="779">
        <f>SUM(FQ4,GC4,GO4,HA4,HM4,HY4,IK4)</f>
        <v>3947</v>
      </c>
      <c r="KG10" s="780"/>
      <c r="KH10" s="715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34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43"/>
      <c r="JZ11" s="690"/>
      <c r="KA11" s="693"/>
      <c r="KB11" s="783"/>
      <c r="KC11" s="780"/>
      <c r="KD11" s="779"/>
      <c r="KE11" s="780"/>
      <c r="KF11" s="779"/>
      <c r="KG11" s="780"/>
      <c r="KH11" s="765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44"/>
      <c r="JZ12" s="691"/>
      <c r="KA12" s="694"/>
      <c r="KB12" s="752"/>
      <c r="KC12" s="782"/>
      <c r="KD12" s="781"/>
      <c r="KE12" s="782"/>
      <c r="KF12" s="781"/>
      <c r="KG12" s="782"/>
      <c r="KH12" s="766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01"/>
      <c r="JW13" s="702"/>
      <c r="JX13" s="703"/>
      <c r="JY13" s="639"/>
      <c r="JZ13" s="640"/>
      <c r="KA13" s="641"/>
      <c r="KB13" s="767"/>
      <c r="KC13" s="768"/>
      <c r="KD13" s="768"/>
      <c r="KE13" s="768"/>
      <c r="KF13" s="768"/>
      <c r="KG13" s="768"/>
      <c r="KH13" s="768"/>
      <c r="KI13" s="650"/>
      <c r="KJ13" s="680"/>
      <c r="KK13" s="650"/>
      <c r="KL13" s="651"/>
      <c r="KM13" s="680"/>
      <c r="KN13" s="651"/>
    </row>
    <row r="14" spans="1:300" x14ac:dyDescent="0.25">
      <c r="A14" s="736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42">
        <f>SUM(I21,U21,AG21,AS21,BE21,BQ21,CC21)/SUM(G21,I21,S21,U21,AE21,AG21,AQ21,AS21,BC21,BE21,BO21,BQ21,CA21,CC21)</f>
        <v>0.37622915775972637</v>
      </c>
      <c r="JZ14" s="689">
        <f>SUM(CO21,DA21,DM21,DY21,EK21,EW21,FI21)/SUM(CM21,CO21,CY21,DA21,DK21,DM21,DW21,DY21,EI21,EK21,EU21,EW21,FG21,FI21)</f>
        <v>0.30484739676840217</v>
      </c>
      <c r="KA14" s="692">
        <f>SUM(,FU21,GG21,GS21,HE21,HQ21,IC21,IO21)/SUM(FU21,FS21,GG21,GE21,GS21,GQ21,HE21,HC21,HQ21,HO21,IC21,IA21,IO21,IM21)</f>
        <v>0.27634896621280886</v>
      </c>
      <c r="KB14" s="724">
        <f>KB16/KB18</f>
        <v>1.0149708195889369E-3</v>
      </c>
      <c r="KC14" s="720"/>
      <c r="KD14" s="720">
        <f>KD16/KD18</f>
        <v>2.7932960893854749E-3</v>
      </c>
      <c r="KE14" s="720"/>
      <c r="KF14" s="720">
        <f>KF16/KF18</f>
        <v>5.0722799898554399E-4</v>
      </c>
      <c r="KG14" s="721"/>
      <c r="KH14" s="726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34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43"/>
      <c r="JZ15" s="690"/>
      <c r="KA15" s="693"/>
      <c r="KB15" s="725"/>
      <c r="KC15" s="722"/>
      <c r="KD15" s="722"/>
      <c r="KE15" s="722"/>
      <c r="KF15" s="722"/>
      <c r="KG15" s="723"/>
      <c r="KH15" s="727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34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43"/>
      <c r="JZ16" s="690"/>
      <c r="KA16" s="693"/>
      <c r="KB16" s="718">
        <f>SUM(C21,O21,AA21,AM21,AY21,BK21,BW21)</f>
        <v>4</v>
      </c>
      <c r="KC16" s="714"/>
      <c r="KD16" s="714">
        <f>SUM(CI21,CU21,DG21,DS21,EE21,EQ21,FC21)</f>
        <v>11</v>
      </c>
      <c r="KE16" s="714"/>
      <c r="KF16" s="714">
        <f>SUM(FO21,GA21,GM21,GY21,HK21,HW21,II21)</f>
        <v>2</v>
      </c>
      <c r="KG16" s="715"/>
      <c r="KH16" s="728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34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43"/>
      <c r="JZ17" s="690"/>
      <c r="KA17" s="693"/>
      <c r="KB17" s="719"/>
      <c r="KC17" s="716"/>
      <c r="KD17" s="716"/>
      <c r="KE17" s="716"/>
      <c r="KF17" s="716"/>
      <c r="KG17" s="717"/>
      <c r="KH17" s="727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34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43"/>
      <c r="JZ18" s="690"/>
      <c r="KA18" s="693"/>
      <c r="KB18" s="718">
        <f>SUM(E11,Q11,AC11,AO11,BA11,BM11,BY11)</f>
        <v>3941</v>
      </c>
      <c r="KC18" s="714"/>
      <c r="KD18" s="714">
        <f>SUM(CK11,CW11,DI11,DU11,EG11,ES11,FE11)</f>
        <v>3938</v>
      </c>
      <c r="KE18" s="714"/>
      <c r="KF18" s="714">
        <f>SUM(FQ11,GC11,GO11,HA11,HM11,HY11,IK11)</f>
        <v>3943</v>
      </c>
      <c r="KG18" s="715"/>
      <c r="KH18" s="728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34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43"/>
      <c r="JZ19" s="690"/>
      <c r="KA19" s="693"/>
      <c r="KB19" s="719"/>
      <c r="KC19" s="716"/>
      <c r="KD19" s="716"/>
      <c r="KE19" s="716"/>
      <c r="KF19" s="716"/>
      <c r="KG19" s="717"/>
      <c r="KH19" s="727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34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43"/>
      <c r="JZ20" s="690"/>
      <c r="KA20" s="693"/>
      <c r="KB20" s="718">
        <f>KB8+KB16</f>
        <v>8</v>
      </c>
      <c r="KC20" s="763">
        <f>KB20/KB10</f>
        <v>2.0278833967046894E-3</v>
      </c>
      <c r="KD20" s="714">
        <f>KD8+KD16</f>
        <v>15</v>
      </c>
      <c r="KE20" s="763">
        <f>KD20/KD10</f>
        <v>3.8051750380517502E-3</v>
      </c>
      <c r="KF20" s="714">
        <f>KF8+KF16</f>
        <v>6</v>
      </c>
      <c r="KG20" s="763">
        <f>KF20/KF10</f>
        <v>1.5201418799087915E-3</v>
      </c>
      <c r="KH20" s="728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34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44"/>
      <c r="JZ21" s="691"/>
      <c r="KA21" s="694"/>
      <c r="KB21" s="762"/>
      <c r="KC21" s="764"/>
      <c r="KD21" s="769"/>
      <c r="KE21" s="764"/>
      <c r="KF21" s="769"/>
      <c r="KG21" s="764"/>
      <c r="KH21" s="775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01"/>
      <c r="JW22" s="702"/>
      <c r="JX22" s="703"/>
      <c r="JY22" s="639"/>
      <c r="JZ22" s="640"/>
      <c r="KA22" s="641"/>
      <c r="KB22" s="773"/>
      <c r="KC22" s="774"/>
      <c r="KD22" s="774"/>
      <c r="KE22" s="774"/>
      <c r="KF22" s="774"/>
      <c r="KG22" s="774"/>
      <c r="KH22" s="768"/>
      <c r="KI22" s="650"/>
      <c r="KJ22" s="680"/>
      <c r="KK22" s="650"/>
      <c r="KL22" s="651"/>
      <c r="KM22" s="650"/>
      <c r="KN22" s="651"/>
    </row>
    <row r="23" spans="1:300" x14ac:dyDescent="0.25">
      <c r="A23" s="736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42">
        <f>SUM(I30,U30,AG30,AS30,BE30,BQ30,CC30)/SUM(G30,I30,S30,U30,AE30,AG30,AQ30,AS30,BC30,BE30,BO30,BQ30,CA30,CC30)</f>
        <v>0.17534775104071479</v>
      </c>
      <c r="JZ23" s="689">
        <f>SUM(CO30,DA30,DM30,DY30,EK30,EW30,FI30)/SUM(CM30,CO30,CY30,DA30,DK30,DM30,DW30,DY30,EI30,EK30,EU30,EW30,FG30,FI30)</f>
        <v>0.18492747941983537</v>
      </c>
      <c r="KA23" s="692">
        <f>SUM(,FU30,GG30,GS30,HE30,HQ30,IC30,IO30)/SUM(FU30,FS30,GG30,GE30,GS30,GQ30,HE30,HC30,HQ30,HO30,IC30,IA30,IO30,IM30)</f>
        <v>0.19607036313136508</v>
      </c>
      <c r="KB23" s="724">
        <f>KB25/KB27</f>
        <v>2.5400050800101601E-3</v>
      </c>
      <c r="KC23" s="720"/>
      <c r="KD23" s="720">
        <f>KD25/KD27</f>
        <v>4.0743570155334858E-3</v>
      </c>
      <c r="KE23" s="720"/>
      <c r="KF23" s="720">
        <f>KF25/KF27</f>
        <v>2.283684344075108E-3</v>
      </c>
      <c r="KG23" s="755"/>
      <c r="KH23" s="757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34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43"/>
      <c r="JZ24" s="690"/>
      <c r="KA24" s="693"/>
      <c r="KB24" s="725"/>
      <c r="KC24" s="722"/>
      <c r="KD24" s="722"/>
      <c r="KE24" s="722"/>
      <c r="KF24" s="722"/>
      <c r="KG24" s="756"/>
      <c r="KH24" s="758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34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43"/>
      <c r="JZ25" s="690"/>
      <c r="KA25" s="693"/>
      <c r="KB25" s="718">
        <f>SUM(C30,O30,AA30,AM30,AY30,BK30,BW30)</f>
        <v>10</v>
      </c>
      <c r="KC25" s="714"/>
      <c r="KD25" s="714">
        <f>SUM(CI30,CU30,DG30,DS30,EE30,EQ30,FC30)</f>
        <v>16</v>
      </c>
      <c r="KE25" s="714"/>
      <c r="KF25" s="714">
        <f>SUM(FO30,GA30,GM30,GY30,HK30,HW30,II30)</f>
        <v>9</v>
      </c>
      <c r="KG25" s="759"/>
      <c r="KH25" s="761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34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43"/>
      <c r="JZ26" s="690"/>
      <c r="KA26" s="693"/>
      <c r="KB26" s="719"/>
      <c r="KC26" s="716"/>
      <c r="KD26" s="716"/>
      <c r="KE26" s="716"/>
      <c r="KF26" s="716"/>
      <c r="KG26" s="760"/>
      <c r="KH26" s="758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34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43"/>
      <c r="JZ27" s="690"/>
      <c r="KA27" s="693"/>
      <c r="KB27" s="718">
        <f>SUM(E20,Q20,AC20,AO20,BA20,BM20,BY20)</f>
        <v>3937</v>
      </c>
      <c r="KC27" s="714"/>
      <c r="KD27" s="714">
        <f>SUM(CK20,CW20,DI20,DU20,EG20,ES20,FE20)</f>
        <v>3927</v>
      </c>
      <c r="KE27" s="714"/>
      <c r="KF27" s="714">
        <f>SUM(FQ20,GC20,GO20,HA20,HM20,HY20,IK20)</f>
        <v>3941</v>
      </c>
      <c r="KG27" s="759"/>
      <c r="KH27" s="761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34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43"/>
      <c r="JZ28" s="690"/>
      <c r="KA28" s="693"/>
      <c r="KB28" s="719"/>
      <c r="KC28" s="716"/>
      <c r="KD28" s="716"/>
      <c r="KE28" s="716"/>
      <c r="KF28" s="716"/>
      <c r="KG28" s="760"/>
      <c r="KH28" s="758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34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43"/>
      <c r="JZ29" s="690"/>
      <c r="KA29" s="693"/>
      <c r="KB29" s="718">
        <f>KB20+KB25</f>
        <v>18</v>
      </c>
      <c r="KC29" s="763">
        <f>KB29/$KB$10</f>
        <v>4.5627376425855515E-3</v>
      </c>
      <c r="KD29" s="714">
        <f>KD20+KD25</f>
        <v>31</v>
      </c>
      <c r="KE29" s="763">
        <f>KD29/$KD$10</f>
        <v>7.864028411973617E-3</v>
      </c>
      <c r="KF29" s="714">
        <f>KF20+KF25</f>
        <v>15</v>
      </c>
      <c r="KG29" s="770">
        <f>KF29/$KF$10</f>
        <v>3.8003546997719788E-3</v>
      </c>
      <c r="KH29" s="761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34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44"/>
      <c r="JZ30" s="691"/>
      <c r="KA30" s="694"/>
      <c r="KB30" s="762"/>
      <c r="KC30" s="764"/>
      <c r="KD30" s="769"/>
      <c r="KE30" s="764"/>
      <c r="KF30" s="769"/>
      <c r="KG30" s="771"/>
      <c r="KH30" s="772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01"/>
      <c r="JW31" s="702"/>
      <c r="JX31" s="703"/>
      <c r="JY31" s="639"/>
      <c r="JZ31" s="640"/>
      <c r="KA31" s="641"/>
      <c r="KB31" s="752"/>
      <c r="KC31" s="753"/>
      <c r="KD31" s="753"/>
      <c r="KE31" s="753"/>
      <c r="KF31" s="753"/>
      <c r="KG31" s="753"/>
      <c r="KH31" s="754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36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42">
        <f t="shared" ref="JY32" si="419">SUM(I39,U39,AG39,AS39,BE39,BQ39,CC39)/SUM(G39,I39,S39,U39,AE39,AG39,AQ39,AS39,BC39,BE39,BO39,BQ39,CA39,CC39)</f>
        <v>0.12748068006182381</v>
      </c>
      <c r="JZ32" s="689">
        <f t="shared" ref="JZ32" si="420">SUM(CO39,DA39,DM39,DY39,EK39,EW39,FI39)/SUM(CM39,CO39,CY39,DA39,DK39,DM39,DW39,DY39,EI39,EK39,EU39,EW39,FG39,FI39)</f>
        <v>0.11236097067745197</v>
      </c>
      <c r="KA32" s="745">
        <f t="shared" ref="KA32" si="421">SUM(,FU39,GG39,GS39,HE39,HQ39,IC39,IO39)/SUM(FU39,FS39,GG39,GE39,GS39,GQ39,HE39,HC39,HQ39,HO39,IC39,IA39,IO39,IM39)</f>
        <v>0.1168093029332985</v>
      </c>
      <c r="KB32" s="724">
        <f t="shared" ref="KB32" si="422">KB34/KB36</f>
        <v>3.5650623885918001E-3</v>
      </c>
      <c r="KC32" s="720"/>
      <c r="KD32" s="720">
        <f t="shared" ref="KD32" si="423">KD34/KD36</f>
        <v>3.8353362311429303E-3</v>
      </c>
      <c r="KE32" s="720"/>
      <c r="KF32" s="720">
        <f t="shared" ref="KF32" si="424">KF34/KF36</f>
        <v>5.0864699898270603E-3</v>
      </c>
      <c r="KG32" s="755"/>
      <c r="KH32" s="757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34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43"/>
      <c r="JZ33" s="690"/>
      <c r="KA33" s="746"/>
      <c r="KB33" s="725"/>
      <c r="KC33" s="722"/>
      <c r="KD33" s="722"/>
      <c r="KE33" s="722"/>
      <c r="KF33" s="722"/>
      <c r="KG33" s="756"/>
      <c r="KH33" s="758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34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43"/>
      <c r="JZ34" s="690"/>
      <c r="KA34" s="746"/>
      <c r="KB34" s="718">
        <f t="shared" ref="KB34" si="478">SUM(C39,O39,AA39,AM39,AY39,BK39,BW39)</f>
        <v>14</v>
      </c>
      <c r="KC34" s="714"/>
      <c r="KD34" s="714">
        <f t="shared" ref="KD34" si="479">SUM(CI39,CU39,DG39,DS39,EE39,EQ39,FC39)</f>
        <v>15</v>
      </c>
      <c r="KE34" s="714"/>
      <c r="KF34" s="714">
        <f t="shared" ref="KF34" si="480">SUM(FO39,GA39,GM39,GY39,HK39,HW39,II39)</f>
        <v>20</v>
      </c>
      <c r="KG34" s="759"/>
      <c r="KH34" s="761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34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43"/>
      <c r="JZ35" s="690"/>
      <c r="KA35" s="746"/>
      <c r="KB35" s="719"/>
      <c r="KC35" s="716"/>
      <c r="KD35" s="716"/>
      <c r="KE35" s="716"/>
      <c r="KF35" s="716"/>
      <c r="KG35" s="760"/>
      <c r="KH35" s="758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34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43"/>
      <c r="JZ36" s="690"/>
      <c r="KA36" s="746"/>
      <c r="KB36" s="718">
        <f t="shared" ref="KB36" si="487">SUM(E29,Q29,AC29,AO29,BA29,BM29,BY29)</f>
        <v>3927</v>
      </c>
      <c r="KC36" s="714"/>
      <c r="KD36" s="714">
        <f t="shared" ref="KD36" si="488">SUM(CK29,CW29,DI29,DU29,EG29,ES29,FE29)</f>
        <v>3911</v>
      </c>
      <c r="KE36" s="714"/>
      <c r="KF36" s="714">
        <f t="shared" ref="KF36" si="489">SUM(FQ29,GC29,GO29,HA29,HM29,HY29,IK29)</f>
        <v>3932</v>
      </c>
      <c r="KG36" s="759"/>
      <c r="KH36" s="761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34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43"/>
      <c r="JZ37" s="690"/>
      <c r="KA37" s="746"/>
      <c r="KB37" s="719"/>
      <c r="KC37" s="716"/>
      <c r="KD37" s="716"/>
      <c r="KE37" s="716"/>
      <c r="KF37" s="716"/>
      <c r="KG37" s="760"/>
      <c r="KH37" s="758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34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43"/>
      <c r="JZ38" s="690"/>
      <c r="KA38" s="746"/>
      <c r="KB38" s="718">
        <f t="shared" ref="KB38" si="494">KB29+KB34</f>
        <v>32</v>
      </c>
      <c r="KC38" s="763">
        <f t="shared" ref="KC38" si="495">KB38/$KB$10</f>
        <v>8.1115335868187574E-3</v>
      </c>
      <c r="KD38" s="714">
        <f t="shared" ref="KD38" si="496">KD29+KD34</f>
        <v>46</v>
      </c>
      <c r="KE38" s="763">
        <f t="shared" ref="KE38" si="497">KD38/$KD$10</f>
        <v>1.1669203450025367E-2</v>
      </c>
      <c r="KF38" s="714">
        <f t="shared" ref="KF38" si="498">KF29+KF34</f>
        <v>35</v>
      </c>
      <c r="KG38" s="770">
        <f t="shared" ref="KG38" si="499">KF38/$KF$10</f>
        <v>8.8674942994679505E-3</v>
      </c>
      <c r="KH38" s="761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34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44"/>
      <c r="JZ39" s="691"/>
      <c r="KA39" s="747"/>
      <c r="KB39" s="762"/>
      <c r="KC39" s="764"/>
      <c r="KD39" s="769"/>
      <c r="KE39" s="764"/>
      <c r="KF39" s="769"/>
      <c r="KG39" s="771"/>
      <c r="KH39" s="772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01"/>
      <c r="JW40" s="702"/>
      <c r="JX40" s="703"/>
      <c r="JY40" s="639"/>
      <c r="JZ40" s="640"/>
      <c r="KA40" s="641"/>
      <c r="KB40" s="752"/>
      <c r="KC40" s="753"/>
      <c r="KD40" s="753"/>
      <c r="KE40" s="753"/>
      <c r="KF40" s="753"/>
      <c r="KG40" s="753"/>
      <c r="KH40" s="754"/>
      <c r="KI40" s="416"/>
      <c r="KJ40" s="420"/>
      <c r="KK40" s="416"/>
      <c r="KL40" s="417"/>
      <c r="KM40" s="416"/>
      <c r="KN40" s="417"/>
    </row>
    <row r="41" spans="1:300" x14ac:dyDescent="0.25">
      <c r="A41" s="736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42">
        <f t="shared" ref="JY41" si="571">SUM(I48,U48,AG48,AS48,BE48,BQ48,CC48)/SUM(G48,I48,S48,U48,AE48,AG48,AQ48,AS48,BC48,BE48,BO48,BQ48,CA48,CC48)</f>
        <v>9.8962994156972156E-2</v>
      </c>
      <c r="JZ41" s="689">
        <f t="shared" ref="JZ41" si="572">SUM(CO48,DA48,DM48,DY48,EK48,EW48,FI48)/SUM(CM48,CO48,CY48,DA48,DK48,DM48,DW48,DY48,EI48,EK48,EU48,EW48,FG48,FI48)</f>
        <v>6.8361704434565754E-2</v>
      </c>
      <c r="KA41" s="745">
        <f t="shared" ref="KA41" si="573">SUM(,FU48,GG48,GS48,HE48,HQ48,IC48,IO48)/SUM(FU48,FS48,GG48,GE48,GS48,GQ48,HE48,HC48,HQ48,HO48,IC48,IA48,IO48,IM48)</f>
        <v>7.5401391857088065E-2</v>
      </c>
      <c r="KB41" s="724">
        <f t="shared" ref="KB41" si="574">KB43/KB45</f>
        <v>2.8111423460260672E-3</v>
      </c>
      <c r="KC41" s="720"/>
      <c r="KD41" s="720">
        <f t="shared" ref="KD41" si="575">KD43/KD45</f>
        <v>3.3367556468172485E-3</v>
      </c>
      <c r="KE41" s="720"/>
      <c r="KF41" s="720">
        <f t="shared" ref="KF41" si="576">KF43/KF45</f>
        <v>2.5562372188139061E-3</v>
      </c>
      <c r="KG41" s="755"/>
      <c r="KH41" s="757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34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43"/>
      <c r="JZ42" s="690"/>
      <c r="KA42" s="746"/>
      <c r="KB42" s="725"/>
      <c r="KC42" s="722"/>
      <c r="KD42" s="722"/>
      <c r="KE42" s="722"/>
      <c r="KF42" s="722"/>
      <c r="KG42" s="756"/>
      <c r="KH42" s="758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34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43"/>
      <c r="JZ43" s="690"/>
      <c r="KA43" s="746"/>
      <c r="KB43" s="718">
        <f t="shared" ref="KB43" si="629">SUM(C48,O48,AA48,AM48,AY48,BK48,BW48)</f>
        <v>11</v>
      </c>
      <c r="KC43" s="714"/>
      <c r="KD43" s="714">
        <f t="shared" ref="KD43" si="630">SUM(CI48,CU48,DG48,DS48,EE48,EQ48,FC48)</f>
        <v>13</v>
      </c>
      <c r="KE43" s="714"/>
      <c r="KF43" s="714">
        <f t="shared" ref="KF43" si="631">SUM(FO48,GA48,GM48,GY48,HK48,HW48,II48)</f>
        <v>10</v>
      </c>
      <c r="KG43" s="759"/>
      <c r="KH43" s="761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34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43"/>
      <c r="JZ44" s="690"/>
      <c r="KA44" s="746"/>
      <c r="KB44" s="719"/>
      <c r="KC44" s="716"/>
      <c r="KD44" s="716"/>
      <c r="KE44" s="716"/>
      <c r="KF44" s="716"/>
      <c r="KG44" s="760"/>
      <c r="KH44" s="758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34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43"/>
      <c r="JZ45" s="690"/>
      <c r="KA45" s="746"/>
      <c r="KB45" s="718">
        <f t="shared" ref="KB45" si="636">SUM(E38,Q38,AC38,AO38,BA38,BM38,BY38)</f>
        <v>3913</v>
      </c>
      <c r="KC45" s="714"/>
      <c r="KD45" s="714">
        <f t="shared" ref="KD45" si="637">SUM(CK38,CW38,DI38,DU38,EG38,ES38,FE38)</f>
        <v>3896</v>
      </c>
      <c r="KE45" s="714"/>
      <c r="KF45" s="714">
        <f t="shared" ref="KF45" si="638">SUM(FQ38,GC38,GO38,HA38,HM38,HY38,IK38)</f>
        <v>3912</v>
      </c>
      <c r="KG45" s="759"/>
      <c r="KH45" s="761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34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43"/>
      <c r="JZ46" s="690"/>
      <c r="KA46" s="746"/>
      <c r="KB46" s="719"/>
      <c r="KC46" s="716"/>
      <c r="KD46" s="716"/>
      <c r="KE46" s="716"/>
      <c r="KF46" s="716"/>
      <c r="KG46" s="760"/>
      <c r="KH46" s="758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34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43"/>
      <c r="JZ47" s="690"/>
      <c r="KA47" s="746"/>
      <c r="KB47" s="718">
        <f t="shared" ref="KB47" si="643">KB38+KB43</f>
        <v>43</v>
      </c>
      <c r="KC47" s="763">
        <f t="shared" ref="KC47" si="644">KB47/$KB$10</f>
        <v>1.0899873257287706E-2</v>
      </c>
      <c r="KD47" s="714">
        <f t="shared" ref="KD47" si="645">KD38+KD43</f>
        <v>59</v>
      </c>
      <c r="KE47" s="763">
        <f t="shared" ref="KE47" si="646">KD47/$KD$10</f>
        <v>1.4967021816336884E-2</v>
      </c>
      <c r="KF47" s="714">
        <f t="shared" ref="KF47" si="647">KF38+KF43</f>
        <v>45</v>
      </c>
      <c r="KG47" s="770">
        <f t="shared" ref="KG47" si="648">KF47/$KF$10</f>
        <v>1.1401064099315936E-2</v>
      </c>
      <c r="KH47" s="761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34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44"/>
      <c r="JZ48" s="691"/>
      <c r="KA48" s="747"/>
      <c r="KB48" s="762"/>
      <c r="KC48" s="764"/>
      <c r="KD48" s="769"/>
      <c r="KE48" s="764"/>
      <c r="KF48" s="769"/>
      <c r="KG48" s="771"/>
      <c r="KH48" s="772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01"/>
      <c r="JW49" s="702"/>
      <c r="JX49" s="703"/>
      <c r="JY49" s="639"/>
      <c r="JZ49" s="640"/>
      <c r="KA49" s="641"/>
      <c r="KB49" s="752"/>
      <c r="KC49" s="753"/>
      <c r="KD49" s="753"/>
      <c r="KE49" s="753"/>
      <c r="KF49" s="753"/>
      <c r="KG49" s="753"/>
      <c r="KH49" s="754"/>
      <c r="KI49" s="416"/>
      <c r="KJ49" s="420"/>
      <c r="KK49" s="416"/>
      <c r="KL49" s="417"/>
      <c r="KM49" s="416"/>
      <c r="KN49" s="417"/>
    </row>
    <row r="50" spans="1:300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42">
        <f t="shared" ref="JY50" si="720">SUM(I57,U57,AG57,AS57,BE57,BQ57,CC57)/SUM(G57,I57,S57,U57,AE57,AG57,AQ57,AS57,BC57,BE57,BO57,BQ57,CA57,CC57)</f>
        <v>6.2292317611466551E-2</v>
      </c>
      <c r="JZ50" s="689">
        <f t="shared" ref="JZ50" si="721">SUM(CO57,DA57,DM57,DY57,EK57,EW57,FI57)/SUM(CM57,CO57,CY57,DA57,DK57,DM57,DW57,DY57,EI57,EK57,EU57,EW57,FG57,FI57)</f>
        <v>5.7104045079492856E-2</v>
      </c>
      <c r="KA50" s="745">
        <f t="shared" ref="KA50" si="722">SUM(,FU57,GG57,GS57,HE57,HQ57,IC57,IO57)/SUM(FU57,FS57,GG57,GE57,GS57,GQ57,HE57,HC57,HQ57,HO57,IC57,IA57,IO57,IM57)</f>
        <v>6.8574595656774318E-2</v>
      </c>
      <c r="KB50" s="724">
        <f t="shared" ref="KB50" si="723">KB52/KB54</f>
        <v>3.8441824705279346E-3</v>
      </c>
      <c r="KC50" s="720"/>
      <c r="KD50" s="720">
        <f t="shared" ref="KD50" si="724">KD52/KD54</f>
        <v>3.090394025238218E-3</v>
      </c>
      <c r="KE50" s="720"/>
      <c r="KF50" s="720">
        <f t="shared" ref="KF50" si="725">KF52/KF54</f>
        <v>2.8190671450538185E-3</v>
      </c>
      <c r="KG50" s="755"/>
      <c r="KH50" s="757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34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43"/>
      <c r="JZ51" s="690"/>
      <c r="KA51" s="746"/>
      <c r="KB51" s="725"/>
      <c r="KC51" s="722"/>
      <c r="KD51" s="722"/>
      <c r="KE51" s="722"/>
      <c r="KF51" s="722"/>
      <c r="KG51" s="756"/>
      <c r="KH51" s="758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34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43"/>
      <c r="JZ52" s="690"/>
      <c r="KA52" s="746"/>
      <c r="KB52" s="718">
        <f t="shared" ref="KB52" si="779">SUM(C57,O57,AA57,AM57,AY57,BK57,BW57)</f>
        <v>15</v>
      </c>
      <c r="KC52" s="714"/>
      <c r="KD52" s="714">
        <f t="shared" ref="KD52" si="780">SUM(CI57,CU57,DG57,DS57,EE57,EQ57,FC57)</f>
        <v>12</v>
      </c>
      <c r="KE52" s="714"/>
      <c r="KF52" s="714">
        <f t="shared" ref="KF52" si="781">SUM(FO57,GA57,GM57,GY57,HK57,HW57,II57)</f>
        <v>11</v>
      </c>
      <c r="KG52" s="759"/>
      <c r="KH52" s="761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34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43"/>
      <c r="JZ53" s="690"/>
      <c r="KA53" s="746"/>
      <c r="KB53" s="719"/>
      <c r="KC53" s="716"/>
      <c r="KD53" s="716"/>
      <c r="KE53" s="716"/>
      <c r="KF53" s="716"/>
      <c r="KG53" s="760"/>
      <c r="KH53" s="758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34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43"/>
      <c r="JZ54" s="690"/>
      <c r="KA54" s="746"/>
      <c r="KB54" s="718">
        <f t="shared" ref="KB54" si="786">SUM(E47,Q47,AC47,AO47,BA47,BM47,BY47)</f>
        <v>3902</v>
      </c>
      <c r="KC54" s="714"/>
      <c r="KD54" s="714">
        <f t="shared" ref="KD54" si="787">SUM(CK47,CW47,DI47,DU47,EG47,ES47,FE47)</f>
        <v>3883</v>
      </c>
      <c r="KE54" s="714"/>
      <c r="KF54" s="714">
        <f t="shared" ref="KF54" si="788">SUM(FQ47,GC47,GO47,HA47,HM47,HY47,IK47)</f>
        <v>3902</v>
      </c>
      <c r="KG54" s="759"/>
      <c r="KH54" s="761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34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43"/>
      <c r="JZ55" s="690"/>
      <c r="KA55" s="746"/>
      <c r="KB55" s="719"/>
      <c r="KC55" s="716"/>
      <c r="KD55" s="716"/>
      <c r="KE55" s="716"/>
      <c r="KF55" s="716"/>
      <c r="KG55" s="760"/>
      <c r="KH55" s="758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34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43"/>
      <c r="JZ56" s="690"/>
      <c r="KA56" s="746"/>
      <c r="KB56" s="718">
        <f t="shared" ref="KB56" si="793">KB47+KB52</f>
        <v>58</v>
      </c>
      <c r="KC56" s="763">
        <f t="shared" ref="KC56" si="794">KB56/$KB$10</f>
        <v>1.4702154626108998E-2</v>
      </c>
      <c r="KD56" s="714">
        <f t="shared" ref="KD56" si="795">KD47+KD52</f>
        <v>71</v>
      </c>
      <c r="KE56" s="763">
        <f t="shared" ref="KE56" si="796">KD56/$KD$10</f>
        <v>1.8011161846778284E-2</v>
      </c>
      <c r="KF56" s="714">
        <f t="shared" ref="KF56" si="797">KF47+KF52</f>
        <v>56</v>
      </c>
      <c r="KG56" s="770">
        <f t="shared" ref="KG56" si="798">KF56/$KF$10</f>
        <v>1.418799087914872E-2</v>
      </c>
      <c r="KH56" s="761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34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44"/>
      <c r="JZ57" s="691"/>
      <c r="KA57" s="747"/>
      <c r="KB57" s="762"/>
      <c r="KC57" s="764"/>
      <c r="KD57" s="769"/>
      <c r="KE57" s="764"/>
      <c r="KF57" s="769"/>
      <c r="KG57" s="771"/>
      <c r="KH57" s="772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01"/>
      <c r="JW58" s="702"/>
      <c r="JX58" s="703"/>
      <c r="JY58" s="639"/>
      <c r="JZ58" s="640"/>
      <c r="KA58" s="641"/>
      <c r="KB58" s="752"/>
      <c r="KC58" s="753"/>
      <c r="KD58" s="753"/>
      <c r="KE58" s="753"/>
      <c r="KF58" s="753"/>
      <c r="KG58" s="753"/>
      <c r="KH58" s="754"/>
      <c r="KI58" s="416"/>
      <c r="KJ58" s="420"/>
      <c r="KK58" s="416"/>
      <c r="KL58" s="417"/>
      <c r="KM58" s="416"/>
      <c r="KN58" s="417"/>
    </row>
    <row r="59" spans="1:300" x14ac:dyDescent="0.25">
      <c r="A59" s="736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42">
        <f t="shared" ref="JY59" si="869">SUM(I66,U66,AG66,AS66,BE66,BQ66,CC66)/SUM(G66,I66,S66,U66,AE66,AG66,AQ66,AS66,BC66,BE66,BO66,BQ66,CA66,CC66)</f>
        <v>5.950239808153477E-2</v>
      </c>
      <c r="JZ59" s="689">
        <f t="shared" ref="JZ59" si="870">SUM(CO66,DA66,DM66,DY66,EK66,EW66,FI66)/SUM(CM66,CO66,CY66,DA66,DK66,DM66,DW66,DY66,EI66,EK66,EU66,EW66,FG66,FI66)</f>
        <v>5.4804918779414E-2</v>
      </c>
      <c r="KA59" s="745">
        <f t="shared" ref="KA59" si="871">SUM(,FU66,GG66,GS66,HE66,HQ66,IC66,IO66)/SUM(FU66,FS66,GG66,GE66,GS66,GQ66,HE66,HC66,HQ66,HO66,IC66,IA66,IO66,IM66)</f>
        <v>6.6850941850941856E-2</v>
      </c>
      <c r="KB59" s="724">
        <f t="shared" ref="KB59" si="872">KB61/KB63</f>
        <v>3.8590172369436584E-3</v>
      </c>
      <c r="KC59" s="720"/>
      <c r="KD59" s="720">
        <f t="shared" ref="KD59" si="873">KD61/KD63</f>
        <v>3.3583053474554379E-3</v>
      </c>
      <c r="KE59" s="720"/>
      <c r="KF59" s="720">
        <f t="shared" ref="KF59" si="874">KF61/KF63</f>
        <v>5.9110768439989718E-3</v>
      </c>
      <c r="KG59" s="755"/>
      <c r="KH59" s="757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34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43"/>
      <c r="JZ60" s="690"/>
      <c r="KA60" s="746"/>
      <c r="KB60" s="725"/>
      <c r="KC60" s="722"/>
      <c r="KD60" s="722"/>
      <c r="KE60" s="722"/>
      <c r="KF60" s="722"/>
      <c r="KG60" s="756"/>
      <c r="KH60" s="758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34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43"/>
      <c r="JZ61" s="690"/>
      <c r="KA61" s="746"/>
      <c r="KB61" s="718">
        <f t="shared" ref="KB61" si="927">SUM(C66,O66,AA66,AM66,AY66,BK66,BW66)</f>
        <v>15</v>
      </c>
      <c r="KC61" s="714"/>
      <c r="KD61" s="714">
        <f t="shared" ref="KD61" si="928">SUM(CI66,CU66,DG66,DS66,EE66,EQ66,FC66)</f>
        <v>13</v>
      </c>
      <c r="KE61" s="714"/>
      <c r="KF61" s="714">
        <f t="shared" ref="KF61" si="929">SUM(FO66,GA66,GM66,GY66,HK66,HW66,II66)</f>
        <v>23</v>
      </c>
      <c r="KG61" s="759"/>
      <c r="KH61" s="761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34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43"/>
      <c r="JZ62" s="690"/>
      <c r="KA62" s="746"/>
      <c r="KB62" s="719"/>
      <c r="KC62" s="716"/>
      <c r="KD62" s="716"/>
      <c r="KE62" s="716"/>
      <c r="KF62" s="716"/>
      <c r="KG62" s="760"/>
      <c r="KH62" s="758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34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43"/>
      <c r="JZ63" s="690"/>
      <c r="KA63" s="746"/>
      <c r="KB63" s="718">
        <f t="shared" ref="KB63" si="934">SUM(E56,Q56,AC56,AO56,BA56,BM56,BY56)</f>
        <v>3887</v>
      </c>
      <c r="KC63" s="714"/>
      <c r="KD63" s="714">
        <f t="shared" ref="KD63" si="935">SUM(CK56,CW56,DI56,DU56,EG56,ES56,FE56)</f>
        <v>3871</v>
      </c>
      <c r="KE63" s="714"/>
      <c r="KF63" s="714">
        <f t="shared" ref="KF63" si="936">SUM(FQ56,GC56,GO56,HA56,HM56,HY56,IK56)</f>
        <v>3891</v>
      </c>
      <c r="KG63" s="759"/>
      <c r="KH63" s="761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34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43"/>
      <c r="JZ64" s="690"/>
      <c r="KA64" s="746"/>
      <c r="KB64" s="719"/>
      <c r="KC64" s="716"/>
      <c r="KD64" s="716"/>
      <c r="KE64" s="716"/>
      <c r="KF64" s="716"/>
      <c r="KG64" s="760"/>
      <c r="KH64" s="758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34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43"/>
      <c r="JZ65" s="690"/>
      <c r="KA65" s="746"/>
      <c r="KB65" s="718">
        <f t="shared" ref="KB65" si="941">KB56+KB61</f>
        <v>73</v>
      </c>
      <c r="KC65" s="763">
        <f t="shared" ref="KC65" si="942">KB65/$KB$10</f>
        <v>1.8504435994930291E-2</v>
      </c>
      <c r="KD65" s="714">
        <f t="shared" ref="KD65" si="943">KD56+KD61</f>
        <v>84</v>
      </c>
      <c r="KE65" s="763">
        <f t="shared" ref="KE65" si="944">KD65/$KD$10</f>
        <v>2.1308980213089801E-2</v>
      </c>
      <c r="KF65" s="714">
        <f t="shared" ref="KF65" si="945">KF56+KF61</f>
        <v>79</v>
      </c>
      <c r="KG65" s="770">
        <f t="shared" ref="KG65" si="946">KF65/$KF$10</f>
        <v>2.0015201418799089E-2</v>
      </c>
      <c r="KH65" s="761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34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44"/>
      <c r="JZ66" s="691"/>
      <c r="KA66" s="747"/>
      <c r="KB66" s="762"/>
      <c r="KC66" s="764"/>
      <c r="KD66" s="769"/>
      <c r="KE66" s="764"/>
      <c r="KF66" s="769"/>
      <c r="KG66" s="771"/>
      <c r="KH66" s="772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01"/>
      <c r="JW67" s="702"/>
      <c r="JX67" s="703"/>
      <c r="JY67" s="639"/>
      <c r="JZ67" s="640"/>
      <c r="KA67" s="641"/>
      <c r="KB67" s="752"/>
      <c r="KC67" s="753"/>
      <c r="KD67" s="753"/>
      <c r="KE67" s="753"/>
      <c r="KF67" s="753"/>
      <c r="KG67" s="753"/>
      <c r="KH67" s="754"/>
      <c r="KI67" s="416"/>
      <c r="KJ67" s="420"/>
      <c r="KK67" s="416"/>
      <c r="KL67" s="417"/>
      <c r="KM67" s="416"/>
      <c r="KN67" s="417"/>
    </row>
    <row r="68" spans="1:300" x14ac:dyDescent="0.25">
      <c r="A68" s="736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42">
        <f t="shared" ref="JY68" si="1018">SUM(I75,U75,AG75,AS75,BE75,BQ75,CC75)/SUM(G75,I75,S75,U75,AE75,AG75,AQ75,AS75,BC75,BE75,BO75,BQ75,CA75,CC75)</f>
        <v>6.8812260536398467E-2</v>
      </c>
      <c r="JZ68" s="689">
        <f t="shared" ref="JZ68" si="1019">SUM(CO75,DA75,DM75,DY75,EK75,EW75,FI75)/SUM(CM75,CO75,CY75,DA75,DK75,DM75,DW75,DY75,EI75,EK75,EU75,EW75,FG75,FI75)</f>
        <v>6.8158383171788003E-2</v>
      </c>
      <c r="KA68" s="745">
        <f t="shared" ref="KA68" si="1020">SUM(,FU75,GG75,GS75,HE75,HQ75,IC75,IO75)/SUM(FU75,FS75,GG75,GE75,GS75,GQ75,HE75,HC75,HQ75,HO75,IC75,IA75,IO75,IM75)</f>
        <v>6.1929562213169698E-2</v>
      </c>
      <c r="KB68" s="724">
        <f t="shared" ref="KB68" si="1021">KB70/KB72</f>
        <v>4.1322314049586778E-3</v>
      </c>
      <c r="KC68" s="720"/>
      <c r="KD68" s="720">
        <f t="shared" ref="KD68" si="1022">KD70/KD72</f>
        <v>2.8512182477967861E-3</v>
      </c>
      <c r="KE68" s="720"/>
      <c r="KF68" s="720">
        <f t="shared" ref="KF68" si="1023">KF70/KF72</f>
        <v>3.360910031023785E-3</v>
      </c>
      <c r="KG68" s="755"/>
      <c r="KH68" s="757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34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43"/>
      <c r="JZ69" s="690"/>
      <c r="KA69" s="746"/>
      <c r="KB69" s="725"/>
      <c r="KC69" s="722"/>
      <c r="KD69" s="722"/>
      <c r="KE69" s="722"/>
      <c r="KF69" s="722"/>
      <c r="KG69" s="756"/>
      <c r="KH69" s="758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34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43"/>
      <c r="JZ70" s="690"/>
      <c r="KA70" s="746"/>
      <c r="KB70" s="718">
        <f t="shared" ref="KB70" si="1077">SUM(C75,O75,AA75,AM75,AY75,BK75,BW75)</f>
        <v>16</v>
      </c>
      <c r="KC70" s="714"/>
      <c r="KD70" s="714">
        <f t="shared" ref="KD70" si="1078">SUM(CI75,CU75,DG75,DS75,EE75,EQ75,FC75)</f>
        <v>11</v>
      </c>
      <c r="KE70" s="714"/>
      <c r="KF70" s="714">
        <f t="shared" ref="KF70" si="1079">SUM(FO75,GA75,GM75,GY75,HK75,HW75,II75)</f>
        <v>13</v>
      </c>
      <c r="KG70" s="759"/>
      <c r="KH70" s="761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34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43"/>
      <c r="JZ71" s="690"/>
      <c r="KA71" s="746"/>
      <c r="KB71" s="719"/>
      <c r="KC71" s="716"/>
      <c r="KD71" s="716"/>
      <c r="KE71" s="716"/>
      <c r="KF71" s="716"/>
      <c r="KG71" s="760"/>
      <c r="KH71" s="758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34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43"/>
      <c r="JZ72" s="690"/>
      <c r="KA72" s="746"/>
      <c r="KB72" s="718">
        <f t="shared" ref="KB72" si="1084">SUM(E65,Q65,AC65,AO65,BA65,BM65,BY65)</f>
        <v>3872</v>
      </c>
      <c r="KC72" s="714"/>
      <c r="KD72" s="714">
        <f t="shared" ref="KD72" si="1085">SUM(CK65,CW65,DI65,DU65,EG65,ES65,FE65)</f>
        <v>3858</v>
      </c>
      <c r="KE72" s="714"/>
      <c r="KF72" s="714">
        <f t="shared" ref="KF72" si="1086">SUM(FQ65,GC65,GO65,HA65,HM65,HY65,IK65)</f>
        <v>3868</v>
      </c>
      <c r="KG72" s="759"/>
      <c r="KH72" s="761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34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43"/>
      <c r="JZ73" s="690"/>
      <c r="KA73" s="746"/>
      <c r="KB73" s="719"/>
      <c r="KC73" s="716"/>
      <c r="KD73" s="716"/>
      <c r="KE73" s="716"/>
      <c r="KF73" s="716"/>
      <c r="KG73" s="760"/>
      <c r="KH73" s="758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34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43"/>
      <c r="JZ74" s="690"/>
      <c r="KA74" s="746"/>
      <c r="KB74" s="718">
        <f t="shared" ref="KB74" si="1091">KB65+KB70</f>
        <v>89</v>
      </c>
      <c r="KC74" s="763">
        <f t="shared" ref="KC74" si="1092">KB74/$KB$10</f>
        <v>2.2560202788339669E-2</v>
      </c>
      <c r="KD74" s="714">
        <f t="shared" ref="KD74" si="1093">KD65+KD70</f>
        <v>95</v>
      </c>
      <c r="KE74" s="763">
        <f t="shared" ref="KE74" si="1094">KD74/$KD$10</f>
        <v>2.4099441907661084E-2</v>
      </c>
      <c r="KF74" s="714">
        <f t="shared" ref="KF74" si="1095">KF65+KF70</f>
        <v>92</v>
      </c>
      <c r="KG74" s="770">
        <f t="shared" ref="KG74" si="1096">KF74/$KF$10</f>
        <v>2.3308842158601469E-2</v>
      </c>
      <c r="KH74" s="761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34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44"/>
      <c r="JZ75" s="691"/>
      <c r="KA75" s="747"/>
      <c r="KB75" s="762"/>
      <c r="KC75" s="764"/>
      <c r="KD75" s="769"/>
      <c r="KE75" s="764"/>
      <c r="KF75" s="769"/>
      <c r="KG75" s="771"/>
      <c r="KH75" s="772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01"/>
      <c r="JW76" s="702"/>
      <c r="JX76" s="703"/>
      <c r="JY76" s="639"/>
      <c r="JZ76" s="640"/>
      <c r="KA76" s="641"/>
      <c r="KB76" s="752"/>
      <c r="KC76" s="753"/>
      <c r="KD76" s="753"/>
      <c r="KE76" s="753"/>
      <c r="KF76" s="753"/>
      <c r="KG76" s="753"/>
      <c r="KH76" s="754"/>
      <c r="KI76" s="416"/>
      <c r="KJ76" s="420"/>
      <c r="KK76" s="416"/>
      <c r="KL76" s="417"/>
      <c r="KM76" s="416"/>
      <c r="KN76" s="417"/>
    </row>
    <row r="77" spans="1:300" x14ac:dyDescent="0.25">
      <c r="A77" s="736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42">
        <f t="shared" ref="JY77" si="1168">SUM(I84,U84,AG84,AS84,BE84,BQ84,CC84)/SUM(G84,I84,S84,U84,AE84,AG84,AQ84,AS84,BC84,BE84,BO84,BQ84,CA84,CC84)</f>
        <v>6.0298773248911752E-2</v>
      </c>
      <c r="JZ77" s="689">
        <f t="shared" ref="JZ77" si="1169">SUM(CO84,DA84,DM84,DY84,EK84,EW84,FI84)/SUM(CM84,CO84,CY84,DA84,DK84,DM84,DW84,DY84,EI84,EK84,EU84,EW84,FG84,FI84)</f>
        <v>6.7493597147592024E-2</v>
      </c>
      <c r="KA77" s="745">
        <f t="shared" ref="KA77" si="1170">SUM(,FU84,GG84,GS84,HE84,HQ84,IC84,IO84)/SUM(FU84,FS84,GG84,GE84,GS84,GQ84,HE84,HC84,HQ84,HO84,IC84,IA84,IO84,IM84)</f>
        <v>6.4076791637350486E-2</v>
      </c>
      <c r="KB77" s="724">
        <f t="shared" ref="KB77" si="1171">KB79/KB81</f>
        <v>3.3713692946058093E-3</v>
      </c>
      <c r="KC77" s="720"/>
      <c r="KD77" s="720">
        <f t="shared" ref="KD77" si="1172">KD79/KD81</f>
        <v>2.5994281258123215E-3</v>
      </c>
      <c r="KE77" s="720"/>
      <c r="KF77" s="720">
        <f t="shared" ref="KF77" si="1173">KF79/KF81</f>
        <v>5.1880674448767834E-4</v>
      </c>
      <c r="KG77" s="755"/>
      <c r="KH77" s="757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34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43"/>
      <c r="JZ78" s="690"/>
      <c r="KA78" s="746"/>
      <c r="KB78" s="725"/>
      <c r="KC78" s="722"/>
      <c r="KD78" s="722"/>
      <c r="KE78" s="722"/>
      <c r="KF78" s="722"/>
      <c r="KG78" s="756"/>
      <c r="KH78" s="758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34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43"/>
      <c r="JZ79" s="690"/>
      <c r="KA79" s="746"/>
      <c r="KB79" s="718">
        <f t="shared" ref="KB79" si="1210">SUM(C84,O84,AA84,AM84,AY84,BK84,BW84)</f>
        <v>13</v>
      </c>
      <c r="KC79" s="714"/>
      <c r="KD79" s="714">
        <f t="shared" ref="KD79" si="1211">SUM(CI84,CU84,DG84,DS84,EE84,EQ84,FC84)</f>
        <v>10</v>
      </c>
      <c r="KE79" s="714"/>
      <c r="KF79" s="714">
        <f t="shared" ref="KF79" si="1212">SUM(FO84,GA84,GM84,GY84,HK84,HW84,II84)</f>
        <v>2</v>
      </c>
      <c r="KG79" s="759"/>
      <c r="KH79" s="761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34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43"/>
      <c r="JZ80" s="690"/>
      <c r="KA80" s="746"/>
      <c r="KB80" s="719"/>
      <c r="KC80" s="716"/>
      <c r="KD80" s="716"/>
      <c r="KE80" s="716"/>
      <c r="KF80" s="716"/>
      <c r="KG80" s="760"/>
      <c r="KH80" s="758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34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43"/>
      <c r="JZ81" s="690"/>
      <c r="KA81" s="746"/>
      <c r="KB81" s="718">
        <f t="shared" ref="KB81" si="1217">SUM(E74,Q74,AC74,AO74,BA74,BM74,BY74)</f>
        <v>3856</v>
      </c>
      <c r="KC81" s="714"/>
      <c r="KD81" s="714">
        <f t="shared" ref="KD81" si="1218">SUM(CK74,CW74,DI74,DU74,EG74,ES74,FE74)</f>
        <v>3847</v>
      </c>
      <c r="KE81" s="714"/>
      <c r="KF81" s="714">
        <f t="shared" ref="KF81" si="1219">SUM(FQ74,GC74,GO74,HA74,HM74,HY74,IK74)</f>
        <v>3855</v>
      </c>
      <c r="KG81" s="759"/>
      <c r="KH81" s="761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34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43"/>
      <c r="JZ82" s="690"/>
      <c r="KA82" s="746"/>
      <c r="KB82" s="719"/>
      <c r="KC82" s="716"/>
      <c r="KD82" s="716"/>
      <c r="KE82" s="716"/>
      <c r="KF82" s="716"/>
      <c r="KG82" s="760"/>
      <c r="KH82" s="758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34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43"/>
      <c r="JZ83" s="690"/>
      <c r="KA83" s="746"/>
      <c r="KB83" s="718">
        <f t="shared" ref="KB83" si="1224">KB74+KB79</f>
        <v>102</v>
      </c>
      <c r="KC83" s="763">
        <f t="shared" ref="KC83" si="1225">KB83/$KB$10</f>
        <v>2.5855513307984791E-2</v>
      </c>
      <c r="KD83" s="714">
        <f t="shared" ref="KD83" si="1226">KD74+KD79</f>
        <v>105</v>
      </c>
      <c r="KE83" s="763">
        <f t="shared" ref="KE83" si="1227">KD83/$KD$10</f>
        <v>2.6636225266362251E-2</v>
      </c>
      <c r="KF83" s="714">
        <f t="shared" ref="KF83" si="1228">KF74+KF79</f>
        <v>94</v>
      </c>
      <c r="KG83" s="770">
        <f t="shared" ref="KG83" si="1229">KF83/$KF$10</f>
        <v>2.3815556118571068E-2</v>
      </c>
      <c r="KH83" s="761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34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44"/>
      <c r="JZ84" s="691"/>
      <c r="KA84" s="747"/>
      <c r="KB84" s="762"/>
      <c r="KC84" s="764"/>
      <c r="KD84" s="769"/>
      <c r="KE84" s="764"/>
      <c r="KF84" s="769"/>
      <c r="KG84" s="771"/>
      <c r="KH84" s="772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01"/>
      <c r="JW85" s="702"/>
      <c r="JX85" s="703"/>
      <c r="JY85" s="639"/>
      <c r="JZ85" s="640"/>
      <c r="KA85" s="641"/>
      <c r="KB85" s="752"/>
      <c r="KC85" s="753"/>
      <c r="KD85" s="753"/>
      <c r="KE85" s="753"/>
      <c r="KF85" s="753"/>
      <c r="KG85" s="753"/>
      <c r="KH85" s="754"/>
      <c r="KI85" s="416"/>
      <c r="KJ85" s="420"/>
      <c r="KK85" s="416"/>
      <c r="KL85" s="417"/>
      <c r="KM85" s="416"/>
      <c r="KN85" s="417"/>
    </row>
    <row r="86" spans="1:300" x14ac:dyDescent="0.25">
      <c r="A86" s="736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42">
        <f t="shared" ref="JY86" si="1301">SUM(I93,U93,AG93,AS93,BE93,BQ93,CC93)/SUM(G93,I93,S93,U93,AE93,AG93,AQ93,AS93,BC93,BE93,BO93,BQ93,CA93,CC93)</f>
        <v>5.9075774392089594E-2</v>
      </c>
      <c r="JZ86" s="689">
        <f t="shared" ref="JZ86" si="1302">SUM(CO93,DA93,DM93,DY93,EK93,EW93,FI93)/SUM(CM93,CO93,CY93,DA93,DK93,DM93,DW93,DY93,EI93,EK93,EU93,EW93,FG93,FI93)</f>
        <v>6.8741694776653373E-2</v>
      </c>
      <c r="KA86" s="745">
        <f t="shared" ref="KA86" si="1303">SUM(,FU93,GG93,GS93,HE93,HQ93,IC93,IO93)/SUM(FU93,FS93,GG93,GE93,GS93,GQ93,HE93,HC93,HQ93,HO93,IC93,IA93,IO93,IM93)</f>
        <v>6.1817997259300615E-2</v>
      </c>
      <c r="KB86" s="724">
        <f t="shared" ref="KB86" si="1304">KB88/KB90</f>
        <v>4.4236273744470466E-3</v>
      </c>
      <c r="KC86" s="720"/>
      <c r="KD86" s="720">
        <f t="shared" ref="KD86" si="1305">KD88/KD90</f>
        <v>3.1274433150899139E-3</v>
      </c>
      <c r="KE86" s="720"/>
      <c r="KF86" s="720">
        <f t="shared" ref="KF86" si="1306">KF88/KF90</f>
        <v>3.1144562678432392E-3</v>
      </c>
      <c r="KG86" s="755"/>
      <c r="KH86" s="757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34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43"/>
      <c r="JZ87" s="690"/>
      <c r="KA87" s="746"/>
      <c r="KB87" s="725"/>
      <c r="KC87" s="722"/>
      <c r="KD87" s="722"/>
      <c r="KE87" s="722"/>
      <c r="KF87" s="722"/>
      <c r="KG87" s="756"/>
      <c r="KH87" s="758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34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43"/>
      <c r="JZ88" s="690"/>
      <c r="KA88" s="746"/>
      <c r="KB88" s="718">
        <f t="shared" ref="KB88" si="1342">SUM(C93,O93,AA93,AM93,AY93,BK93,BW93)</f>
        <v>17</v>
      </c>
      <c r="KC88" s="714"/>
      <c r="KD88" s="714">
        <f t="shared" ref="KD88" si="1343">SUM(CI93,CU93,DG93,DS93,EE93,EQ93,FC93)</f>
        <v>12</v>
      </c>
      <c r="KE88" s="714"/>
      <c r="KF88" s="714">
        <f t="shared" ref="KF88" si="1344">SUM(FO93,GA93,GM93,GY93,HK93,HW93,II93)</f>
        <v>12</v>
      </c>
      <c r="KG88" s="759"/>
      <c r="KH88" s="761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34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43"/>
      <c r="JZ89" s="690"/>
      <c r="KA89" s="746"/>
      <c r="KB89" s="719"/>
      <c r="KC89" s="716"/>
      <c r="KD89" s="716"/>
      <c r="KE89" s="716"/>
      <c r="KF89" s="716"/>
      <c r="KG89" s="760"/>
      <c r="KH89" s="758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34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43"/>
      <c r="JZ90" s="690"/>
      <c r="KA90" s="746"/>
      <c r="KB90" s="718">
        <f t="shared" ref="KB90" si="1349">SUM(E83,Q83,AC83,AO83,BA83,BM83,BY83)</f>
        <v>3843</v>
      </c>
      <c r="KC90" s="714"/>
      <c r="KD90" s="714">
        <f t="shared" ref="KD90" si="1350">SUM(CK83,CW83,DI83,DU83,EG83,ES83,FE83)</f>
        <v>3837</v>
      </c>
      <c r="KE90" s="714"/>
      <c r="KF90" s="714">
        <f t="shared" ref="KF90" si="1351">SUM(FQ83,GC83,GO83,HA83,HM83,HY83,IK83)</f>
        <v>3853</v>
      </c>
      <c r="KG90" s="759"/>
      <c r="KH90" s="761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34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43"/>
      <c r="JZ91" s="690"/>
      <c r="KA91" s="746"/>
      <c r="KB91" s="719"/>
      <c r="KC91" s="716"/>
      <c r="KD91" s="716"/>
      <c r="KE91" s="716"/>
      <c r="KF91" s="716"/>
      <c r="KG91" s="760"/>
      <c r="KH91" s="758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34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43"/>
      <c r="JZ92" s="690"/>
      <c r="KA92" s="746"/>
      <c r="KB92" s="718">
        <f t="shared" ref="KB92" si="1357">KB83+KB88</f>
        <v>119</v>
      </c>
      <c r="KC92" s="763">
        <f t="shared" ref="KC92" si="1358">KB92/$KB$10</f>
        <v>3.0164765525982257E-2</v>
      </c>
      <c r="KD92" s="714">
        <f t="shared" ref="KD92" si="1359">KD83+KD88</f>
        <v>117</v>
      </c>
      <c r="KE92" s="763">
        <f t="shared" ref="KE92" si="1360">KD92/$KD$10</f>
        <v>2.9680365296803651E-2</v>
      </c>
      <c r="KF92" s="714">
        <f t="shared" ref="KF92" si="1361">KF83+KF88</f>
        <v>106</v>
      </c>
      <c r="KG92" s="770">
        <f t="shared" ref="KG92" si="1362">KF92/$KF$10</f>
        <v>2.6855839878388649E-2</v>
      </c>
      <c r="KH92" s="761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34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44"/>
      <c r="JZ93" s="691"/>
      <c r="KA93" s="747"/>
      <c r="KB93" s="762"/>
      <c r="KC93" s="764"/>
      <c r="KD93" s="769"/>
      <c r="KE93" s="764"/>
      <c r="KF93" s="769"/>
      <c r="KG93" s="771"/>
      <c r="KH93" s="772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01"/>
      <c r="JW94" s="702"/>
      <c r="JX94" s="703"/>
      <c r="JY94" s="639"/>
      <c r="JZ94" s="640"/>
      <c r="KA94" s="641"/>
      <c r="KB94" s="752"/>
      <c r="KC94" s="753"/>
      <c r="KD94" s="753"/>
      <c r="KE94" s="753"/>
      <c r="KF94" s="753"/>
      <c r="KG94" s="753"/>
      <c r="KH94" s="754"/>
      <c r="KI94" s="416"/>
      <c r="KJ94" s="420"/>
      <c r="KK94" s="416"/>
      <c r="KL94" s="417"/>
      <c r="KM94" s="416"/>
      <c r="KN94" s="417"/>
    </row>
    <row r="95" spans="1:300" x14ac:dyDescent="0.25">
      <c r="A95" s="736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42">
        <f t="shared" ref="JY95" si="1434">SUM(I102,U102,AG102,AS102,BE102,BQ102,CC102)/SUM(G102,I102,S102,U102,AE102,AG102,AQ102,AS102,BC102,BE102,BO102,BQ102,CA102,CC102)</f>
        <v>5.6330087134802663E-2</v>
      </c>
      <c r="JZ95" s="689">
        <f t="shared" ref="JZ95" si="1435">SUM(CO102,DA102,DM102,DY102,EK102,EW102,FI102)/SUM(CM102,CO102,CY102,DA102,DK102,DM102,DW102,DY102,EI102,EK102,EU102,EW102,FG102,FI102)</f>
        <v>7.3960912395301059E-2</v>
      </c>
      <c r="KA95" s="745">
        <f t="shared" ref="KA95" si="1436">SUM(,FU102,GG102,GS102,HE102,HQ102,IC102,IO102)/SUM(FU102,FS102,GG102,GE102,GS102,GQ102,HE102,HC102,HQ102,HO102,IC102,IA102,IO102,IM102)</f>
        <v>6.5841007727320849E-2</v>
      </c>
      <c r="KB95" s="724">
        <f t="shared" ref="KB95" si="1437">KB97/KB99</f>
        <v>3.1364349189754314E-3</v>
      </c>
      <c r="KC95" s="720"/>
      <c r="KD95" s="720">
        <f t="shared" ref="KD95" si="1438">KD97/KD99</f>
        <v>2.6143790849673201E-3</v>
      </c>
      <c r="KE95" s="720"/>
      <c r="KF95" s="720">
        <f t="shared" ref="KF95" si="1439">KF97/KF99</f>
        <v>4.1655818797188236E-3</v>
      </c>
      <c r="KG95" s="755"/>
      <c r="KH95" s="757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34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43"/>
      <c r="JZ96" s="690"/>
      <c r="KA96" s="746"/>
      <c r="KB96" s="725"/>
      <c r="KC96" s="722"/>
      <c r="KD96" s="722"/>
      <c r="KE96" s="722"/>
      <c r="KF96" s="722"/>
      <c r="KG96" s="756"/>
      <c r="KH96" s="758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34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43"/>
      <c r="JZ97" s="690"/>
      <c r="KA97" s="746"/>
      <c r="KB97" s="718">
        <f t="shared" ref="KB97" si="1493">SUM(C102,O102,AA102,AM102,AY102,BK102,BW102)</f>
        <v>12</v>
      </c>
      <c r="KC97" s="714"/>
      <c r="KD97" s="714">
        <f t="shared" ref="KD97" si="1494">SUM(CI102,CU102,DG102,DS102,EE102,EQ102,FC102)</f>
        <v>10</v>
      </c>
      <c r="KE97" s="714"/>
      <c r="KF97" s="714">
        <f t="shared" ref="KF97" si="1495">SUM(FO102,GA102,GM102,GY102,HK102,HW102,II102)</f>
        <v>16</v>
      </c>
      <c r="KG97" s="759"/>
      <c r="KH97" s="761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34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43"/>
      <c r="JZ98" s="690"/>
      <c r="KA98" s="746"/>
      <c r="KB98" s="719"/>
      <c r="KC98" s="716"/>
      <c r="KD98" s="716"/>
      <c r="KE98" s="716"/>
      <c r="KF98" s="716"/>
      <c r="KG98" s="760"/>
      <c r="KH98" s="758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34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43"/>
      <c r="JZ99" s="690"/>
      <c r="KA99" s="746"/>
      <c r="KB99" s="718">
        <f t="shared" ref="KB99" si="1500">SUM(E92,Q92,AC92,AO92,BA92,BM92,BY92)</f>
        <v>3826</v>
      </c>
      <c r="KC99" s="714"/>
      <c r="KD99" s="714">
        <f t="shared" ref="KD99" si="1501">SUM(CK92,CW92,DI92,DU92,EG92,ES92,FE92)</f>
        <v>3825</v>
      </c>
      <c r="KE99" s="714"/>
      <c r="KF99" s="714">
        <f t="shared" ref="KF99" si="1502">SUM(FQ92,GC92,GO92,HA92,HM92,HY92,IK92)</f>
        <v>3841</v>
      </c>
      <c r="KG99" s="759"/>
      <c r="KH99" s="761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34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43"/>
      <c r="JZ100" s="690"/>
      <c r="KA100" s="746"/>
      <c r="KB100" s="719"/>
      <c r="KC100" s="716"/>
      <c r="KD100" s="716"/>
      <c r="KE100" s="716"/>
      <c r="KF100" s="716"/>
      <c r="KG100" s="760"/>
      <c r="KH100" s="758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34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43"/>
      <c r="JZ101" s="690"/>
      <c r="KA101" s="746"/>
      <c r="KB101" s="718">
        <f t="shared" ref="KB101" si="1507">KB92+KB97</f>
        <v>131</v>
      </c>
      <c r="KC101" s="763">
        <f t="shared" ref="KC101" si="1508">KB101/$KB$10</f>
        <v>3.3206590621039291E-2</v>
      </c>
      <c r="KD101" s="714">
        <f t="shared" ref="KD101" si="1509">KD92+KD97</f>
        <v>127</v>
      </c>
      <c r="KE101" s="763">
        <f t="shared" ref="KE101" si="1510">KD101/$KD$10</f>
        <v>3.2217148655504818E-2</v>
      </c>
      <c r="KF101" s="714">
        <f t="shared" ref="KF101" si="1511">KF92+KF97</f>
        <v>122</v>
      </c>
      <c r="KG101" s="770">
        <f t="shared" ref="KG101" si="1512">KF101/$KF$10</f>
        <v>3.0909551558145426E-2</v>
      </c>
      <c r="KH101" s="761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34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44"/>
      <c r="JZ102" s="691"/>
      <c r="KA102" s="747"/>
      <c r="KB102" s="762"/>
      <c r="KC102" s="764"/>
      <c r="KD102" s="769"/>
      <c r="KE102" s="764"/>
      <c r="KF102" s="769"/>
      <c r="KG102" s="771"/>
      <c r="KH102" s="772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01"/>
      <c r="JW103" s="702"/>
      <c r="JX103" s="703"/>
      <c r="JY103" s="639"/>
      <c r="JZ103" s="640"/>
      <c r="KA103" s="641"/>
      <c r="KB103" s="752"/>
      <c r="KC103" s="753"/>
      <c r="KD103" s="753"/>
      <c r="KE103" s="753"/>
      <c r="KF103" s="753"/>
      <c r="KG103" s="753"/>
      <c r="KH103" s="754"/>
      <c r="KI103" s="416"/>
      <c r="KJ103" s="420"/>
      <c r="KK103" s="416"/>
      <c r="KL103" s="417"/>
      <c r="KM103" s="416"/>
      <c r="KN103" s="417"/>
    </row>
    <row r="104" spans="1:300" x14ac:dyDescent="0.25">
      <c r="A104" s="736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42">
        <f t="shared" ref="JY104" si="1585">SUM(I111,U111,AG111,AS111,BE111,BQ111,CC111)/SUM(G111,I111,S111,U111,AE111,AG111,AQ111,AS111,BC111,BE111,BO111,BQ111,CA111,CC111)</f>
        <v>7.2956636005256245E-2</v>
      </c>
      <c r="JZ104" s="689">
        <f t="shared" ref="JZ104" si="1586">SUM(CO111,DA111,DM111,DY111,EK111,EW111,FI111)/SUM(CM111,CO111,CY111,DA111,DK111,DM111,DW111,DY111,EI111,EK111,EU111,EW111,FG111,FI111)</f>
        <v>6.0599548726764797E-2</v>
      </c>
      <c r="KA104" s="745">
        <f t="shared" ref="KA104" si="1587">SUM(,FU111,GG111,GS111,HE111,HQ111,IC111,IO111)/SUM(FU111,FS111,GG111,GE111,GS111,GQ111,HE111,HC111,HQ111,HO111,IC111,IA111,IO111,IM111)</f>
        <v>6.5109317367830224E-2</v>
      </c>
      <c r="KB104" s="724">
        <f t="shared" ref="KB104" si="1588">KB106/KB108</f>
        <v>2.8841111693759833E-3</v>
      </c>
      <c r="KC104" s="720"/>
      <c r="KD104" s="720">
        <f t="shared" ref="KD104" si="1589">KD106/KD108</f>
        <v>4.9803407601572737E-3</v>
      </c>
      <c r="KE104" s="720"/>
      <c r="KF104" s="720">
        <f t="shared" ref="KF104" si="1590">KF106/KF108</f>
        <v>3.3986928104575162E-3</v>
      </c>
      <c r="KG104" s="755"/>
      <c r="KH104" s="757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34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43"/>
      <c r="JZ105" s="690"/>
      <c r="KA105" s="746"/>
      <c r="KB105" s="725"/>
      <c r="KC105" s="722"/>
      <c r="KD105" s="722"/>
      <c r="KE105" s="722"/>
      <c r="KF105" s="722"/>
      <c r="KG105" s="756"/>
      <c r="KH105" s="758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34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43"/>
      <c r="JZ106" s="690"/>
      <c r="KA106" s="746"/>
      <c r="KB106" s="718">
        <f t="shared" ref="KB106" si="1643">SUM(C111,O111,AA111,AM111,AY111,BK111,BW111)</f>
        <v>11</v>
      </c>
      <c r="KC106" s="714"/>
      <c r="KD106" s="714">
        <f t="shared" ref="KD106" si="1644">SUM(CI111,CU111,DG111,DS111,EE111,EQ111,FC111)</f>
        <v>19</v>
      </c>
      <c r="KE106" s="714"/>
      <c r="KF106" s="714">
        <f t="shared" ref="KF106" si="1645">SUM(FO111,GA111,GM111,GY111,HK111,HW111,II111)</f>
        <v>13</v>
      </c>
      <c r="KG106" s="759"/>
      <c r="KH106" s="761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34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43"/>
      <c r="JZ107" s="690"/>
      <c r="KA107" s="746"/>
      <c r="KB107" s="719"/>
      <c r="KC107" s="716"/>
      <c r="KD107" s="716"/>
      <c r="KE107" s="716"/>
      <c r="KF107" s="716"/>
      <c r="KG107" s="760"/>
      <c r="KH107" s="758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34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43"/>
      <c r="JZ108" s="690"/>
      <c r="KA108" s="746"/>
      <c r="KB108" s="718">
        <f t="shared" ref="KB108" si="1650">SUM(E101,Q101,AC101,AO101,BA101,BM101,BY101)</f>
        <v>3814</v>
      </c>
      <c r="KC108" s="714"/>
      <c r="KD108" s="714">
        <f t="shared" ref="KD108" si="1651">SUM(CK101,CW101,DI101,DU101,EG101,ES101,FE101)</f>
        <v>3815</v>
      </c>
      <c r="KE108" s="714"/>
      <c r="KF108" s="714">
        <f t="shared" ref="KF108" si="1652">SUM(FQ101,GC101,GO101,HA101,HM101,HY101,IK101)</f>
        <v>3825</v>
      </c>
      <c r="KG108" s="759"/>
      <c r="KH108" s="761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34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43"/>
      <c r="JZ109" s="690"/>
      <c r="KA109" s="746"/>
      <c r="KB109" s="719"/>
      <c r="KC109" s="716"/>
      <c r="KD109" s="716"/>
      <c r="KE109" s="716"/>
      <c r="KF109" s="716"/>
      <c r="KG109" s="760"/>
      <c r="KH109" s="758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34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43"/>
      <c r="JZ110" s="690"/>
      <c r="KA110" s="746"/>
      <c r="KB110" s="718">
        <f t="shared" ref="KB110" si="1657">KB101+KB106</f>
        <v>142</v>
      </c>
      <c r="KC110" s="763">
        <f t="shared" ref="KC110" si="1658">KB110/$KB$10</f>
        <v>3.5994930291508236E-2</v>
      </c>
      <c r="KD110" s="714">
        <f t="shared" ref="KD110" si="1659">KD101+KD106</f>
        <v>146</v>
      </c>
      <c r="KE110" s="763">
        <f t="shared" ref="KE110" si="1660">KD110/$KD$10</f>
        <v>3.7037037037037035E-2</v>
      </c>
      <c r="KF110" s="714">
        <f t="shared" ref="KF110" si="1661">KF101+KF106</f>
        <v>135</v>
      </c>
      <c r="KG110" s="770">
        <f t="shared" ref="KG110" si="1662">KF110/$KF$10</f>
        <v>3.4203192297947806E-2</v>
      </c>
      <c r="KH110" s="761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34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44"/>
      <c r="JZ111" s="691"/>
      <c r="KA111" s="747"/>
      <c r="KB111" s="762"/>
      <c r="KC111" s="764"/>
      <c r="KD111" s="769"/>
      <c r="KE111" s="764"/>
      <c r="KF111" s="769"/>
      <c r="KG111" s="771"/>
      <c r="KH111" s="772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01"/>
      <c r="JW112" s="702"/>
      <c r="JX112" s="703"/>
      <c r="JY112" s="639"/>
      <c r="JZ112" s="640"/>
      <c r="KA112" s="641"/>
      <c r="KB112" s="752"/>
      <c r="KC112" s="753"/>
      <c r="KD112" s="753"/>
      <c r="KE112" s="753"/>
      <c r="KF112" s="753"/>
      <c r="KG112" s="753"/>
      <c r="KH112" s="754"/>
      <c r="KI112" s="416"/>
      <c r="KJ112" s="420"/>
      <c r="KK112" s="416"/>
      <c r="KL112" s="417"/>
      <c r="KM112" s="416"/>
      <c r="KN112" s="417"/>
    </row>
    <row r="113" spans="1:300" x14ac:dyDescent="0.25">
      <c r="A113" s="736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42">
        <f t="shared" ref="JY113" si="1735">SUM(I120,U120,AG120,AS120,BE120,BQ120,CC120)/SUM(G120,I120,S120,U120,AE120,AG120,AQ120,AS120,BC120,BE120,BO120,BQ120,CA120,CC120)</f>
        <v>7.8379686911614399E-2</v>
      </c>
      <c r="JZ113" s="689">
        <f t="shared" ref="JZ113" si="1736">SUM(CO120,DA120,DM120,DY120,EK120,EW120,FI120)/SUM(CM120,CO120,CY120,DA120,DK120,DM120,DW120,DY120,EI120,EK120,EU120,EW120,FG120,FI120)</f>
        <v>6.0945342231537143E-2</v>
      </c>
      <c r="KA113" s="745">
        <f t="shared" ref="KA113" si="1737">SUM(,FU120,GG120,GS120,HE120,HQ120,IC120,IO120)/SUM(FU120,FS120,GG120,GE120,GS120,GQ120,HE120,HC120,HQ120,HO120,IC120,IA120,IO120,IM120)</f>
        <v>7.2474774872518175E-2</v>
      </c>
      <c r="KB113" s="724">
        <f t="shared" ref="KB113" si="1738">KB115/KB117</f>
        <v>3.6813042334998686E-3</v>
      </c>
      <c r="KC113" s="720"/>
      <c r="KD113" s="720">
        <f t="shared" ref="KD113" si="1739">KD115/KD117</f>
        <v>3.1612223393045311E-3</v>
      </c>
      <c r="KE113" s="720"/>
      <c r="KF113" s="720">
        <f t="shared" ref="KF113" si="1740">KF115/KF117</f>
        <v>4.1972717733473244E-3</v>
      </c>
      <c r="KG113" s="755"/>
      <c r="KH113" s="757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34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43"/>
      <c r="JZ114" s="690"/>
      <c r="KA114" s="746"/>
      <c r="KB114" s="725"/>
      <c r="KC114" s="722"/>
      <c r="KD114" s="722"/>
      <c r="KE114" s="722"/>
      <c r="KF114" s="722"/>
      <c r="KG114" s="756"/>
      <c r="KH114" s="758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34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43"/>
      <c r="JZ115" s="690"/>
      <c r="KA115" s="746"/>
      <c r="KB115" s="718">
        <f t="shared" ref="KB115" si="1779">SUM(C120,O120,AA120,AM120,AY120,BK120,BW120)</f>
        <v>14</v>
      </c>
      <c r="KC115" s="714"/>
      <c r="KD115" s="714">
        <f t="shared" ref="KD115" si="1780">SUM(CI120,CU120,DG120,DS120,EE120,EQ120,FC120)</f>
        <v>12</v>
      </c>
      <c r="KE115" s="714"/>
      <c r="KF115" s="714">
        <f t="shared" ref="KF115" si="1781">SUM(FO120,GA120,GM120,GY120,HK120,HW120,II120)</f>
        <v>16</v>
      </c>
      <c r="KG115" s="759"/>
      <c r="KH115" s="761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34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43"/>
      <c r="JZ116" s="690"/>
      <c r="KA116" s="746"/>
      <c r="KB116" s="719"/>
      <c r="KC116" s="716"/>
      <c r="KD116" s="716"/>
      <c r="KE116" s="716"/>
      <c r="KF116" s="716"/>
      <c r="KG116" s="760"/>
      <c r="KH116" s="758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34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43"/>
      <c r="JZ117" s="690"/>
      <c r="KA117" s="746"/>
      <c r="KB117" s="718">
        <f t="shared" ref="KB117" si="1801">SUM(E110,Q110,AC110,AO110,BA110,BM110,BY110)</f>
        <v>3803</v>
      </c>
      <c r="KC117" s="714"/>
      <c r="KD117" s="714">
        <f t="shared" ref="KD117" si="1802">SUM(CK110,CW110,DI110,DU110,EG110,ES110,FE110)</f>
        <v>3796</v>
      </c>
      <c r="KE117" s="714"/>
      <c r="KF117" s="714">
        <f t="shared" ref="KF117" si="1803">SUM(FQ110,GC110,GO110,HA110,HM110,HY110,IK110)</f>
        <v>3812</v>
      </c>
      <c r="KG117" s="759"/>
      <c r="KH117" s="761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34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43"/>
      <c r="JZ118" s="690"/>
      <c r="KA118" s="746"/>
      <c r="KB118" s="719"/>
      <c r="KC118" s="716"/>
      <c r="KD118" s="716"/>
      <c r="KE118" s="716"/>
      <c r="KF118" s="716"/>
      <c r="KG118" s="760"/>
      <c r="KH118" s="758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34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43"/>
      <c r="JZ119" s="690"/>
      <c r="KA119" s="746"/>
      <c r="KB119" s="718">
        <f t="shared" ref="KB119" si="1808">KB110+KB115</f>
        <v>156</v>
      </c>
      <c r="KC119" s="763">
        <f t="shared" ref="KC119" si="1809">KB119/$KB$10</f>
        <v>3.9543726235741442E-2</v>
      </c>
      <c r="KD119" s="714">
        <f t="shared" ref="KD119" si="1810">KD110+KD115</f>
        <v>158</v>
      </c>
      <c r="KE119" s="763">
        <f t="shared" ref="KE119" si="1811">KD119/$KD$10</f>
        <v>4.0081177067478435E-2</v>
      </c>
      <c r="KF119" s="714">
        <f t="shared" ref="KF119" si="1812">KF110+KF115</f>
        <v>151</v>
      </c>
      <c r="KG119" s="770">
        <f t="shared" ref="KG119" si="1813">KF119/$KF$10</f>
        <v>3.8256903977704586E-2</v>
      </c>
      <c r="KH119" s="761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34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44"/>
      <c r="JZ120" s="691"/>
      <c r="KA120" s="747"/>
      <c r="KB120" s="762"/>
      <c r="KC120" s="764"/>
      <c r="KD120" s="769"/>
      <c r="KE120" s="764"/>
      <c r="KF120" s="769"/>
      <c r="KG120" s="771"/>
      <c r="KH120" s="772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01"/>
      <c r="JW121" s="702"/>
      <c r="JX121" s="703"/>
      <c r="JY121" s="639"/>
      <c r="JZ121" s="640"/>
      <c r="KA121" s="641"/>
      <c r="KB121" s="752"/>
      <c r="KC121" s="753"/>
      <c r="KD121" s="753"/>
      <c r="KE121" s="753"/>
      <c r="KF121" s="753"/>
      <c r="KG121" s="753"/>
      <c r="KH121" s="754"/>
      <c r="KI121" s="416"/>
      <c r="KJ121" s="420"/>
      <c r="KK121" s="416"/>
      <c r="KL121" s="417"/>
      <c r="KM121" s="416"/>
      <c r="KN121" s="417"/>
    </row>
    <row r="122" spans="1:300" x14ac:dyDescent="0.25">
      <c r="A122" s="736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42">
        <f t="shared" ref="JY122" si="1884">SUM(I129,U129,AG129,AS129,BE129,BQ129,CC129)/SUM(G129,I129,S129,U129,AE129,AG129,AQ129,AS129,BC129,BE129,BO129,BQ129,CA129,CC129)</f>
        <v>6.3312415956969972E-2</v>
      </c>
      <c r="JZ122" s="689">
        <f t="shared" ref="JZ122" si="1885">SUM(CO129,DA129,DM129,DY129,EK129,EW129,FI129)/SUM(CM129,CO129,CY129,DA129,DK129,DM129,DW129,DY129,EI129,EK129,EU129,EW129,FG129,FI129)</f>
        <v>6.5474834889546807E-2</v>
      </c>
      <c r="KA122" s="745">
        <f t="shared" ref="KA122" si="1886">SUM(,FU129,GG129,GS129,HE129,HQ129,IC129,IO129)/SUM(FU129,FS129,GG129,GE129,GS129,GQ129,HE129,HC129,HQ129,HO129,IC129,IA129,IO129,IM129)</f>
        <v>7.2604120017913124E-2</v>
      </c>
      <c r="KB122" s="724">
        <f t="shared" ref="KB122" si="1887">KB124/KB126</f>
        <v>4.7505938242280287E-3</v>
      </c>
      <c r="KC122" s="720"/>
      <c r="KD122" s="720">
        <f t="shared" ref="KD122" si="1888">KD124/KD126</f>
        <v>5.8139534883720929E-3</v>
      </c>
      <c r="KE122" s="720"/>
      <c r="KF122" s="720">
        <f t="shared" ref="KF122" si="1889">KF124/KF126</f>
        <v>4.2149631190727078E-3</v>
      </c>
      <c r="KG122" s="755"/>
      <c r="KH122" s="757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34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43"/>
      <c r="JZ123" s="690"/>
      <c r="KA123" s="746"/>
      <c r="KB123" s="725"/>
      <c r="KC123" s="722"/>
      <c r="KD123" s="722"/>
      <c r="KE123" s="722"/>
      <c r="KF123" s="722"/>
      <c r="KG123" s="756"/>
      <c r="KH123" s="758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34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43"/>
      <c r="JZ124" s="690"/>
      <c r="KA124" s="746"/>
      <c r="KB124" s="718">
        <f t="shared" ref="KB124" si="1944">SUM(C129,O129,AA129,AM129,AY129,BK129,BW129)</f>
        <v>18</v>
      </c>
      <c r="KC124" s="714"/>
      <c r="KD124" s="714">
        <f t="shared" ref="KD124" si="1945">SUM(CI129,CU129,DG129,DS129,EE129,EQ129,FC129)</f>
        <v>22</v>
      </c>
      <c r="KE124" s="714"/>
      <c r="KF124" s="714">
        <f t="shared" ref="KF124" si="1946">SUM(FO129,GA129,GM129,GY129,HK129,HW129,II129)</f>
        <v>16</v>
      </c>
      <c r="KG124" s="759"/>
      <c r="KH124" s="761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34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43"/>
      <c r="JZ125" s="690"/>
      <c r="KA125" s="746"/>
      <c r="KB125" s="719"/>
      <c r="KC125" s="716"/>
      <c r="KD125" s="716"/>
      <c r="KE125" s="716"/>
      <c r="KF125" s="716"/>
      <c r="KG125" s="760"/>
      <c r="KH125" s="758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34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43"/>
      <c r="JZ126" s="690"/>
      <c r="KA126" s="746"/>
      <c r="KB126" s="718">
        <f t="shared" ref="KB126" si="1951">SUM(E119,Q119,AC119,AO119,BA119,BM119,BY119)</f>
        <v>3789</v>
      </c>
      <c r="KC126" s="714"/>
      <c r="KD126" s="714">
        <f t="shared" ref="KD126" si="1952">SUM(CK119,CW119,DI119,DU119,EG119,ES119,FE119)</f>
        <v>3784</v>
      </c>
      <c r="KE126" s="714"/>
      <c r="KF126" s="714">
        <f t="shared" ref="KF126" si="1953">SUM(FQ119,GC119,GO119,HA119,HM119,HY119,IK119)</f>
        <v>3796</v>
      </c>
      <c r="KG126" s="759"/>
      <c r="KH126" s="761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34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43"/>
      <c r="JZ127" s="690"/>
      <c r="KA127" s="746"/>
      <c r="KB127" s="719"/>
      <c r="KC127" s="716"/>
      <c r="KD127" s="716"/>
      <c r="KE127" s="716"/>
      <c r="KF127" s="716"/>
      <c r="KG127" s="760"/>
      <c r="KH127" s="758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34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43"/>
      <c r="JZ128" s="690"/>
      <c r="KA128" s="746"/>
      <c r="KB128" s="718">
        <f t="shared" ref="KB128" si="1958">KB119+KB124</f>
        <v>174</v>
      </c>
      <c r="KC128" s="763">
        <f t="shared" ref="KC128" si="1959">KB128/$KB$10</f>
        <v>4.4106463878326993E-2</v>
      </c>
      <c r="KD128" s="714">
        <f t="shared" ref="KD128" si="1960">KD119+KD124</f>
        <v>180</v>
      </c>
      <c r="KE128" s="763">
        <f t="shared" ref="KE128" si="1961">KD128/$KD$10</f>
        <v>4.5662100456621002E-2</v>
      </c>
      <c r="KF128" s="714">
        <f t="shared" ref="KF128" si="1962">KF119+KF124</f>
        <v>167</v>
      </c>
      <c r="KG128" s="770">
        <f t="shared" ref="KG128" si="1963">KF128/$KF$10</f>
        <v>4.2310615657461366E-2</v>
      </c>
      <c r="KH128" s="761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34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44"/>
      <c r="JZ129" s="691"/>
      <c r="KA129" s="747"/>
      <c r="KB129" s="762"/>
      <c r="KC129" s="764"/>
      <c r="KD129" s="769"/>
      <c r="KE129" s="764"/>
      <c r="KF129" s="769"/>
      <c r="KG129" s="771"/>
      <c r="KH129" s="772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01"/>
      <c r="JW130" s="702"/>
      <c r="JX130" s="703"/>
      <c r="JY130" s="639"/>
      <c r="JZ130" s="640"/>
      <c r="KA130" s="641"/>
      <c r="KB130" s="752"/>
      <c r="KC130" s="753"/>
      <c r="KD130" s="753"/>
      <c r="KE130" s="753"/>
      <c r="KF130" s="753"/>
      <c r="KG130" s="753"/>
      <c r="KH130" s="754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36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42">
        <f t="shared" ref="JY131" si="2036">SUM(I138,U138,AG138,AS138,BE138,BQ138,CC138)/SUM(G138,I138,S138,U138,AE138,AG138,AQ138,AS138,BC138,BE138,BO138,BQ138,CA138,CC138)</f>
        <v>6.6459627329192542E-2</v>
      </c>
      <c r="JZ131" s="689">
        <f t="shared" ref="JZ131" si="2037">SUM(CO138,DA138,DM138,DY138,EK138,EW138,FI138)/SUM(CM138,CO138,CY138,DA138,DK138,DM138,DW138,DY138,EI138,EK138,EU138,EW138,FG138,FI138)</f>
        <v>6.6560382622558784E-2</v>
      </c>
      <c r="KA131" s="745">
        <f t="shared" ref="KA131" si="2038">SUM(,FU138,GG138,GS138,HE138,HQ138,IC138,IO138)/SUM(FU138,FS138,GG138,GE138,GS138,GQ138,HE138,HC138,HQ138,HO138,IC138,IA138,IO138,IM138)</f>
        <v>6.2172664301402267E-2</v>
      </c>
      <c r="KB131" s="724">
        <f t="shared" ref="KB131" si="2039">KB133/KB135</f>
        <v>4.2429063908777515E-3</v>
      </c>
      <c r="KC131" s="720"/>
      <c r="KD131" s="720">
        <f t="shared" ref="KD131" si="2040">KD133/KD135</f>
        <v>4.5188729399255716E-3</v>
      </c>
      <c r="KE131" s="720"/>
      <c r="KF131" s="720">
        <f t="shared" ref="KF131" si="2041">KF133/KF135</f>
        <v>5.2910052910052907E-3</v>
      </c>
      <c r="KG131" s="755"/>
      <c r="KH131" s="757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34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43"/>
      <c r="JZ132" s="690"/>
      <c r="KA132" s="746"/>
      <c r="KB132" s="725"/>
      <c r="KC132" s="722"/>
      <c r="KD132" s="722"/>
      <c r="KE132" s="722"/>
      <c r="KF132" s="722"/>
      <c r="KG132" s="756"/>
      <c r="KH132" s="758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34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43"/>
      <c r="JZ133" s="690"/>
      <c r="KA133" s="746"/>
      <c r="KB133" s="718">
        <f t="shared" ref="KB133" si="2094">SUM(C138,O138,AA138,AM138,AY138,BK138,BW138)</f>
        <v>16</v>
      </c>
      <c r="KC133" s="714"/>
      <c r="KD133" s="714">
        <f t="shared" ref="KD133" si="2095">SUM(CI138,CU138,DG138,DS138,EE138,EQ138,FC138)</f>
        <v>17</v>
      </c>
      <c r="KE133" s="714"/>
      <c r="KF133" s="714">
        <f t="shared" ref="KF133" si="2096">SUM(FO138,GA138,GM138,GY138,HK138,HW138,II138)</f>
        <v>20</v>
      </c>
      <c r="KG133" s="759"/>
      <c r="KH133" s="761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34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43"/>
      <c r="JZ134" s="690"/>
      <c r="KA134" s="746"/>
      <c r="KB134" s="719"/>
      <c r="KC134" s="716"/>
      <c r="KD134" s="716"/>
      <c r="KE134" s="716"/>
      <c r="KF134" s="716"/>
      <c r="KG134" s="760"/>
      <c r="KH134" s="758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34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43"/>
      <c r="JZ135" s="690"/>
      <c r="KA135" s="746"/>
      <c r="KB135" s="718">
        <f t="shared" ref="KB135" si="2102">SUM(E128,Q128,AC128,AO128,BA128,BM128,BY128)</f>
        <v>3771</v>
      </c>
      <c r="KC135" s="714"/>
      <c r="KD135" s="714">
        <f t="shared" ref="KD135" si="2103">SUM(CK128,CW128,DI128,DU128,EG128,ES128,FE128)</f>
        <v>3762</v>
      </c>
      <c r="KE135" s="714"/>
      <c r="KF135" s="714">
        <f t="shared" ref="KF135" si="2104">SUM(FQ128,GC128,GO128,HA128,HM128,HY128,IK128)</f>
        <v>3780</v>
      </c>
      <c r="KG135" s="759"/>
      <c r="KH135" s="761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34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43"/>
      <c r="JZ136" s="690"/>
      <c r="KA136" s="746"/>
      <c r="KB136" s="719"/>
      <c r="KC136" s="716"/>
      <c r="KD136" s="716"/>
      <c r="KE136" s="716"/>
      <c r="KF136" s="716"/>
      <c r="KG136" s="760"/>
      <c r="KH136" s="758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34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43"/>
      <c r="JZ137" s="690"/>
      <c r="KA137" s="746"/>
      <c r="KB137" s="718">
        <f t="shared" ref="KB137" si="2109">KB128+KB133</f>
        <v>190</v>
      </c>
      <c r="KC137" s="763">
        <f t="shared" ref="KC137" si="2110">KB137/$KB$10</f>
        <v>4.8162230671736375E-2</v>
      </c>
      <c r="KD137" s="714">
        <f t="shared" ref="KD137" si="2111">KD128+KD133</f>
        <v>197</v>
      </c>
      <c r="KE137" s="763">
        <f t="shared" ref="KE137" si="2112">KD137/$KD$10</f>
        <v>4.9974632166412986E-2</v>
      </c>
      <c r="KF137" s="714">
        <f t="shared" ref="KF137" si="2113">KF128+KF133</f>
        <v>187</v>
      </c>
      <c r="KG137" s="770">
        <f t="shared" ref="KG137" si="2114">KF137/$KF$10</f>
        <v>4.7377755257157338E-2</v>
      </c>
      <c r="KH137" s="761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34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44"/>
      <c r="JZ138" s="691"/>
      <c r="KA138" s="747"/>
      <c r="KB138" s="762"/>
      <c r="KC138" s="764"/>
      <c r="KD138" s="769"/>
      <c r="KE138" s="764"/>
      <c r="KF138" s="769"/>
      <c r="KG138" s="771"/>
      <c r="KH138" s="772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01"/>
      <c r="JW139" s="702"/>
      <c r="JX139" s="703"/>
      <c r="JY139" s="639"/>
      <c r="JZ139" s="640"/>
      <c r="KA139" s="641"/>
      <c r="KB139" s="752"/>
      <c r="KC139" s="753"/>
      <c r="KD139" s="753"/>
      <c r="KE139" s="753"/>
      <c r="KF139" s="753"/>
      <c r="KG139" s="753"/>
      <c r="KH139" s="754"/>
      <c r="KI139" s="416"/>
      <c r="KJ139" s="420"/>
      <c r="KK139" s="416"/>
      <c r="KL139" s="417"/>
      <c r="KM139" s="416"/>
      <c r="KN139" s="417"/>
    </row>
    <row r="140" spans="1:300" x14ac:dyDescent="0.25">
      <c r="A140" s="736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42">
        <f t="shared" ref="JY140" si="2187">SUM(I147,U147,AG147,AS147,BE147,BQ147,CC147)/SUM(G147,I147,S147,U147,AE147,AG147,AQ147,AS147,BC147,BE147,BO147,BQ147,CA147,CC147)</f>
        <v>6.6234946603044756E-2</v>
      </c>
      <c r="JZ140" s="689">
        <f t="shared" ref="JZ140" si="2188">SUM(CO147,DA147,DM147,DY147,EK147,EW147,FI147)/SUM(CM147,CO147,CY147,DA147,DK147,DM147,DW147,DY147,EI147,EK147,EU147,EW147,FG147,FI147)</f>
        <v>6.1330379525447447E-2</v>
      </c>
      <c r="KA140" s="745">
        <f t="shared" ref="KA140" si="2189">SUM(,FU147,GG147,GS147,HE147,HQ147,IC147,IO147)/SUM(FU147,FS147,GG147,GE147,GS147,GQ147,HE147,HC147,HQ147,HO147,IC147,IA147,IO147,IM147)</f>
        <v>6.5794006200482258E-2</v>
      </c>
      <c r="KB140" s="724">
        <f t="shared" ref="KB140" si="2190">KB142/KB144</f>
        <v>2.3968042609853529E-3</v>
      </c>
      <c r="KC140" s="720"/>
      <c r="KD140" s="720">
        <f t="shared" ref="KD140" si="2191">KD142/KD144</f>
        <v>4.8064085447263021E-3</v>
      </c>
      <c r="KE140" s="720"/>
      <c r="KF140" s="720">
        <f t="shared" ref="KF140" si="2192">KF142/KF144</f>
        <v>3.4574468085106381E-3</v>
      </c>
      <c r="KG140" s="755"/>
      <c r="KH140" s="757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34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43"/>
      <c r="JZ141" s="690"/>
      <c r="KA141" s="746"/>
      <c r="KB141" s="725"/>
      <c r="KC141" s="722"/>
      <c r="KD141" s="722"/>
      <c r="KE141" s="722"/>
      <c r="KF141" s="722"/>
      <c r="KG141" s="756"/>
      <c r="KH141" s="758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34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43"/>
      <c r="JZ142" s="690"/>
      <c r="KA142" s="746"/>
      <c r="KB142" s="718">
        <f t="shared" ref="KB142" si="2246">SUM(C147,O147,AA147,AM147,AY147,BK147,BW147)</f>
        <v>9</v>
      </c>
      <c r="KC142" s="714"/>
      <c r="KD142" s="714">
        <f t="shared" ref="KD142" si="2247">SUM(CI147,CU147,DG147,DS147,EE147,EQ147,FC147)</f>
        <v>18</v>
      </c>
      <c r="KE142" s="714"/>
      <c r="KF142" s="714">
        <f t="shared" ref="KF142" si="2248">SUM(FO147,GA147,GM147,GY147,HK147,HW147,II147)</f>
        <v>13</v>
      </c>
      <c r="KG142" s="759"/>
      <c r="KH142" s="761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34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43"/>
      <c r="JZ143" s="690"/>
      <c r="KA143" s="746"/>
      <c r="KB143" s="719"/>
      <c r="KC143" s="716"/>
      <c r="KD143" s="716"/>
      <c r="KE143" s="716"/>
      <c r="KF143" s="716"/>
      <c r="KG143" s="760"/>
      <c r="KH143" s="758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34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43"/>
      <c r="JZ144" s="690"/>
      <c r="KA144" s="746"/>
      <c r="KB144" s="718">
        <f t="shared" ref="KB144" si="2253">SUM(E137,Q137,AC137,AO137,BA137,BM137,BY137)</f>
        <v>3755</v>
      </c>
      <c r="KC144" s="714"/>
      <c r="KD144" s="714">
        <f t="shared" ref="KD144" si="2254">SUM(CK137,CW137,DI137,DU137,EG137,ES137,FE137)</f>
        <v>3745</v>
      </c>
      <c r="KE144" s="714"/>
      <c r="KF144" s="714">
        <f t="shared" ref="KF144" si="2255">SUM(FQ137,GC137,GO137,HA137,HM137,HY137,IK137)</f>
        <v>3760</v>
      </c>
      <c r="KG144" s="759"/>
      <c r="KH144" s="761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34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43"/>
      <c r="JZ145" s="690"/>
      <c r="KA145" s="746"/>
      <c r="KB145" s="719"/>
      <c r="KC145" s="716"/>
      <c r="KD145" s="716"/>
      <c r="KE145" s="716"/>
      <c r="KF145" s="716"/>
      <c r="KG145" s="760"/>
      <c r="KH145" s="758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34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43"/>
      <c r="JZ146" s="690"/>
      <c r="KA146" s="746"/>
      <c r="KB146" s="718">
        <f t="shared" ref="KB146" si="2260">KB137+KB142</f>
        <v>199</v>
      </c>
      <c r="KC146" s="763">
        <f t="shared" ref="KC146" si="2261">KB146/$KB$10</f>
        <v>5.0443599493029151E-2</v>
      </c>
      <c r="KD146" s="714">
        <f t="shared" ref="KD146" si="2262">KD137+KD142</f>
        <v>215</v>
      </c>
      <c r="KE146" s="763">
        <f t="shared" ref="KE146" si="2263">KD146/$KD$10</f>
        <v>5.4540842212075086E-2</v>
      </c>
      <c r="KF146" s="714">
        <f t="shared" ref="KF146" si="2264">KF137+KF142</f>
        <v>200</v>
      </c>
      <c r="KG146" s="770">
        <f t="shared" ref="KG146" si="2265">KF146/$KF$10</f>
        <v>5.0671395996959717E-2</v>
      </c>
      <c r="KH146" s="761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34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44"/>
      <c r="JZ147" s="691"/>
      <c r="KA147" s="747"/>
      <c r="KB147" s="762"/>
      <c r="KC147" s="764"/>
      <c r="KD147" s="769"/>
      <c r="KE147" s="764"/>
      <c r="KF147" s="769"/>
      <c r="KG147" s="771"/>
      <c r="KH147" s="772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01"/>
      <c r="JW148" s="702"/>
      <c r="JX148" s="703"/>
      <c r="JY148" s="639"/>
      <c r="JZ148" s="640"/>
      <c r="KA148" s="641"/>
      <c r="KB148" s="752"/>
      <c r="KC148" s="753"/>
      <c r="KD148" s="753"/>
      <c r="KE148" s="753"/>
      <c r="KF148" s="753"/>
      <c r="KG148" s="753"/>
      <c r="KH148" s="754"/>
      <c r="KI148" s="416"/>
      <c r="KJ148" s="420"/>
      <c r="KK148" s="416"/>
      <c r="KL148" s="417"/>
      <c r="KM148" s="416"/>
      <c r="KN148" s="417"/>
    </row>
    <row r="149" spans="1:300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42">
        <f t="shared" ref="JY149" si="2338">SUM(I156,U156,AG156,AS156,BE156,BQ156,CC156)/SUM(G156,I156,S156,U156,AE156,AG156,AQ156,AS156,BC156,BE156,BO156,BQ156,CA156,CC156)</f>
        <v>6.6207535158284619E-2</v>
      </c>
      <c r="JZ149" s="689">
        <f t="shared" ref="JZ149" si="2339">SUM(CO156,DA156,DM156,DY156,EK156,EW156,FI156)/SUM(CM156,CO156,CY156,DA156,DK156,DM156,DW156,DY156,EI156,EK156,EU156,EW156,FG156,FI156)</f>
        <v>6.6951138890558329E-2</v>
      </c>
      <c r="KA149" s="745">
        <f t="shared" ref="KA149" si="2340">SUM(,FU156,GG156,GS156,HE156,HQ156,IC156,IO156)/SUM(FU156,FS156,GG156,GE156,GS156,GQ156,HE156,HC156,HQ156,HO156,IC156,IA156,IO156,IM156)</f>
        <v>6.230348200768604E-2</v>
      </c>
      <c r="KB149" s="724">
        <f t="shared" ref="KB149" si="2341">KB151/KB153</f>
        <v>4.0042712226374799E-3</v>
      </c>
      <c r="KC149" s="720"/>
      <c r="KD149" s="720">
        <f t="shared" ref="KD149" si="2342">KD151/KD153</f>
        <v>3.2197477864233967E-3</v>
      </c>
      <c r="KE149" s="720"/>
      <c r="KF149" s="720">
        <f t="shared" ref="KF149" si="2343">KF151/KF153</f>
        <v>2.9356818788364024E-3</v>
      </c>
      <c r="KG149" s="755"/>
      <c r="KH149" s="757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34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43"/>
      <c r="JZ150" s="690"/>
      <c r="KA150" s="746"/>
      <c r="KB150" s="725"/>
      <c r="KC150" s="722"/>
      <c r="KD150" s="722"/>
      <c r="KE150" s="722"/>
      <c r="KF150" s="722"/>
      <c r="KG150" s="756"/>
      <c r="KH150" s="758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34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43"/>
      <c r="JZ151" s="690"/>
      <c r="KA151" s="746"/>
      <c r="KB151" s="718">
        <f t="shared" ref="KB151" si="2396">SUM(C156,O156,AA156,AM156,AY156,BK156,BW156)</f>
        <v>15</v>
      </c>
      <c r="KC151" s="714"/>
      <c r="KD151" s="714">
        <f t="shared" ref="KD151" si="2397">SUM(CI156,CU156,DG156,DS156,EE156,EQ156,FC156)</f>
        <v>12</v>
      </c>
      <c r="KE151" s="714"/>
      <c r="KF151" s="714">
        <f t="shared" ref="KF151" si="2398">SUM(FO156,GA156,GM156,GY156,HK156,HW156,II156)</f>
        <v>11</v>
      </c>
      <c r="KG151" s="759"/>
      <c r="KH151" s="761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34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43"/>
      <c r="JZ152" s="690"/>
      <c r="KA152" s="746"/>
      <c r="KB152" s="719"/>
      <c r="KC152" s="716"/>
      <c r="KD152" s="716"/>
      <c r="KE152" s="716"/>
      <c r="KF152" s="716"/>
      <c r="KG152" s="760"/>
      <c r="KH152" s="758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34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43"/>
      <c r="JZ153" s="690"/>
      <c r="KA153" s="746"/>
      <c r="KB153" s="718">
        <f t="shared" ref="KB153" si="2403">SUM(E146,Q146,AC146,AO146,BA146,BM146,BY146)</f>
        <v>3746</v>
      </c>
      <c r="KC153" s="714"/>
      <c r="KD153" s="714">
        <f t="shared" ref="KD153" si="2404">SUM(CK146,CW146,DI146,DU146,EG146,ES146,FE146)</f>
        <v>3727</v>
      </c>
      <c r="KE153" s="714"/>
      <c r="KF153" s="714">
        <f t="shared" ref="KF153" si="2405">SUM(FQ146,GC146,GO146,HA146,HM146,HY146,IK146)</f>
        <v>3747</v>
      </c>
      <c r="KG153" s="759"/>
      <c r="KH153" s="761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34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43"/>
      <c r="JZ154" s="690"/>
      <c r="KA154" s="746"/>
      <c r="KB154" s="719"/>
      <c r="KC154" s="716"/>
      <c r="KD154" s="716"/>
      <c r="KE154" s="716"/>
      <c r="KF154" s="716"/>
      <c r="KG154" s="760"/>
      <c r="KH154" s="758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34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43"/>
      <c r="JZ155" s="690"/>
      <c r="KA155" s="746"/>
      <c r="KB155" s="718">
        <f t="shared" ref="KB155" si="2410">KB146+KB151</f>
        <v>214</v>
      </c>
      <c r="KC155" s="763">
        <f t="shared" ref="KC155" si="2411">KB155/$KB$10</f>
        <v>5.4245880861850442E-2</v>
      </c>
      <c r="KD155" s="714">
        <f t="shared" ref="KD155" si="2412">KD146+KD151</f>
        <v>227</v>
      </c>
      <c r="KE155" s="763">
        <f t="shared" ref="KE155" si="2413">KD155/$KD$10</f>
        <v>5.7584982242516486E-2</v>
      </c>
      <c r="KF155" s="714">
        <f t="shared" ref="KF155" si="2414">KF146+KF151</f>
        <v>211</v>
      </c>
      <c r="KG155" s="770">
        <f t="shared" ref="KG155" si="2415">KF155/$KF$10</f>
        <v>5.3458322776792501E-2</v>
      </c>
      <c r="KH155" s="761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34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44"/>
      <c r="JZ156" s="691"/>
      <c r="KA156" s="747"/>
      <c r="KB156" s="762"/>
      <c r="KC156" s="764"/>
      <c r="KD156" s="769"/>
      <c r="KE156" s="764"/>
      <c r="KF156" s="769"/>
      <c r="KG156" s="771"/>
      <c r="KH156" s="772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01"/>
      <c r="JW157" s="702"/>
      <c r="JX157" s="703"/>
      <c r="JY157" s="639"/>
      <c r="JZ157" s="640"/>
      <c r="KA157" s="641"/>
      <c r="KB157" s="752"/>
      <c r="KC157" s="753"/>
      <c r="KD157" s="753"/>
      <c r="KE157" s="753"/>
      <c r="KF157" s="753"/>
      <c r="KG157" s="753"/>
      <c r="KH157" s="754"/>
      <c r="KI157" s="416"/>
      <c r="KJ157" s="420"/>
      <c r="KK157" s="416"/>
      <c r="KL157" s="417"/>
      <c r="KM157" s="416"/>
      <c r="KN157" s="417"/>
    </row>
    <row r="158" spans="1:300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42">
        <f t="shared" ref="JY158" si="2488">SUM(I165,U165,AG165,AS165,BE165,BQ165,CC165)/SUM(G165,I165,S165,U165,AE165,AG165,AQ165,AS165,BC165,BE165,BO165,BQ165,CA165,CC165)</f>
        <v>6.1698813945129986E-2</v>
      </c>
      <c r="JZ158" s="689">
        <f t="shared" ref="JZ158" si="2489">SUM(CO165,DA165,DM165,DY165,EK165,EW165,FI165)/SUM(CM165,CO165,CY165,DA165,DK165,DM165,DW165,DY165,EI165,EK165,EU165,EW165,FG165,FI165)</f>
        <v>6.7833831513450862E-2</v>
      </c>
      <c r="KA158" s="745">
        <f t="shared" ref="KA158" si="2490">SUM(,FU165,GG165,GS165,HE165,HQ165,IC165,IO165)/SUM(FU165,FS165,GG165,GE165,GS165,GQ165,HE165,HC165,HQ165,HO165,IC165,IA165,IO165,IM165)</f>
        <v>6.7835909631391203E-2</v>
      </c>
      <c r="KB158" s="724">
        <f t="shared" ref="KB158" si="2491">KB160/KB162</f>
        <v>5.0924685071026534E-3</v>
      </c>
      <c r="KC158" s="720"/>
      <c r="KD158" s="720">
        <f t="shared" ref="KD158" si="2492">KD160/KD162</f>
        <v>3.7685060565275908E-3</v>
      </c>
      <c r="KE158" s="720"/>
      <c r="KF158" s="720">
        <f t="shared" ref="KF158" si="2493">KF160/KF162</f>
        <v>3.4796573875802996E-3</v>
      </c>
      <c r="KG158" s="755"/>
      <c r="KH158" s="757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34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43"/>
      <c r="JZ159" s="690"/>
      <c r="KA159" s="746"/>
      <c r="KB159" s="725"/>
      <c r="KC159" s="722"/>
      <c r="KD159" s="722"/>
      <c r="KE159" s="722"/>
      <c r="KF159" s="722"/>
      <c r="KG159" s="756"/>
      <c r="KH159" s="758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34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43"/>
      <c r="JZ160" s="690"/>
      <c r="KA160" s="746"/>
      <c r="KB160" s="718">
        <f t="shared" ref="KB160" si="2546">SUM(C165,O165,AA165,AM165,AY165,BK165,BW165)</f>
        <v>19</v>
      </c>
      <c r="KC160" s="714"/>
      <c r="KD160" s="714">
        <f t="shared" ref="KD160" si="2547">SUM(CI165,CU165,DG165,DS165,EE165,EQ165,FC165)</f>
        <v>14</v>
      </c>
      <c r="KE160" s="714"/>
      <c r="KF160" s="714">
        <f t="shared" ref="KF160" si="2548">SUM(FO165,GA165,GM165,GY165,HK165,HW165,II165)</f>
        <v>13</v>
      </c>
      <c r="KG160" s="759"/>
      <c r="KH160" s="761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34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43"/>
      <c r="JZ161" s="690"/>
      <c r="KA161" s="746"/>
      <c r="KB161" s="719"/>
      <c r="KC161" s="716"/>
      <c r="KD161" s="716"/>
      <c r="KE161" s="716"/>
      <c r="KF161" s="716"/>
      <c r="KG161" s="760"/>
      <c r="KH161" s="758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34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43"/>
      <c r="JZ162" s="690"/>
      <c r="KA162" s="746"/>
      <c r="KB162" s="718">
        <f t="shared" ref="KB162" si="2553">SUM(E155,Q155,AC155,AO155,BA155,BM155,BY155)</f>
        <v>3731</v>
      </c>
      <c r="KC162" s="714"/>
      <c r="KD162" s="714">
        <f t="shared" ref="KD162" si="2554">SUM(CK155,CW155,DI155,DU155,EG155,ES155,FE155)</f>
        <v>3715</v>
      </c>
      <c r="KE162" s="714"/>
      <c r="KF162" s="714">
        <f t="shared" ref="KF162" si="2555">SUM(FQ155,GC155,GO155,HA155,HM155,HY155,IK155)</f>
        <v>3736</v>
      </c>
      <c r="KG162" s="759"/>
      <c r="KH162" s="761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34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43"/>
      <c r="JZ163" s="690"/>
      <c r="KA163" s="746"/>
      <c r="KB163" s="719"/>
      <c r="KC163" s="716"/>
      <c r="KD163" s="716"/>
      <c r="KE163" s="716"/>
      <c r="KF163" s="716"/>
      <c r="KG163" s="760"/>
      <c r="KH163" s="758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34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43"/>
      <c r="JZ164" s="690"/>
      <c r="KA164" s="746"/>
      <c r="KB164" s="718">
        <f t="shared" ref="KB164" si="2560">KB155+KB160</f>
        <v>233</v>
      </c>
      <c r="KC164" s="763">
        <f t="shared" ref="KC164" si="2561">KB164/$KB$10</f>
        <v>5.9062103929024085E-2</v>
      </c>
      <c r="KD164" s="714">
        <f t="shared" ref="KD164" si="2562">KD155+KD160</f>
        <v>241</v>
      </c>
      <c r="KE164" s="763">
        <f t="shared" ref="KE164" si="2563">KD164/$KD$10</f>
        <v>6.1136478944698119E-2</v>
      </c>
      <c r="KF164" s="714">
        <f t="shared" ref="KF164" si="2564">KF155+KF160</f>
        <v>224</v>
      </c>
      <c r="KG164" s="770">
        <f t="shared" ref="KG164" si="2565">KF164/$KF$10</f>
        <v>5.675196351659488E-2</v>
      </c>
      <c r="KH164" s="761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34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44"/>
      <c r="JZ165" s="691"/>
      <c r="KA165" s="747"/>
      <c r="KB165" s="762"/>
      <c r="KC165" s="764"/>
      <c r="KD165" s="769"/>
      <c r="KE165" s="764"/>
      <c r="KF165" s="769"/>
      <c r="KG165" s="771"/>
      <c r="KH165" s="772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01"/>
      <c r="JW166" s="702"/>
      <c r="JX166" s="703"/>
      <c r="JY166" s="639"/>
      <c r="JZ166" s="640"/>
      <c r="KA166" s="641"/>
      <c r="KB166" s="752"/>
      <c r="KC166" s="753"/>
      <c r="KD166" s="753"/>
      <c r="KE166" s="753"/>
      <c r="KF166" s="753"/>
      <c r="KG166" s="753"/>
      <c r="KH166" s="754"/>
      <c r="KI166" s="416"/>
      <c r="KJ166" s="420"/>
      <c r="KK166" s="416"/>
      <c r="KL166" s="417"/>
      <c r="KM166" s="416"/>
      <c r="KN166" s="417"/>
    </row>
    <row r="167" spans="1:300" x14ac:dyDescent="0.25">
      <c r="A167" s="736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42">
        <f t="shared" ref="JY167" si="2638">SUM(I174,U174,AG174,AS174,BE174,BQ174,CC174)/SUM(G174,I174,S174,U174,AE174,AG174,AQ174,AS174,BC174,BE174,BO174,BQ174,CA174,CC174)</f>
        <v>6.6242583644259584E-2</v>
      </c>
      <c r="JZ167" s="689">
        <f t="shared" ref="JZ167" si="2639">SUM(CO174,DA174,DM174,DY174,EK174,EW174,FI174)/SUM(CM174,CO174,CY174,DA174,DK174,DM174,DW174,DY174,EI174,EK174,EU174,EW174,FG174,FI174)</f>
        <v>7.2511162819948433E-2</v>
      </c>
      <c r="KA167" s="745">
        <f t="shared" ref="KA167" si="2640">SUM(,FU174,GG174,GS174,HE174,HQ174,IC174,IO174)/SUM(FU174,FS174,GG174,GE174,GS174,GQ174,HE174,HC174,HQ174,HO174,IC174,IA174,IO174,IM174)</f>
        <v>6.9452980946527354E-2</v>
      </c>
      <c r="KB167" s="724">
        <f t="shared" ref="KB167" si="2641">KB169/KB171</f>
        <v>4.3103448275862068E-3</v>
      </c>
      <c r="KC167" s="720"/>
      <c r="KD167" s="720">
        <f t="shared" ref="KD167" si="2642">KD169/KD171</f>
        <v>4.8635503917860042E-3</v>
      </c>
      <c r="KE167" s="720"/>
      <c r="KF167" s="720">
        <f t="shared" ref="KF167" si="2643">KF169/KF171</f>
        <v>3.7604082728982004E-3</v>
      </c>
      <c r="KG167" s="755"/>
      <c r="KH167" s="757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34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43"/>
      <c r="JZ168" s="690"/>
      <c r="KA168" s="746"/>
      <c r="KB168" s="725"/>
      <c r="KC168" s="722"/>
      <c r="KD168" s="722"/>
      <c r="KE168" s="722"/>
      <c r="KF168" s="722"/>
      <c r="KG168" s="756"/>
      <c r="KH168" s="758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34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43"/>
      <c r="JZ169" s="690"/>
      <c r="KA169" s="746"/>
      <c r="KB169" s="718">
        <f t="shared" ref="KB169" si="2697">SUM(C174,O174,AA174,AM174,AY174,BK174,BW174)</f>
        <v>16</v>
      </c>
      <c r="KC169" s="714"/>
      <c r="KD169" s="714">
        <f t="shared" ref="KD169" si="2698">SUM(CI174,CU174,DG174,DS174,EE174,EQ174,FC174)</f>
        <v>18</v>
      </c>
      <c r="KE169" s="714"/>
      <c r="KF169" s="714">
        <f t="shared" ref="KF169" si="2699">SUM(FO174,GA174,GM174,GY174,HK174,HW174,II174)</f>
        <v>14</v>
      </c>
      <c r="KG169" s="759"/>
      <c r="KH169" s="761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34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43"/>
      <c r="JZ170" s="690"/>
      <c r="KA170" s="746"/>
      <c r="KB170" s="719"/>
      <c r="KC170" s="716"/>
      <c r="KD170" s="716"/>
      <c r="KE170" s="716"/>
      <c r="KF170" s="716"/>
      <c r="KG170" s="760"/>
      <c r="KH170" s="758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34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43"/>
      <c r="JZ171" s="690"/>
      <c r="KA171" s="746"/>
      <c r="KB171" s="718">
        <f t="shared" ref="KB171" si="2704">SUM(E164,Q164,AC164,AO164,BA164,BM164,BY164)</f>
        <v>3712</v>
      </c>
      <c r="KC171" s="714"/>
      <c r="KD171" s="714">
        <f t="shared" ref="KD171" si="2705">SUM(CK164,CW164,DI164,DU164,EG164,ES164,FE164)</f>
        <v>3701</v>
      </c>
      <c r="KE171" s="714"/>
      <c r="KF171" s="714">
        <f t="shared" ref="KF171" si="2706">SUM(FQ164,GC164,GO164,HA164,HM164,HY164,IK164)</f>
        <v>3723</v>
      </c>
      <c r="KG171" s="759"/>
      <c r="KH171" s="761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34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43"/>
      <c r="JZ172" s="690"/>
      <c r="KA172" s="746"/>
      <c r="KB172" s="719"/>
      <c r="KC172" s="716"/>
      <c r="KD172" s="716"/>
      <c r="KE172" s="716"/>
      <c r="KF172" s="716"/>
      <c r="KG172" s="760"/>
      <c r="KH172" s="758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34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43"/>
      <c r="JZ173" s="690"/>
      <c r="KA173" s="746"/>
      <c r="KB173" s="718">
        <f t="shared" ref="KB173" si="2711">KB164+KB169</f>
        <v>249</v>
      </c>
      <c r="KC173" s="763">
        <f t="shared" ref="KC173" si="2712">KB173/$KB$10</f>
        <v>6.3117870722433467E-2</v>
      </c>
      <c r="KD173" s="714">
        <f t="shared" ref="KD173" si="2713">KD164+KD169</f>
        <v>259</v>
      </c>
      <c r="KE173" s="763">
        <f t="shared" ref="KE173" si="2714">KD173/$KD$10</f>
        <v>6.570268899036022E-2</v>
      </c>
      <c r="KF173" s="714">
        <f t="shared" ref="KF173" si="2715">KF164+KF169</f>
        <v>238</v>
      </c>
      <c r="KG173" s="770">
        <f t="shared" ref="KG173" si="2716">KF173/$KF$10</f>
        <v>6.0298961236382065E-2</v>
      </c>
      <c r="KH173" s="761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34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44"/>
      <c r="JZ174" s="691"/>
      <c r="KA174" s="747"/>
      <c r="KB174" s="762"/>
      <c r="KC174" s="764"/>
      <c r="KD174" s="769"/>
      <c r="KE174" s="764"/>
      <c r="KF174" s="769"/>
      <c r="KG174" s="771"/>
      <c r="KH174" s="772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01"/>
      <c r="JW175" s="702"/>
      <c r="JX175" s="703"/>
      <c r="JY175" s="639"/>
      <c r="JZ175" s="640"/>
      <c r="KA175" s="641"/>
      <c r="KB175" s="752"/>
      <c r="KC175" s="753"/>
      <c r="KD175" s="753"/>
      <c r="KE175" s="753"/>
      <c r="KF175" s="753"/>
      <c r="KG175" s="753"/>
      <c r="KH175" s="754"/>
      <c r="KI175" s="416"/>
      <c r="KJ175" s="420"/>
      <c r="KK175" s="416"/>
      <c r="KL175" s="417"/>
      <c r="KM175" s="416"/>
      <c r="KN175" s="417"/>
    </row>
    <row r="176" spans="1:300" x14ac:dyDescent="0.25">
      <c r="A176" s="749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42">
        <f t="shared" ref="JY176" si="2789">SUM(I183,U183,AG183,AS183,BE183,BQ183,CC183)/SUM(G183,I183,S183,U183,AE183,AG183,AQ183,AS183,BC183,BE183,BO183,BQ183,CA183,CC183)</f>
        <v>6.6704966168773139E-2</v>
      </c>
      <c r="JZ176" s="689">
        <f t="shared" ref="JZ176" si="2790">SUM(CO183,DA183,DM183,DY183,EK183,EW183,FI183)/SUM(CM183,CO183,CY183,DA183,DK183,DM183,DW183,DY183,EI183,EK183,EU183,EW183,FG183,FI183)</f>
        <v>6.3975277796041813E-2</v>
      </c>
      <c r="KA176" s="745">
        <f t="shared" ref="KA176" si="2791">SUM(,FU183,GG183,GS183,HE183,HQ183,IC183,IO183)/SUM(FU183,FS183,GG183,GE183,GS183,GQ183,HE183,HC183,HQ183,HO183,IC183,IA183,IO183,IM183)</f>
        <v>7.1845646103071842E-2</v>
      </c>
      <c r="KB176" s="724">
        <f t="shared" ref="KB176" si="2792">KB178/KB180</f>
        <v>5.140692640692641E-3</v>
      </c>
      <c r="KC176" s="720"/>
      <c r="KD176" s="720">
        <f t="shared" ref="KD176" si="2793">KD178/KD180</f>
        <v>3.8012489818083084E-3</v>
      </c>
      <c r="KE176" s="720"/>
      <c r="KF176" s="720">
        <f t="shared" ref="KF176" si="2794">KF178/KF180</f>
        <v>3.5049878673496901E-3</v>
      </c>
      <c r="KG176" s="755"/>
      <c r="KH176" s="757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50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43"/>
      <c r="JZ177" s="690"/>
      <c r="KA177" s="746"/>
      <c r="KB177" s="725"/>
      <c r="KC177" s="722"/>
      <c r="KD177" s="722"/>
      <c r="KE177" s="722"/>
      <c r="KF177" s="722"/>
      <c r="KG177" s="756"/>
      <c r="KH177" s="758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50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43"/>
      <c r="JZ178" s="690"/>
      <c r="KA178" s="746"/>
      <c r="KB178" s="718">
        <f t="shared" ref="KB178" si="2848">SUM(C183,O183,AA183,AM183,AY183,BK183,BW183)</f>
        <v>19</v>
      </c>
      <c r="KC178" s="714"/>
      <c r="KD178" s="714">
        <f t="shared" ref="KD178" si="2849">SUM(CI183,CU183,DG183,DS183,EE183,EQ183,FC183)</f>
        <v>14</v>
      </c>
      <c r="KE178" s="714"/>
      <c r="KF178" s="714">
        <f t="shared" ref="KF178" si="2850">SUM(FO183,GA183,GM183,GY183,HK183,HW183,II183)</f>
        <v>13</v>
      </c>
      <c r="KG178" s="759"/>
      <c r="KH178" s="761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50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43"/>
      <c r="JZ179" s="690"/>
      <c r="KA179" s="746"/>
      <c r="KB179" s="719"/>
      <c r="KC179" s="716"/>
      <c r="KD179" s="716"/>
      <c r="KE179" s="716"/>
      <c r="KF179" s="716"/>
      <c r="KG179" s="760"/>
      <c r="KH179" s="758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50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43"/>
      <c r="JZ180" s="690"/>
      <c r="KA180" s="746"/>
      <c r="KB180" s="718">
        <f t="shared" ref="KB180" si="2855">SUM(E173,Q173,AC173,AO173,BA173,BM173,BY173)</f>
        <v>3696</v>
      </c>
      <c r="KC180" s="714"/>
      <c r="KD180" s="714">
        <f t="shared" ref="KD180" si="2856">SUM(CK173,CW173,DI173,DU173,EG173,ES173,FE173)</f>
        <v>3683</v>
      </c>
      <c r="KE180" s="714"/>
      <c r="KF180" s="714">
        <f t="shared" ref="KF180" si="2857">SUM(FQ173,GC173,GO173,HA173,HM173,HY173,IK173)</f>
        <v>3709</v>
      </c>
      <c r="KG180" s="759"/>
      <c r="KH180" s="761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50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43"/>
      <c r="JZ181" s="690"/>
      <c r="KA181" s="746"/>
      <c r="KB181" s="719"/>
      <c r="KC181" s="716"/>
      <c r="KD181" s="716"/>
      <c r="KE181" s="716"/>
      <c r="KF181" s="716"/>
      <c r="KG181" s="760"/>
      <c r="KH181" s="758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50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43"/>
      <c r="JZ182" s="690"/>
      <c r="KA182" s="746"/>
      <c r="KB182" s="718">
        <f t="shared" ref="KB182" si="2862">KB173+KB178</f>
        <v>268</v>
      </c>
      <c r="KC182" s="763">
        <f t="shared" ref="KC182" si="2863">KB182/$KB$10</f>
        <v>6.7934093789607103E-2</v>
      </c>
      <c r="KD182" s="714">
        <f t="shared" ref="KD182" si="2864">KD173+KD178</f>
        <v>273</v>
      </c>
      <c r="KE182" s="763">
        <f t="shared" ref="KE182" si="2865">KD182/$KD$10</f>
        <v>6.9254185692541853E-2</v>
      </c>
      <c r="KF182" s="714">
        <f t="shared" ref="KF182" si="2866">KF173+KF178</f>
        <v>251</v>
      </c>
      <c r="KG182" s="770">
        <f t="shared" ref="KG182" si="2867">KF182/$KF$10</f>
        <v>6.3592601976184437E-2</v>
      </c>
      <c r="KH182" s="761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51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44"/>
      <c r="JZ183" s="691"/>
      <c r="KA183" s="747"/>
      <c r="KB183" s="762"/>
      <c r="KC183" s="764"/>
      <c r="KD183" s="769"/>
      <c r="KE183" s="764"/>
      <c r="KF183" s="769"/>
      <c r="KG183" s="771"/>
      <c r="KH183" s="772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01"/>
      <c r="JW184" s="702"/>
      <c r="JX184" s="703"/>
      <c r="JY184" s="639"/>
      <c r="JZ184" s="640"/>
      <c r="KA184" s="641"/>
      <c r="KB184" s="752"/>
      <c r="KC184" s="753"/>
      <c r="KD184" s="753"/>
      <c r="KE184" s="753"/>
      <c r="KF184" s="753"/>
      <c r="KG184" s="753"/>
      <c r="KH184" s="754"/>
      <c r="KI184" s="416"/>
      <c r="KJ184" s="420"/>
      <c r="KK184" s="416"/>
      <c r="KL184" s="417"/>
      <c r="KM184" s="416"/>
      <c r="KN184" s="417"/>
    </row>
    <row r="185" spans="1:300" x14ac:dyDescent="0.25">
      <c r="A185" s="736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42">
        <f t="shared" ref="JY185" si="2940">SUM(I192,U192,AG192,AS192,BE192,BQ192,CC192)/SUM(G192,I192,S192,U192,AE192,AG192,AQ192,AS192,BC192,BE192,BO192,BQ192,CA192,CC192)</f>
        <v>6.9501388705197731E-2</v>
      </c>
      <c r="JZ185" s="689">
        <f t="shared" ref="JZ185" si="2941">SUM(CO192,DA192,DM192,DY192,EK192,EW192,FI192)/SUM(CM192,CO192,CY192,DA192,DK192,DM192,DW192,DY192,EI192,EK192,EU192,EW192,FG192,FI192)</f>
        <v>6.6204669313059281E-2</v>
      </c>
      <c r="KA185" s="745">
        <f t="shared" ref="KA185" si="2942">SUM(,FU192,GG192,GS192,HE192,HQ192,IC192,IO192)/SUM(FU192,FS192,GG192,GE192,GS192,GQ192,HE192,HC192,HQ192,HO192,IC192,IA192,IO192,IM192)</f>
        <v>7.4292452830188677E-2</v>
      </c>
      <c r="KB185" s="724">
        <f t="shared" ref="KB185" si="2943">KB187/KB189</f>
        <v>3.5354908893119393E-3</v>
      </c>
      <c r="KC185" s="720"/>
      <c r="KD185" s="720">
        <f t="shared" ref="KD185" si="2944">KD187/KD189</f>
        <v>4.6334150994821474E-3</v>
      </c>
      <c r="KE185" s="720"/>
      <c r="KF185" s="720">
        <f t="shared" ref="KF185" si="2945">KF187/KF189</f>
        <v>5.9523809523809521E-3</v>
      </c>
      <c r="KG185" s="755"/>
      <c r="KH185" s="757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34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43"/>
      <c r="JZ186" s="690"/>
      <c r="KA186" s="746"/>
      <c r="KB186" s="725"/>
      <c r="KC186" s="722"/>
      <c r="KD186" s="722"/>
      <c r="KE186" s="722"/>
      <c r="KF186" s="722"/>
      <c r="KG186" s="756"/>
      <c r="KH186" s="758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34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43"/>
      <c r="JZ187" s="690"/>
      <c r="KA187" s="746"/>
      <c r="KB187" s="718">
        <f t="shared" ref="KB187" si="2998">SUM(C192,O192,AA192,AM192,AY192,BK192,BW192)</f>
        <v>13</v>
      </c>
      <c r="KC187" s="714"/>
      <c r="KD187" s="714">
        <f t="shared" ref="KD187" si="2999">SUM(CI192,CU192,DG192,DS192,EE192,EQ192,FC192)</f>
        <v>17</v>
      </c>
      <c r="KE187" s="714"/>
      <c r="KF187" s="714">
        <f t="shared" ref="KF187" si="3000">SUM(FO192,GA192,GM192,GY192,HK192,HW192,II192)</f>
        <v>22</v>
      </c>
      <c r="KG187" s="759"/>
      <c r="KH187" s="761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34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43"/>
      <c r="JZ188" s="690"/>
      <c r="KA188" s="746"/>
      <c r="KB188" s="719"/>
      <c r="KC188" s="716"/>
      <c r="KD188" s="716"/>
      <c r="KE188" s="716"/>
      <c r="KF188" s="716"/>
      <c r="KG188" s="760"/>
      <c r="KH188" s="758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34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43"/>
      <c r="JZ189" s="690"/>
      <c r="KA189" s="746"/>
      <c r="KB189" s="718">
        <f t="shared" ref="KB189" si="3005">SUM(E182,Q182,AC182,AO182,BA182,BM182,BY182)</f>
        <v>3677</v>
      </c>
      <c r="KC189" s="714"/>
      <c r="KD189" s="714">
        <f t="shared" ref="KD189" si="3006">SUM(CK182,CW182,DI182,DU182,EG182,ES182,FE182)</f>
        <v>3669</v>
      </c>
      <c r="KE189" s="714"/>
      <c r="KF189" s="714">
        <f t="shared" ref="KF189" si="3007">SUM(FQ182,GC182,GO182,HA182,HM182,HY182,IK182)</f>
        <v>3696</v>
      </c>
      <c r="KG189" s="759"/>
      <c r="KH189" s="761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34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43"/>
      <c r="JZ190" s="690"/>
      <c r="KA190" s="746"/>
      <c r="KB190" s="719"/>
      <c r="KC190" s="716"/>
      <c r="KD190" s="716"/>
      <c r="KE190" s="716"/>
      <c r="KF190" s="716"/>
      <c r="KG190" s="760"/>
      <c r="KH190" s="758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34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43"/>
      <c r="JZ191" s="690"/>
      <c r="KA191" s="746"/>
      <c r="KB191" s="718">
        <f t="shared" ref="KB191" si="3012">KB182+KB187</f>
        <v>281</v>
      </c>
      <c r="KC191" s="763">
        <f t="shared" ref="KC191" si="3013">KB191/$KB$10</f>
        <v>7.1229404309252217E-2</v>
      </c>
      <c r="KD191" s="714">
        <f t="shared" ref="KD191" si="3014">KD182+KD187</f>
        <v>290</v>
      </c>
      <c r="KE191" s="763">
        <f t="shared" ref="KE191" si="3015">KD191/$KD$10</f>
        <v>7.3566717402333837E-2</v>
      </c>
      <c r="KF191" s="714">
        <f t="shared" ref="KF191" si="3016">KF182+KF187</f>
        <v>273</v>
      </c>
      <c r="KG191" s="770">
        <f t="shared" ref="KG191" si="3017">KF191/$KF$10</f>
        <v>6.9166455535850019E-2</v>
      </c>
      <c r="KH191" s="761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34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44"/>
      <c r="JZ192" s="691"/>
      <c r="KA192" s="747"/>
      <c r="KB192" s="762"/>
      <c r="KC192" s="764"/>
      <c r="KD192" s="769"/>
      <c r="KE192" s="764"/>
      <c r="KF192" s="769"/>
      <c r="KG192" s="771"/>
      <c r="KH192" s="772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01"/>
      <c r="JW193" s="702"/>
      <c r="JX193" s="703"/>
      <c r="JY193" s="639"/>
      <c r="JZ193" s="640"/>
      <c r="KA193" s="641"/>
      <c r="KB193" s="752"/>
      <c r="KC193" s="753"/>
      <c r="KD193" s="753"/>
      <c r="KE193" s="753"/>
      <c r="KF193" s="753"/>
      <c r="KG193" s="753"/>
      <c r="KH193" s="754"/>
      <c r="KI193" s="416"/>
      <c r="KJ193" s="420"/>
      <c r="KK193" s="416"/>
      <c r="KL193" s="417"/>
      <c r="KM193" s="416"/>
      <c r="KN193" s="417"/>
    </row>
    <row r="194" spans="1:300" x14ac:dyDescent="0.25">
      <c r="A194" s="736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42">
        <f t="shared" ref="JY194" si="3090">SUM(I201,U201,AG201,AS201,BE201,BQ201,CC201)/SUM(G201,I201,S201,U201,AE201,AG201,AQ201,AS201,BC201,BE201,BO201,BQ201,CA201,CC201)</f>
        <v>7.8897467154273329E-2</v>
      </c>
      <c r="JZ194" s="689">
        <f t="shared" ref="JZ194" si="3091">SUM(CO201,DA201,DM201,DY201,EK201,EW201,FI201)/SUM(CM201,CO201,CY201,DA201,DK201,DM201,DW201,DY201,EI201,EK201,EU201,EW201,FG201,FI201)</f>
        <v>7.2690849252343134E-2</v>
      </c>
      <c r="KA194" s="745">
        <f t="shared" ref="KA194" si="3092">SUM(,FU201,GG201,GS201,HE201,HQ201,IC201,IO201)/SUM(FU201,FS201,GG201,GE201,GS201,GQ201,HE201,HC201,HQ201,HO201,IC201,IA201,IO201,IM201)</f>
        <v>6.8805175550913131E-2</v>
      </c>
      <c r="KB194" s="724">
        <f t="shared" ref="KB194" si="3093">KB196/KB198</f>
        <v>3.0021834061135372E-3</v>
      </c>
      <c r="KC194" s="720"/>
      <c r="KD194" s="720">
        <f t="shared" ref="KD194" si="3094">KD196/KD198</f>
        <v>7.1193866374589269E-3</v>
      </c>
      <c r="KE194" s="720"/>
      <c r="KF194" s="720">
        <f t="shared" ref="KF194" si="3095">KF196/KF198</f>
        <v>5.4436581382689168E-3</v>
      </c>
      <c r="KG194" s="755"/>
      <c r="KH194" s="757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34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43"/>
      <c r="JZ195" s="690"/>
      <c r="KA195" s="746"/>
      <c r="KB195" s="725"/>
      <c r="KC195" s="722"/>
      <c r="KD195" s="722"/>
      <c r="KE195" s="722"/>
      <c r="KF195" s="722"/>
      <c r="KG195" s="756"/>
      <c r="KH195" s="758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34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43"/>
      <c r="JZ196" s="690"/>
      <c r="KA196" s="746"/>
      <c r="KB196" s="718">
        <f t="shared" ref="KB196" si="3148">SUM(C201,O201,AA201,AM201,AY201,BK201,BW201)</f>
        <v>11</v>
      </c>
      <c r="KC196" s="714"/>
      <c r="KD196" s="714">
        <f t="shared" ref="KD196" si="3149">SUM(CI201,CU201,DG201,DS201,EE201,EQ201,FC201)</f>
        <v>26</v>
      </c>
      <c r="KE196" s="714"/>
      <c r="KF196" s="714">
        <f t="shared" ref="KF196" si="3150">SUM(FO201,GA201,GM201,GY201,HK201,HW201,II201)</f>
        <v>20</v>
      </c>
      <c r="KG196" s="759"/>
      <c r="KH196" s="761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34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43"/>
      <c r="JZ197" s="690"/>
      <c r="KA197" s="746"/>
      <c r="KB197" s="719"/>
      <c r="KC197" s="716"/>
      <c r="KD197" s="716"/>
      <c r="KE197" s="716"/>
      <c r="KF197" s="716"/>
      <c r="KG197" s="760"/>
      <c r="KH197" s="758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34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43"/>
      <c r="JZ198" s="690"/>
      <c r="KA198" s="746"/>
      <c r="KB198" s="718">
        <f t="shared" ref="KB198" si="3156">SUM(E191,Q191,AC191,AO191,BA191,BM191,BY191)</f>
        <v>3664</v>
      </c>
      <c r="KC198" s="714"/>
      <c r="KD198" s="714">
        <f t="shared" ref="KD198" si="3157">SUM(CK191,CW191,DI191,DU191,EG191,ES191,FE191)</f>
        <v>3652</v>
      </c>
      <c r="KE198" s="714"/>
      <c r="KF198" s="714">
        <f t="shared" ref="KF198" si="3158">SUM(FQ191,GC191,GO191,HA191,HM191,HY191,IK191)</f>
        <v>3674</v>
      </c>
      <c r="KG198" s="759"/>
      <c r="KH198" s="761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34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43"/>
      <c r="JZ199" s="690"/>
      <c r="KA199" s="746"/>
      <c r="KB199" s="719"/>
      <c r="KC199" s="716"/>
      <c r="KD199" s="716"/>
      <c r="KE199" s="716"/>
      <c r="KF199" s="716"/>
      <c r="KG199" s="760"/>
      <c r="KH199" s="758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34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43"/>
      <c r="JZ200" s="690"/>
      <c r="KA200" s="746"/>
      <c r="KB200" s="718">
        <f t="shared" ref="KB200" si="3239">KB191+KB196</f>
        <v>292</v>
      </c>
      <c r="KC200" s="763">
        <f t="shared" ref="KC200" si="3240">KB200/$KB$10</f>
        <v>7.4017743979721162E-2</v>
      </c>
      <c r="KD200" s="714">
        <f t="shared" ref="KD200" si="3241">KD191+KD196</f>
        <v>316</v>
      </c>
      <c r="KE200" s="763">
        <f t="shared" ref="KE200" si="3242">KD200/$KD$10</f>
        <v>8.016235413495687E-2</v>
      </c>
      <c r="KF200" s="714">
        <f t="shared" ref="KF200" si="3243">KF191+KF196</f>
        <v>293</v>
      </c>
      <c r="KG200" s="770">
        <f t="shared" ref="KG200" si="3244">KF200/$KF$10</f>
        <v>7.4233595135545991E-2</v>
      </c>
      <c r="KH200" s="761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34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44"/>
      <c r="JZ201" s="691"/>
      <c r="KA201" s="747"/>
      <c r="KB201" s="762"/>
      <c r="KC201" s="764"/>
      <c r="KD201" s="769"/>
      <c r="KE201" s="764"/>
      <c r="KF201" s="769"/>
      <c r="KG201" s="771"/>
      <c r="KH201" s="772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01"/>
      <c r="JW202" s="702"/>
      <c r="JX202" s="703"/>
      <c r="JY202" s="639"/>
      <c r="JZ202" s="640"/>
      <c r="KA202" s="641"/>
      <c r="KB202" s="752"/>
      <c r="KC202" s="753"/>
      <c r="KD202" s="753"/>
      <c r="KE202" s="753"/>
      <c r="KF202" s="753"/>
      <c r="KG202" s="753"/>
      <c r="KH202" s="754"/>
      <c r="KI202" s="416"/>
      <c r="KJ202" s="420"/>
      <c r="KK202" s="416"/>
      <c r="KL202" s="417"/>
      <c r="KM202" s="416"/>
      <c r="KN202" s="417"/>
    </row>
    <row r="203" spans="1:300" x14ac:dyDescent="0.25">
      <c r="A203" s="736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42">
        <f t="shared" ref="JY203" si="3317">SUM(I210,U210,AG210,AS210,BE210,BQ210,CC210)/SUM(G210,I210,S210,U210,AE210,AG210,AQ210,AS210,BC210,BE210,BO210,BQ210,CA210,CC210)</f>
        <v>8.4695295441011051E-2</v>
      </c>
      <c r="JZ203" s="689">
        <f t="shared" ref="JZ203" si="3318">SUM(CO210,DA210,DM210,DY210,EK210,EW210,FI210)/SUM(CM210,CO210,CY210,DA210,DK210,DM210,DW210,DY210,EI210,EK210,EU210,EW210,FG210,FI210)</f>
        <v>8.037137116330631E-2</v>
      </c>
      <c r="KA203" s="745">
        <f t="shared" ref="KA203" si="3319">SUM(,FU210,GG210,GS210,HE210,HQ210,IC210,IO210)/SUM(FU210,FS210,GG210,GE210,GS210,GQ210,HE210,HC210,HQ210,HO210,IC210,IA210,IO210,IM210)</f>
        <v>7.6270620450143586E-2</v>
      </c>
      <c r="KB203" s="724">
        <f t="shared" ref="KB203" si="3320">KB205/KB207</f>
        <v>5.2012044894607168E-3</v>
      </c>
      <c r="KC203" s="720"/>
      <c r="KD203" s="720">
        <f t="shared" ref="KD203" si="3321">KD205/KD207</f>
        <v>5.5157198014340872E-3</v>
      </c>
      <c r="KE203" s="720"/>
      <c r="KF203" s="720">
        <f t="shared" ref="KF203" si="3322">KF205/KF207</f>
        <v>4.1050903119868639E-3</v>
      </c>
      <c r="KG203" s="755"/>
      <c r="KH203" s="757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34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43"/>
      <c r="JZ204" s="690"/>
      <c r="KA204" s="746"/>
      <c r="KB204" s="725"/>
      <c r="KC204" s="722"/>
      <c r="KD204" s="722"/>
      <c r="KE204" s="722"/>
      <c r="KF204" s="722"/>
      <c r="KG204" s="756"/>
      <c r="KH204" s="758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34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43"/>
      <c r="JZ205" s="690"/>
      <c r="KA205" s="746"/>
      <c r="KB205" s="718">
        <f t="shared" ref="KB205" si="3375">SUM(C210,O210,AA210,AM210,AY210,BK210,BW210)</f>
        <v>19</v>
      </c>
      <c r="KC205" s="714"/>
      <c r="KD205" s="714">
        <f t="shared" ref="KD205" si="3376">SUM(CI210,CU210,DG210,DS210,EE210,EQ210,FC210)</f>
        <v>20</v>
      </c>
      <c r="KE205" s="714"/>
      <c r="KF205" s="714">
        <f t="shared" ref="KF205" si="3377">SUM(FO210,GA210,GM210,GY210,HK210,HW210,II210)</f>
        <v>15</v>
      </c>
      <c r="KG205" s="759"/>
      <c r="KH205" s="761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34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43"/>
      <c r="JZ206" s="690"/>
      <c r="KA206" s="746"/>
      <c r="KB206" s="719"/>
      <c r="KC206" s="716"/>
      <c r="KD206" s="716"/>
      <c r="KE206" s="716"/>
      <c r="KF206" s="716"/>
      <c r="KG206" s="760"/>
      <c r="KH206" s="758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34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43"/>
      <c r="JZ207" s="690"/>
      <c r="KA207" s="746"/>
      <c r="KB207" s="718">
        <f t="shared" ref="KB207" si="3383">SUM(E200,Q200,AC200,AO200,BA200,BM200,BY200)</f>
        <v>3653</v>
      </c>
      <c r="KC207" s="714"/>
      <c r="KD207" s="714">
        <f t="shared" ref="KD207" si="3384">SUM(CK200,CW200,DI200,DU200,EG200,ES200,FE200)</f>
        <v>3626</v>
      </c>
      <c r="KE207" s="714"/>
      <c r="KF207" s="714">
        <f t="shared" ref="KF207" si="3385">SUM(FQ200,GC200,GO200,HA200,HM200,HY200,IK200)</f>
        <v>3654</v>
      </c>
      <c r="KG207" s="759"/>
      <c r="KH207" s="761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34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43"/>
      <c r="JZ208" s="690"/>
      <c r="KA208" s="746"/>
      <c r="KB208" s="719"/>
      <c r="KC208" s="716"/>
      <c r="KD208" s="716"/>
      <c r="KE208" s="716"/>
      <c r="KF208" s="716"/>
      <c r="KG208" s="760"/>
      <c r="KH208" s="758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34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43"/>
      <c r="JZ209" s="690"/>
      <c r="KA209" s="746"/>
      <c r="KB209" s="718">
        <f t="shared" ref="KB209" si="3390">KB200+KB205</f>
        <v>311</v>
      </c>
      <c r="KC209" s="763">
        <f t="shared" ref="KC209" si="3391">KB209/$KB$10</f>
        <v>7.8833967046894798E-2</v>
      </c>
      <c r="KD209" s="714">
        <f t="shared" ref="KD209" si="3392">KD200+KD205</f>
        <v>336</v>
      </c>
      <c r="KE209" s="763">
        <f t="shared" ref="KE209" si="3393">KD209/$KD$10</f>
        <v>8.5235920852359204E-2</v>
      </c>
      <c r="KF209" s="714">
        <f t="shared" ref="KF209" si="3394">KF200+KF205</f>
        <v>308</v>
      </c>
      <c r="KG209" s="770">
        <f t="shared" ref="KG209" si="3395">KF209/$KF$10</f>
        <v>7.8033949835317959E-2</v>
      </c>
      <c r="KH209" s="761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34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44"/>
      <c r="JZ210" s="691"/>
      <c r="KA210" s="747"/>
      <c r="KB210" s="762"/>
      <c r="KC210" s="764"/>
      <c r="KD210" s="769"/>
      <c r="KE210" s="764"/>
      <c r="KF210" s="769"/>
      <c r="KG210" s="771"/>
      <c r="KH210" s="772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01"/>
      <c r="JW211" s="702"/>
      <c r="JX211" s="703"/>
      <c r="JY211" s="639"/>
      <c r="JZ211" s="640"/>
      <c r="KA211" s="641"/>
      <c r="KB211" s="752"/>
      <c r="KC211" s="753"/>
      <c r="KD211" s="753"/>
      <c r="KE211" s="753"/>
      <c r="KF211" s="753"/>
      <c r="KG211" s="753"/>
      <c r="KH211" s="754"/>
      <c r="KI211" s="416"/>
      <c r="KJ211" s="420"/>
      <c r="KK211" s="416"/>
      <c r="KL211" s="417"/>
      <c r="KM211" s="416"/>
      <c r="KN211" s="417"/>
    </row>
    <row r="212" spans="1:300" x14ac:dyDescent="0.25">
      <c r="A212" s="736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42">
        <f t="shared" ref="JY212" si="3468">SUM(I219,U219,AG219,AS219,BE219,BQ219,CC219)/SUM(G219,I219,S219,U219,AE219,AG219,AQ219,AS219,BC219,BE219,BO219,BQ219,CA219,CC219)</f>
        <v>7.6391242459160846E-2</v>
      </c>
      <c r="JZ212" s="689">
        <f t="shared" ref="JZ212" si="3469">SUM(CO219,DA219,DM219,DY219,EK219,EW219,FI219)/SUM(CM219,CO219,CY219,DA219,DK219,DM219,DW219,DY219,EI219,EK219,EU219,EW219,FG219,FI219)</f>
        <v>7.3220867592855121E-2</v>
      </c>
      <c r="KA212" s="745">
        <f t="shared" ref="KA212" si="3470">SUM(,FU219,GG219,GS219,HE219,HQ219,IC219,IO219)/SUM(FU219,FS219,GG219,GE219,GS219,GQ219,HE219,HC219,HQ219,HO219,IC219,IA219,IO219,IM219)</f>
        <v>7.8133514986376024E-2</v>
      </c>
      <c r="KB212" s="724">
        <f t="shared" ref="KB212" si="3471">KB214/KB216</f>
        <v>4.1276829939460649E-3</v>
      </c>
      <c r="KC212" s="720"/>
      <c r="KD212" s="720">
        <f t="shared" ref="KD212" si="3472">KD214/KD216</f>
        <v>6.6555740432612314E-3</v>
      </c>
      <c r="KE212" s="720"/>
      <c r="KF212" s="720">
        <f t="shared" ref="KF212" si="3473">KF214/KF216</f>
        <v>4.1220115416323163E-3</v>
      </c>
      <c r="KG212" s="755"/>
      <c r="KH212" s="757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34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43"/>
      <c r="JZ213" s="690"/>
      <c r="KA213" s="746"/>
      <c r="KB213" s="725"/>
      <c r="KC213" s="722"/>
      <c r="KD213" s="722"/>
      <c r="KE213" s="722"/>
      <c r="KF213" s="722"/>
      <c r="KG213" s="756"/>
      <c r="KH213" s="758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34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43"/>
      <c r="JZ214" s="690"/>
      <c r="KA214" s="746"/>
      <c r="KB214" s="718">
        <f t="shared" ref="KB214" si="3526">SUM(C219,O219,AA219,AM219,AY219,BK219,BW219)</f>
        <v>15</v>
      </c>
      <c r="KC214" s="714"/>
      <c r="KD214" s="714">
        <f t="shared" ref="KD214" si="3527">SUM(CI219,CU219,DG219,DS219,EE219,EQ219,FC219)</f>
        <v>24</v>
      </c>
      <c r="KE214" s="714"/>
      <c r="KF214" s="714">
        <f t="shared" ref="KF214" si="3528">SUM(FO219,GA219,GM219,GY219,HK219,HW219,II219)</f>
        <v>15</v>
      </c>
      <c r="KG214" s="759"/>
      <c r="KH214" s="761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34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43"/>
      <c r="JZ215" s="690"/>
      <c r="KA215" s="746"/>
      <c r="KB215" s="719"/>
      <c r="KC215" s="716"/>
      <c r="KD215" s="716"/>
      <c r="KE215" s="716"/>
      <c r="KF215" s="716"/>
      <c r="KG215" s="760"/>
      <c r="KH215" s="758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34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43"/>
      <c r="JZ216" s="690"/>
      <c r="KA216" s="746"/>
      <c r="KB216" s="718">
        <f t="shared" ref="KB216" si="3533">SUM(E209,Q209,AC209,AO209,BA209,BM209,BY209)</f>
        <v>3634</v>
      </c>
      <c r="KC216" s="714"/>
      <c r="KD216" s="714">
        <f t="shared" ref="KD216" si="3534">SUM(CK209,CW209,DI209,DU209,EG209,ES209,FE209)</f>
        <v>3606</v>
      </c>
      <c r="KE216" s="714"/>
      <c r="KF216" s="714">
        <f t="shared" ref="KF216" si="3535">SUM(FQ209,GC209,GO209,HA209,HM209,HY209,IK209)</f>
        <v>3639</v>
      </c>
      <c r="KG216" s="759"/>
      <c r="KH216" s="761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34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43"/>
      <c r="JZ217" s="690"/>
      <c r="KA217" s="746"/>
      <c r="KB217" s="719"/>
      <c r="KC217" s="716"/>
      <c r="KD217" s="716"/>
      <c r="KE217" s="716"/>
      <c r="KF217" s="716"/>
      <c r="KG217" s="760"/>
      <c r="KH217" s="758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34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43"/>
      <c r="JZ218" s="690"/>
      <c r="KA218" s="746"/>
      <c r="KB218" s="718">
        <f t="shared" ref="KB218" si="3540">KB209+KB214</f>
        <v>326</v>
      </c>
      <c r="KC218" s="763">
        <f t="shared" ref="KC218" si="3541">KB218/$KB$10</f>
        <v>8.2636248415716096E-2</v>
      </c>
      <c r="KD218" s="714">
        <f t="shared" ref="KD218" si="3542">KD209+KD214</f>
        <v>360</v>
      </c>
      <c r="KE218" s="763">
        <f t="shared" ref="KE218" si="3543">KD218/$KD$10</f>
        <v>9.1324200913242004E-2</v>
      </c>
      <c r="KF218" s="714">
        <f t="shared" ref="KF218" si="3544">KF209+KF214</f>
        <v>323</v>
      </c>
      <c r="KG218" s="770">
        <f t="shared" ref="KG218" si="3545">KF218/$KF$10</f>
        <v>8.1834304535089941E-2</v>
      </c>
      <c r="KH218" s="761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34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44"/>
      <c r="JZ219" s="691"/>
      <c r="KA219" s="747"/>
      <c r="KB219" s="762"/>
      <c r="KC219" s="764"/>
      <c r="KD219" s="769"/>
      <c r="KE219" s="764"/>
      <c r="KF219" s="769"/>
      <c r="KG219" s="771"/>
      <c r="KH219" s="772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01"/>
      <c r="JW220" s="702"/>
      <c r="JX220" s="703"/>
      <c r="JY220" s="639"/>
      <c r="JZ220" s="640"/>
      <c r="KA220" s="641"/>
      <c r="KB220" s="752"/>
      <c r="KC220" s="753"/>
      <c r="KD220" s="753"/>
      <c r="KE220" s="753"/>
      <c r="KF220" s="753"/>
      <c r="KG220" s="753"/>
      <c r="KH220" s="754"/>
      <c r="KI220" s="416"/>
      <c r="KJ220" s="420"/>
      <c r="KK220" s="416"/>
      <c r="KL220" s="417"/>
      <c r="KM220" s="416"/>
      <c r="KN220" s="417"/>
    </row>
    <row r="221" spans="1:300" x14ac:dyDescent="0.25">
      <c r="A221" s="736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42">
        <f t="shared" ref="JY221" si="3618">SUM(I228,U228,AG228,AS228,BE228,BQ228,CC228)/SUM(G228,I228,S228,U228,AE228,AG228,AQ228,AS228,BC228,BE228,BO228,BQ228,CA228,CC228)</f>
        <v>8.6156419907988294E-2</v>
      </c>
      <c r="JZ221" s="689">
        <f t="shared" ref="JZ221" si="3619">SUM(CO228,DA228,DM228,DY228,EK228,EW228,FI228)/SUM(CM228,CO228,CY228,DA228,DK228,DM228,DW228,DY228,EI228,EK228,EU228,EW228,FG228,FI228)</f>
        <v>8.587137379729437E-2</v>
      </c>
      <c r="KA221" s="745">
        <f t="shared" ref="KA221" si="3620">SUM(,FU228,GG228,GS228,HE228,HQ228,IC228,IO228)/SUM(FU228,FS228,GG228,GE228,GS228,GQ228,HE228,HC228,HQ228,HO228,IC228,IA228,IO228,IM228)</f>
        <v>8.1628333568505712E-2</v>
      </c>
      <c r="KB221" s="724">
        <f t="shared" ref="KB221" si="3621">KB223/KB225</f>
        <v>4.4211108040895274E-3</v>
      </c>
      <c r="KC221" s="720"/>
      <c r="KD221" s="720">
        <f t="shared" ref="KD221" si="3622">KD223/KD225</f>
        <v>3.9084310441094361E-3</v>
      </c>
      <c r="KE221" s="720"/>
      <c r="KF221" s="720">
        <f t="shared" ref="KF221" si="3623">KF223/KF225</f>
        <v>4.6909492273730681E-3</v>
      </c>
      <c r="KG221" s="755"/>
      <c r="KH221" s="757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34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43"/>
      <c r="JZ222" s="690"/>
      <c r="KA222" s="746"/>
      <c r="KB222" s="725"/>
      <c r="KC222" s="722"/>
      <c r="KD222" s="722"/>
      <c r="KE222" s="722"/>
      <c r="KF222" s="722"/>
      <c r="KG222" s="756"/>
      <c r="KH222" s="758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34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43"/>
      <c r="JZ223" s="690"/>
      <c r="KA223" s="746"/>
      <c r="KB223" s="718">
        <f t="shared" ref="KB223" si="3676">SUM(C228,O228,AA228,AM228,AY228,BK228,BW228)</f>
        <v>16</v>
      </c>
      <c r="KC223" s="714"/>
      <c r="KD223" s="714">
        <f t="shared" ref="KD223" si="3677">SUM(CI228,CU228,DG228,DS228,EE228,EQ228,FC228)</f>
        <v>14</v>
      </c>
      <c r="KE223" s="714"/>
      <c r="KF223" s="714">
        <f t="shared" ref="KF223" si="3678">SUM(FO228,GA228,GM228,GY228,HK228,HW228,II228)</f>
        <v>17</v>
      </c>
      <c r="KG223" s="759"/>
      <c r="KH223" s="761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34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43"/>
      <c r="JZ224" s="690"/>
      <c r="KA224" s="746"/>
      <c r="KB224" s="719"/>
      <c r="KC224" s="716"/>
      <c r="KD224" s="716"/>
      <c r="KE224" s="716"/>
      <c r="KF224" s="716"/>
      <c r="KG224" s="760"/>
      <c r="KH224" s="758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34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43"/>
      <c r="JZ225" s="690"/>
      <c r="KA225" s="746"/>
      <c r="KB225" s="718">
        <f t="shared" ref="KB225" si="3683">SUM(E218,Q218,AC218,AO218,BA218,BM218,BY218)</f>
        <v>3619</v>
      </c>
      <c r="KC225" s="714"/>
      <c r="KD225" s="714">
        <f t="shared" ref="KD225" si="3684">SUM(CK218,CW218,DI218,DU218,EG218,ES218,FE218)</f>
        <v>3582</v>
      </c>
      <c r="KE225" s="714"/>
      <c r="KF225" s="714">
        <f t="shared" ref="KF225" si="3685">SUM(FQ218,GC218,GO218,HA218,HM218,HY218,IK218)</f>
        <v>3624</v>
      </c>
      <c r="KG225" s="759"/>
      <c r="KH225" s="761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34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43"/>
      <c r="JZ226" s="690"/>
      <c r="KA226" s="746"/>
      <c r="KB226" s="719"/>
      <c r="KC226" s="716"/>
      <c r="KD226" s="716"/>
      <c r="KE226" s="716"/>
      <c r="KF226" s="716"/>
      <c r="KG226" s="760"/>
      <c r="KH226" s="758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34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43"/>
      <c r="JZ227" s="690"/>
      <c r="KA227" s="746"/>
      <c r="KB227" s="718">
        <f t="shared" ref="KB227" si="3690">KB218+KB223</f>
        <v>342</v>
      </c>
      <c r="KC227" s="763">
        <f t="shared" ref="KC227" si="3691">KB227/$KB$10</f>
        <v>8.6692015209125478E-2</v>
      </c>
      <c r="KD227" s="714">
        <f t="shared" ref="KD227" si="3692">KD218+KD223</f>
        <v>374</v>
      </c>
      <c r="KE227" s="763">
        <f t="shared" ref="KE227" si="3693">KD227/$KD$10</f>
        <v>9.4875697615423638E-2</v>
      </c>
      <c r="KF227" s="714">
        <f t="shared" ref="KF227" si="3694">KF218+KF223</f>
        <v>340</v>
      </c>
      <c r="KG227" s="770">
        <f t="shared" ref="KG227" si="3695">KF227/$KF$10</f>
        <v>8.6141373194831519E-2</v>
      </c>
      <c r="KH227" s="761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34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44"/>
      <c r="JZ228" s="691"/>
      <c r="KA228" s="747"/>
      <c r="KB228" s="762"/>
      <c r="KC228" s="764"/>
      <c r="KD228" s="769"/>
      <c r="KE228" s="764"/>
      <c r="KF228" s="769"/>
      <c r="KG228" s="771"/>
      <c r="KH228" s="772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01"/>
      <c r="JW229" s="702"/>
      <c r="JX229" s="703"/>
      <c r="JY229" s="639"/>
      <c r="JZ229" s="640"/>
      <c r="KA229" s="641"/>
      <c r="KB229" s="752"/>
      <c r="KC229" s="753"/>
      <c r="KD229" s="753"/>
      <c r="KE229" s="753"/>
      <c r="KF229" s="753"/>
      <c r="KG229" s="753"/>
      <c r="KH229" s="754"/>
      <c r="KI229" s="416"/>
      <c r="KJ229" s="420"/>
      <c r="KK229" s="416"/>
      <c r="KL229" s="417"/>
      <c r="KM229" s="416"/>
      <c r="KN229" s="417"/>
    </row>
    <row r="230" spans="1:300" x14ac:dyDescent="0.25">
      <c r="A230" s="736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42">
        <f t="shared" ref="JY230" si="3768">SUM(I237,U237,AG237,AS237,BE237,BQ237,CC237)/SUM(G237,I237,S237,U237,AE237,AG237,AQ237,AS237,BC237,BE237,BO237,BQ237,CA237,CC237)</f>
        <v>8.1113629923491068E-2</v>
      </c>
      <c r="JZ230" s="689">
        <f t="shared" ref="JZ230" si="3769">SUM(CO237,DA237,DM237,DY237,EK237,EW237,FI237)/SUM(CM237,CO237,CY237,DA237,DK237,DM237,DW237,DY237,EI237,EK237,EU237,EW237,FG237,FI237)</f>
        <v>8.3007740508661998E-2</v>
      </c>
      <c r="KA230" s="745">
        <f t="shared" ref="KA230" si="3770">SUM(,FU237,GG237,GS237,HE237,HQ237,IC237,IO237)/SUM(FU237,FS237,GG237,GE237,GS237,GQ237,HE237,HC237,HQ237,HO237,IC237,IA237,IO237,IM237)</f>
        <v>7.6145795741609526E-2</v>
      </c>
      <c r="KB230" s="724">
        <f t="shared" ref="KB230" si="3771">KB232/KB234</f>
        <v>5.550929780738274E-3</v>
      </c>
      <c r="KC230" s="720"/>
      <c r="KD230" s="720">
        <f t="shared" ref="KD230" si="3772">KD232/KD234</f>
        <v>5.3251121076233181E-3</v>
      </c>
      <c r="KE230" s="720"/>
      <c r="KF230" s="720">
        <f t="shared" ref="KF230" si="3773">KF232/KF234</f>
        <v>3.8813418353202105E-3</v>
      </c>
      <c r="KG230" s="755"/>
      <c r="KH230" s="757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34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43"/>
      <c r="JZ231" s="690"/>
      <c r="KA231" s="746"/>
      <c r="KB231" s="725"/>
      <c r="KC231" s="722"/>
      <c r="KD231" s="722"/>
      <c r="KE231" s="722"/>
      <c r="KF231" s="722"/>
      <c r="KG231" s="756"/>
      <c r="KH231" s="758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34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43"/>
      <c r="JZ232" s="690"/>
      <c r="KA232" s="746"/>
      <c r="KB232" s="718">
        <f t="shared" ref="KB232" si="3826">SUM(C237,O237,AA237,AM237,AY237,BK237,BW237)</f>
        <v>20</v>
      </c>
      <c r="KC232" s="714"/>
      <c r="KD232" s="714">
        <f t="shared" ref="KD232" si="3827">SUM(CI237,CU237,DG237,DS237,EE237,EQ237,FC237)</f>
        <v>19</v>
      </c>
      <c r="KE232" s="714"/>
      <c r="KF232" s="714">
        <f t="shared" ref="KF232" si="3828">SUM(FO237,GA237,GM237,GY237,HK237,HW237,II237)</f>
        <v>14</v>
      </c>
      <c r="KG232" s="759"/>
      <c r="KH232" s="761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34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43"/>
      <c r="JZ233" s="690"/>
      <c r="KA233" s="746"/>
      <c r="KB233" s="719"/>
      <c r="KC233" s="716"/>
      <c r="KD233" s="716"/>
      <c r="KE233" s="716"/>
      <c r="KF233" s="716"/>
      <c r="KG233" s="760"/>
      <c r="KH233" s="758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34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43"/>
      <c r="JZ234" s="690"/>
      <c r="KA234" s="746"/>
      <c r="KB234" s="718">
        <f t="shared" ref="KB234" si="3833">SUM(E227,Q227,AC227,AO227,BA227,BM227,BY227)</f>
        <v>3603</v>
      </c>
      <c r="KC234" s="714"/>
      <c r="KD234" s="714">
        <f t="shared" ref="KD234" si="3834">SUM(CK227,CW227,DI227,DU227,EG227,ES227,FE227)</f>
        <v>3568</v>
      </c>
      <c r="KE234" s="714"/>
      <c r="KF234" s="714">
        <f t="shared" ref="KF234" si="3835">SUM(FQ227,GC227,GO227,HA227,HM227,HY227,IK227)</f>
        <v>3607</v>
      </c>
      <c r="KG234" s="759"/>
      <c r="KH234" s="761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34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43"/>
      <c r="JZ235" s="690"/>
      <c r="KA235" s="746"/>
      <c r="KB235" s="719"/>
      <c r="KC235" s="716"/>
      <c r="KD235" s="716"/>
      <c r="KE235" s="716"/>
      <c r="KF235" s="716"/>
      <c r="KG235" s="760"/>
      <c r="KH235" s="758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34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43"/>
      <c r="JZ236" s="690"/>
      <c r="KA236" s="746"/>
      <c r="KB236" s="718">
        <f t="shared" ref="KB236" si="3840">KB227+KB232</f>
        <v>362</v>
      </c>
      <c r="KC236" s="763">
        <f t="shared" ref="KC236" si="3841">KB236/$KB$10</f>
        <v>9.1761723700887199E-2</v>
      </c>
      <c r="KD236" s="714">
        <f t="shared" ref="KD236" si="3842">KD227+KD232</f>
        <v>393</v>
      </c>
      <c r="KE236" s="763">
        <f t="shared" ref="KE236" si="3843">KD236/$KD$10</f>
        <v>9.9695585996955854E-2</v>
      </c>
      <c r="KF236" s="714">
        <f t="shared" ref="KF236" si="3844">KF227+KF232</f>
        <v>354</v>
      </c>
      <c r="KG236" s="770">
        <f t="shared" ref="KG236" si="3845">KF236/$KF$10</f>
        <v>8.9688370914618704E-2</v>
      </c>
      <c r="KH236" s="761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34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44"/>
      <c r="JZ237" s="691"/>
      <c r="KA237" s="747"/>
      <c r="KB237" s="762"/>
      <c r="KC237" s="764"/>
      <c r="KD237" s="769"/>
      <c r="KE237" s="764"/>
      <c r="KF237" s="769"/>
      <c r="KG237" s="771"/>
      <c r="KH237" s="772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01"/>
      <c r="JW238" s="702"/>
      <c r="JX238" s="703"/>
      <c r="JY238" s="639"/>
      <c r="JZ238" s="640"/>
      <c r="KA238" s="641"/>
      <c r="KB238" s="752"/>
      <c r="KC238" s="753"/>
      <c r="KD238" s="753"/>
      <c r="KE238" s="753"/>
      <c r="KF238" s="753"/>
      <c r="KG238" s="753"/>
      <c r="KH238" s="754"/>
      <c r="KI238" s="416"/>
      <c r="KJ238" s="420"/>
      <c r="KK238" s="416"/>
      <c r="KL238" s="417"/>
      <c r="KM238" s="416"/>
      <c r="KN238" s="417"/>
    </row>
    <row r="239" spans="1:300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42">
        <f t="shared" ref="JY239" si="3918">SUM(I246,U246,AG246,AS246,BE246,BQ246,CC246)/SUM(G246,I246,S246,U246,AE246,AG246,AQ246,AS246,BC246,BE246,BO246,BQ246,CA246,CC246)</f>
        <v>8.9240734077006112E-2</v>
      </c>
      <c r="JZ239" s="689">
        <f t="shared" ref="JZ239" si="3919">SUM(CO246,DA246,DM246,DY246,EK246,EW246,FI246)/SUM(CM246,CO246,CY246,DA246,DK246,DM246,DW246,DY246,EI246,EK246,EU246,EW246,FG246,FI246)</f>
        <v>9.3102934604498727E-2</v>
      </c>
      <c r="KA239" s="745">
        <f t="shared" ref="KA239" si="3920">SUM(,FU246,GG246,GS246,HE246,HQ246,IC246,IO246)/SUM(FU246,FS246,GG246,GE246,GS246,GQ246,HE246,HC246,HQ246,HO246,IC246,IA246,IO246,IM246)</f>
        <v>8.255553143766732E-2</v>
      </c>
      <c r="KB239" s="724">
        <f t="shared" ref="KB239" si="3921">KB241/KB243</f>
        <v>7.8146804353893384E-3</v>
      </c>
      <c r="KC239" s="720"/>
      <c r="KD239" s="720">
        <f t="shared" ref="KD239" si="3922">KD241/KD243</f>
        <v>5.3536207382361232E-3</v>
      </c>
      <c r="KE239" s="720"/>
      <c r="KF239" s="720">
        <f t="shared" ref="KF239" si="3923">KF241/KF243</f>
        <v>5.0097411633732254E-3</v>
      </c>
      <c r="KG239" s="755"/>
      <c r="KH239" s="757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34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43"/>
      <c r="JZ240" s="690"/>
      <c r="KA240" s="746"/>
      <c r="KB240" s="725"/>
      <c r="KC240" s="722"/>
      <c r="KD240" s="722"/>
      <c r="KE240" s="722"/>
      <c r="KF240" s="722"/>
      <c r="KG240" s="756"/>
      <c r="KH240" s="758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34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43"/>
      <c r="JZ241" s="690"/>
      <c r="KA241" s="746"/>
      <c r="KB241" s="718">
        <f t="shared" ref="KB241" si="3976">SUM(C246,O246,AA246,AM246,AY246,BK246,BW246)</f>
        <v>28</v>
      </c>
      <c r="KC241" s="714"/>
      <c r="KD241" s="714">
        <f t="shared" ref="KD241" si="3977">SUM(CI246,CU246,DG246,DS246,EE246,EQ246,FC246)</f>
        <v>19</v>
      </c>
      <c r="KE241" s="714"/>
      <c r="KF241" s="714">
        <f t="shared" ref="KF241" si="3978">SUM(FO246,GA246,GM246,GY246,HK246,HW246,II246)</f>
        <v>18</v>
      </c>
      <c r="KG241" s="759"/>
      <c r="KH241" s="761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34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43"/>
      <c r="JZ242" s="690"/>
      <c r="KA242" s="746"/>
      <c r="KB242" s="719"/>
      <c r="KC242" s="716"/>
      <c r="KD242" s="716"/>
      <c r="KE242" s="716"/>
      <c r="KF242" s="716"/>
      <c r="KG242" s="760"/>
      <c r="KH242" s="758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34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43"/>
      <c r="JZ243" s="690"/>
      <c r="KA243" s="746"/>
      <c r="KB243" s="718">
        <f t="shared" ref="KB243" si="3984">SUM(E236,Q236,AC236,AO236,BA236,BM236,BY236)</f>
        <v>3583</v>
      </c>
      <c r="KC243" s="714"/>
      <c r="KD243" s="714">
        <f t="shared" ref="KD243" si="3985">SUM(CK236,CW236,DI236,DU236,EG236,ES236,FE236)</f>
        <v>3549</v>
      </c>
      <c r="KE243" s="714"/>
      <c r="KF243" s="714">
        <f t="shared" ref="KF243" si="3986">SUM(FQ236,GC236,GO236,HA236,HM236,HY236,IK236)</f>
        <v>3593</v>
      </c>
      <c r="KG243" s="759"/>
      <c r="KH243" s="761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34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43"/>
      <c r="JZ244" s="690"/>
      <c r="KA244" s="746"/>
      <c r="KB244" s="719"/>
      <c r="KC244" s="716"/>
      <c r="KD244" s="716"/>
      <c r="KE244" s="716"/>
      <c r="KF244" s="716"/>
      <c r="KG244" s="760"/>
      <c r="KH244" s="758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34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43"/>
      <c r="JZ245" s="690"/>
      <c r="KA245" s="746"/>
      <c r="KB245" s="718">
        <f t="shared" ref="KB245" si="3991">KB236+KB241</f>
        <v>390</v>
      </c>
      <c r="KC245" s="763">
        <f t="shared" ref="KC245" si="3992">KB245/$KB$10</f>
        <v>9.8859315589353611E-2</v>
      </c>
      <c r="KD245" s="714">
        <f t="shared" ref="KD245" si="3993">KD236+KD241</f>
        <v>412</v>
      </c>
      <c r="KE245" s="763">
        <f t="shared" ref="KE245" si="3994">KD245/$KD$10</f>
        <v>0.10451547437848807</v>
      </c>
      <c r="KF245" s="714">
        <f t="shared" ref="KF245" si="3995">KF236+KF241</f>
        <v>372</v>
      </c>
      <c r="KG245" s="770">
        <f t="shared" ref="KG245" si="3996">KF245/$KF$10</f>
        <v>9.4248796554345066E-2</v>
      </c>
      <c r="KH245" s="761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34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44"/>
      <c r="JZ246" s="691"/>
      <c r="KA246" s="747"/>
      <c r="KB246" s="762"/>
      <c r="KC246" s="764"/>
      <c r="KD246" s="769"/>
      <c r="KE246" s="764"/>
      <c r="KF246" s="769"/>
      <c r="KG246" s="771"/>
      <c r="KH246" s="772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01"/>
      <c r="JW247" s="702"/>
      <c r="JX247" s="703"/>
      <c r="JY247" s="639"/>
      <c r="JZ247" s="640"/>
      <c r="KA247" s="641"/>
      <c r="KB247" s="752"/>
      <c r="KC247" s="753"/>
      <c r="KD247" s="753"/>
      <c r="KE247" s="753"/>
      <c r="KF247" s="753"/>
      <c r="KG247" s="753"/>
      <c r="KH247" s="754"/>
      <c r="KI247" s="416"/>
      <c r="KJ247" s="420"/>
      <c r="KK247" s="416"/>
      <c r="KL247" s="417"/>
      <c r="KM247" s="416"/>
      <c r="KN247" s="417"/>
    </row>
    <row r="248" spans="1:300" x14ac:dyDescent="0.25">
      <c r="A248" s="736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42">
        <f t="shared" ref="JY248" si="4069">SUM(I255,U255,AG255,AS255,BE255,BQ255,CC255)/SUM(G255,I255,S255,U255,AE255,AG255,AQ255,AS255,BC255,BE255,BO255,BQ255,CA255,CC255)</f>
        <v>8.614544627284447E-2</v>
      </c>
      <c r="JZ248" s="689">
        <f t="shared" ref="JZ248" si="4070">SUM(CO255,DA255,DM255,DY255,EK255,EW255,FI255)/SUM(CM255,CO255,CY255,DA255,DK255,DM255,DW255,DY255,EI255,EK255,EU255,EW255,FG255,FI255)</f>
        <v>8.466267216559023E-2</v>
      </c>
      <c r="KA248" s="745">
        <f t="shared" ref="KA248" si="4071">SUM(,FU255,GG255,GS255,HE255,HQ255,IC255,IO255)/SUM(FU255,FS255,GG255,GE255,GS255,GQ255,HE255,HC255,HQ255,HO255,IC255,IA255,IO255,IM255)</f>
        <v>7.6923076923076927E-2</v>
      </c>
      <c r="KB248" s="724">
        <f t="shared" ref="KB248" si="4072">KB250/KB252</f>
        <v>4.5007032348804502E-3</v>
      </c>
      <c r="KC248" s="720"/>
      <c r="KD248" s="720">
        <f t="shared" ref="KD248" si="4073">KD250/KD252</f>
        <v>4.5325779036827192E-3</v>
      </c>
      <c r="KE248" s="720"/>
      <c r="KF248" s="720">
        <f t="shared" ref="KF248" si="4074">KF250/KF252</f>
        <v>3.0769230769230769E-3</v>
      </c>
      <c r="KG248" s="755"/>
      <c r="KH248" s="757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34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43"/>
      <c r="JZ249" s="690"/>
      <c r="KA249" s="746"/>
      <c r="KB249" s="725"/>
      <c r="KC249" s="722"/>
      <c r="KD249" s="722"/>
      <c r="KE249" s="722"/>
      <c r="KF249" s="722"/>
      <c r="KG249" s="756"/>
      <c r="KH249" s="758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34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43"/>
      <c r="JZ250" s="690"/>
      <c r="KA250" s="746"/>
      <c r="KB250" s="718">
        <f t="shared" ref="KB250" si="4127">SUM(C255,O255,AA255,AM255,AY255,BK255,BW255)</f>
        <v>16</v>
      </c>
      <c r="KC250" s="714"/>
      <c r="KD250" s="714">
        <f t="shared" ref="KD250" si="4128">SUM(CI255,CU255,DG255,DS255,EE255,EQ255,FC255)</f>
        <v>16</v>
      </c>
      <c r="KE250" s="714"/>
      <c r="KF250" s="714">
        <f t="shared" ref="KF250" si="4129">SUM(FO255,GA255,GM255,GY255,HK255,HW255,II255)</f>
        <v>11</v>
      </c>
      <c r="KG250" s="759"/>
      <c r="KH250" s="761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34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43"/>
      <c r="JZ251" s="690"/>
      <c r="KA251" s="746"/>
      <c r="KB251" s="719"/>
      <c r="KC251" s="716"/>
      <c r="KD251" s="716"/>
      <c r="KE251" s="716"/>
      <c r="KF251" s="716"/>
      <c r="KG251" s="760"/>
      <c r="KH251" s="758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34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43"/>
      <c r="JZ252" s="690"/>
      <c r="KA252" s="746"/>
      <c r="KB252" s="718">
        <f t="shared" ref="KB252" si="4134">SUM(E245,Q245,AC245,AO245,BA245,BM245,BY245)</f>
        <v>3555</v>
      </c>
      <c r="KC252" s="714"/>
      <c r="KD252" s="714">
        <f t="shared" ref="KD252" si="4135">SUM(CK245,CW245,DI245,DU245,EG245,ES245,FE245)</f>
        <v>3530</v>
      </c>
      <c r="KE252" s="714"/>
      <c r="KF252" s="714">
        <f t="shared" ref="KF252" si="4136">SUM(FQ245,GC245,GO245,HA245,HM245,HY245,IK245)</f>
        <v>3575</v>
      </c>
      <c r="KG252" s="759"/>
      <c r="KH252" s="761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34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43"/>
      <c r="JZ253" s="690"/>
      <c r="KA253" s="746"/>
      <c r="KB253" s="719"/>
      <c r="KC253" s="716"/>
      <c r="KD253" s="716"/>
      <c r="KE253" s="716"/>
      <c r="KF253" s="716"/>
      <c r="KG253" s="760"/>
      <c r="KH253" s="758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34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43"/>
      <c r="JZ254" s="690"/>
      <c r="KA254" s="746"/>
      <c r="KB254" s="718">
        <f t="shared" ref="KB254" si="4141">KB245+KB250</f>
        <v>406</v>
      </c>
      <c r="KC254" s="763">
        <f t="shared" ref="KC254" si="4142">KB254/$KB$10</f>
        <v>0.10291508238276299</v>
      </c>
      <c r="KD254" s="714">
        <f t="shared" ref="KD254" si="4143">KD245+KD250</f>
        <v>428</v>
      </c>
      <c r="KE254" s="763">
        <f t="shared" ref="KE254" si="4144">KD254/$KD$10</f>
        <v>0.10857432775240994</v>
      </c>
      <c r="KF254" s="714">
        <f t="shared" ref="KF254" si="4145">KF245+KF250</f>
        <v>383</v>
      </c>
      <c r="KG254" s="770">
        <f t="shared" ref="KG254" si="4146">KF254/$KF$10</f>
        <v>9.7035723334177856E-2</v>
      </c>
      <c r="KH254" s="761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34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44"/>
      <c r="JZ255" s="691"/>
      <c r="KA255" s="747"/>
      <c r="KB255" s="762"/>
      <c r="KC255" s="764"/>
      <c r="KD255" s="769"/>
      <c r="KE255" s="764"/>
      <c r="KF255" s="769"/>
      <c r="KG255" s="771"/>
      <c r="KH255" s="772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01"/>
      <c r="JW256" s="702"/>
      <c r="JX256" s="703"/>
      <c r="JY256" s="639"/>
      <c r="JZ256" s="640"/>
      <c r="KA256" s="641"/>
      <c r="KB256" s="752"/>
      <c r="KC256" s="753"/>
      <c r="KD256" s="753"/>
      <c r="KE256" s="753"/>
      <c r="KF256" s="753"/>
      <c r="KG256" s="753"/>
      <c r="KH256" s="754"/>
      <c r="KI256" s="416"/>
      <c r="KJ256" s="420"/>
      <c r="KK256" s="416"/>
      <c r="KL256" s="417"/>
      <c r="KM256" s="416"/>
      <c r="KN256" s="417"/>
    </row>
    <row r="257" spans="1:300" x14ac:dyDescent="0.25">
      <c r="A257" s="736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42">
        <f t="shared" ref="JY257" si="4219">SUM(I264,U264,AG264,AS264,BE264,BQ264,CC264)/SUM(G264,I264,S264,U264,AE264,AG264,AQ264,AS264,BC264,BE264,BO264,BQ264,CA264,CC264)</f>
        <v>7.4941451990632318E-2</v>
      </c>
      <c r="JZ257" s="689">
        <f t="shared" ref="JZ257" si="4220">SUM(CO264,DA264,DM264,DY264,EK264,EW264,FI264)/SUM(CM264,CO264,CY264,DA264,DK264,DM264,DW264,DY264,EI264,EK264,EU264,EW264,FG264,FI264)</f>
        <v>7.774490466798159E-2</v>
      </c>
      <c r="KA257" s="745">
        <f t="shared" ref="KA257" si="4221">SUM(,FU264,GG264,GS264,HE264,HQ264,IC264,IO264)/SUM(FU264,FS264,GG264,GE264,GS264,GQ264,HE264,HC264,HQ264,HO264,IC264,IA264,IO264,IM264)</f>
        <v>8.7427802832502566E-2</v>
      </c>
      <c r="KB257" s="724">
        <f t="shared" ref="KB257" si="4222">KB259/KB261</f>
        <v>4.2384854478666294E-3</v>
      </c>
      <c r="KC257" s="720"/>
      <c r="KD257" s="720">
        <f t="shared" ref="KD257" si="4223">KD259/KD261</f>
        <v>7.1143995446784295E-3</v>
      </c>
      <c r="KE257" s="720"/>
      <c r="KF257" s="720">
        <f t="shared" ref="KF257" si="4224">KF259/KF261</f>
        <v>3.0864197530864196E-3</v>
      </c>
      <c r="KG257" s="755"/>
      <c r="KH257" s="757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34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43"/>
      <c r="JZ258" s="690"/>
      <c r="KA258" s="746"/>
      <c r="KB258" s="725"/>
      <c r="KC258" s="722"/>
      <c r="KD258" s="722"/>
      <c r="KE258" s="722"/>
      <c r="KF258" s="722"/>
      <c r="KG258" s="756"/>
      <c r="KH258" s="758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34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43"/>
      <c r="JZ259" s="690"/>
      <c r="KA259" s="746"/>
      <c r="KB259" s="718">
        <f t="shared" ref="KB259" si="4277">SUM(C264,O264,AA264,AM264,AY264,BK264,BW264)</f>
        <v>15</v>
      </c>
      <c r="KC259" s="714"/>
      <c r="KD259" s="714">
        <f t="shared" ref="KD259" si="4278">SUM(CI264,CU264,DG264,DS264,EE264,EQ264,FC264)</f>
        <v>25</v>
      </c>
      <c r="KE259" s="714"/>
      <c r="KF259" s="714">
        <f t="shared" ref="KF259" si="4279">SUM(FO264,GA264,GM264,GY264,HK264,HW264,II264)</f>
        <v>11</v>
      </c>
      <c r="KG259" s="759"/>
      <c r="KH259" s="761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34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43"/>
      <c r="JZ260" s="690"/>
      <c r="KA260" s="746"/>
      <c r="KB260" s="719"/>
      <c r="KC260" s="716"/>
      <c r="KD260" s="716"/>
      <c r="KE260" s="716"/>
      <c r="KF260" s="716"/>
      <c r="KG260" s="760"/>
      <c r="KH260" s="758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34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43"/>
      <c r="JZ261" s="690"/>
      <c r="KA261" s="746"/>
      <c r="KB261" s="718">
        <f t="shared" ref="KB261" si="4284">SUM(E254,Q254,AC254,AO254,BA254,BM254,BY254)</f>
        <v>3539</v>
      </c>
      <c r="KC261" s="714"/>
      <c r="KD261" s="714">
        <f t="shared" ref="KD261" si="4285">SUM(CK254,CW254,DI254,DU254,EG254,ES254,FE254)</f>
        <v>3514</v>
      </c>
      <c r="KE261" s="714"/>
      <c r="KF261" s="714">
        <f t="shared" ref="KF261" si="4286">SUM(FQ254,GC254,GO254,HA254,HM254,HY254,IK254)</f>
        <v>3564</v>
      </c>
      <c r="KG261" s="759"/>
      <c r="KH261" s="761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34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43"/>
      <c r="JZ262" s="690"/>
      <c r="KA262" s="746"/>
      <c r="KB262" s="719"/>
      <c r="KC262" s="716"/>
      <c r="KD262" s="716"/>
      <c r="KE262" s="716"/>
      <c r="KF262" s="716"/>
      <c r="KG262" s="760"/>
      <c r="KH262" s="758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34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43"/>
      <c r="JZ263" s="690"/>
      <c r="KA263" s="746"/>
      <c r="KB263" s="718">
        <f>KB254+KB259</f>
        <v>421</v>
      </c>
      <c r="KC263" s="763">
        <f t="shared" ref="KC263" si="4290">KB263/$KB$10</f>
        <v>0.10671736375158429</v>
      </c>
      <c r="KD263" s="714">
        <f>KD254+KD259</f>
        <v>453</v>
      </c>
      <c r="KE263" s="763">
        <f t="shared" ref="KE263" si="4291">KD263/$KD$10</f>
        <v>0.11491628614916286</v>
      </c>
      <c r="KF263" s="714">
        <f>KF254+KF259</f>
        <v>394</v>
      </c>
      <c r="KG263" s="770">
        <f t="shared" ref="KG263" si="4292">KF263/$KF$10</f>
        <v>9.9822650114010647E-2</v>
      </c>
      <c r="KH263" s="761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34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44"/>
      <c r="JZ264" s="691"/>
      <c r="KA264" s="747"/>
      <c r="KB264" s="762"/>
      <c r="KC264" s="764"/>
      <c r="KD264" s="769"/>
      <c r="KE264" s="764"/>
      <c r="KF264" s="769"/>
      <c r="KG264" s="771"/>
      <c r="KH264" s="772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01"/>
      <c r="JW265" s="702"/>
      <c r="JX265" s="703"/>
      <c r="JY265" s="639"/>
      <c r="JZ265" s="640"/>
      <c r="KA265" s="641"/>
      <c r="KB265" s="752"/>
      <c r="KC265" s="753"/>
      <c r="KD265" s="753"/>
      <c r="KE265" s="753"/>
      <c r="KF265" s="753"/>
      <c r="KG265" s="753"/>
      <c r="KH265" s="754"/>
      <c r="KI265" s="416"/>
      <c r="KJ265" s="420"/>
      <c r="KK265" s="416"/>
      <c r="KL265" s="417"/>
      <c r="KM265" s="416"/>
      <c r="KN265" s="417"/>
    </row>
    <row r="266" spans="1:300" x14ac:dyDescent="0.25">
      <c r="A266" s="736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42">
        <f t="shared" ref="JY266" si="4351">SUM(I273,U273,AG273,AS273,BE273,BQ273,CC273)/SUM(G273,I273,S273,U273,AE273,AG273,AQ273,AS273,BC273,BE273,BO273,BQ273,CA273,CC273)</f>
        <v>8.0293757649938804E-2</v>
      </c>
      <c r="JZ266" s="689">
        <f t="shared" ref="JZ266" si="4352">SUM(CO273,DA273,DM273,DY273,EK273,EW273,FI273)/SUM(CM273,CO273,CY273,DA273,DK273,DM273,DW273,DY273,EI273,EK273,EU273,EW273,FG273,FI273)</f>
        <v>8.2183459168619286E-2</v>
      </c>
      <c r="KA266" s="745">
        <f t="shared" ref="KA266" si="4353">SUM(,FU273,GG273,GS273,HE273,HQ273,IC273,IO273)/SUM(FU273,FS273,GG273,GE273,GS273,GQ273,HE273,HC273,HQ273,HO273,IC273,IA273,IO273,IM273)</f>
        <v>8.9764686522955411E-2</v>
      </c>
      <c r="KB266" s="724">
        <f t="shared" ref="KB266" si="4354">KB268/KB270</f>
        <v>4.2565266742338251E-3</v>
      </c>
      <c r="KC266" s="720"/>
      <c r="KD266" s="720">
        <f t="shared" ref="KD266" si="4355">KD268/KD270</f>
        <v>3.7259959873889368E-3</v>
      </c>
      <c r="KE266" s="720"/>
      <c r="KF266" s="720">
        <f t="shared" ref="KF266" si="4356">KF268/KF270</f>
        <v>3.3774275260343373E-3</v>
      </c>
      <c r="KG266" s="755"/>
      <c r="KH266" s="757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34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43"/>
      <c r="JZ267" s="690"/>
      <c r="KA267" s="746"/>
      <c r="KB267" s="725"/>
      <c r="KC267" s="722"/>
      <c r="KD267" s="722"/>
      <c r="KE267" s="722"/>
      <c r="KF267" s="722"/>
      <c r="KG267" s="756"/>
      <c r="KH267" s="758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34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43"/>
      <c r="JZ268" s="690"/>
      <c r="KA268" s="746"/>
      <c r="KB268" s="718">
        <f t="shared" ref="KB268" si="4409">SUM(C273,O273,AA273,AM273,AY273,BK273,BW273)</f>
        <v>15</v>
      </c>
      <c r="KC268" s="714"/>
      <c r="KD268" s="714">
        <f t="shared" ref="KD268" si="4410">SUM(CI273,CU273,DG273,DS273,EE273,EQ273,FC273)</f>
        <v>13</v>
      </c>
      <c r="KE268" s="714"/>
      <c r="KF268" s="714">
        <f t="shared" ref="KF268" si="4411">SUM(FO273,GA273,GM273,GY273,HK273,HW273,II273)</f>
        <v>12</v>
      </c>
      <c r="KG268" s="759"/>
      <c r="KH268" s="761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34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43"/>
      <c r="JZ269" s="690"/>
      <c r="KA269" s="746"/>
      <c r="KB269" s="719"/>
      <c r="KC269" s="716"/>
      <c r="KD269" s="716"/>
      <c r="KE269" s="716"/>
      <c r="KF269" s="716"/>
      <c r="KG269" s="760"/>
      <c r="KH269" s="758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34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43"/>
      <c r="JZ270" s="690"/>
      <c r="KA270" s="746"/>
      <c r="KB270" s="718">
        <f t="shared" ref="KB270" si="4417">SUM(E263,Q263,AC263,AO263,BA263,BM263,BY263)</f>
        <v>3524</v>
      </c>
      <c r="KC270" s="714"/>
      <c r="KD270" s="714">
        <f t="shared" ref="KD270" si="4418">SUM(CK263,CW263,DI263,DU263,EG263,ES263,FE263)</f>
        <v>3489</v>
      </c>
      <c r="KE270" s="714"/>
      <c r="KF270" s="714">
        <f t="shared" ref="KF270" si="4419">SUM(FQ263,GC263,GO263,HA263,HM263,HY263,IK263)</f>
        <v>3553</v>
      </c>
      <c r="KG270" s="759"/>
      <c r="KH270" s="761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34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43"/>
      <c r="JZ271" s="690"/>
      <c r="KA271" s="746"/>
      <c r="KB271" s="719"/>
      <c r="KC271" s="716"/>
      <c r="KD271" s="716"/>
      <c r="KE271" s="716"/>
      <c r="KF271" s="716"/>
      <c r="KG271" s="760"/>
      <c r="KH271" s="758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34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43"/>
      <c r="JZ272" s="690"/>
      <c r="KA272" s="746"/>
      <c r="KB272" s="718">
        <f t="shared" ref="KB272" si="4424">KB263+KB268</f>
        <v>436</v>
      </c>
      <c r="KC272" s="763">
        <f t="shared" ref="KC272" si="4425">KB272/$KB$10</f>
        <v>0.11051964512040557</v>
      </c>
      <c r="KD272" s="714">
        <f t="shared" ref="KD272" si="4426">KD263+KD268</f>
        <v>466</v>
      </c>
      <c r="KE272" s="763">
        <f t="shared" ref="KE272" si="4427">KD272/$KD$10</f>
        <v>0.11821410451547437</v>
      </c>
      <c r="KF272" s="714">
        <f t="shared" ref="KF272" si="4428">KF263+KF268</f>
        <v>406</v>
      </c>
      <c r="KG272" s="770">
        <f t="shared" ref="KG272" si="4429">KF272/$KF$10</f>
        <v>0.10286293387382822</v>
      </c>
      <c r="KH272" s="761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34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44"/>
      <c r="JZ273" s="691"/>
      <c r="KA273" s="747"/>
      <c r="KB273" s="762"/>
      <c r="KC273" s="764"/>
      <c r="KD273" s="769"/>
      <c r="KE273" s="764"/>
      <c r="KF273" s="769"/>
      <c r="KG273" s="771"/>
      <c r="KH273" s="772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01"/>
      <c r="JW274" s="702"/>
      <c r="JX274" s="703"/>
      <c r="JY274" s="639"/>
      <c r="JZ274" s="640"/>
      <c r="KA274" s="641"/>
      <c r="KB274" s="752"/>
      <c r="KC274" s="753"/>
      <c r="KD274" s="753"/>
      <c r="KE274" s="753"/>
      <c r="KF274" s="753"/>
      <c r="KG274" s="753"/>
      <c r="KH274" s="754"/>
      <c r="KI274" s="416"/>
      <c r="KJ274" s="420"/>
      <c r="KK274" s="416"/>
      <c r="KL274" s="417"/>
      <c r="KM274" s="416"/>
      <c r="KN274" s="417"/>
    </row>
    <row r="275" spans="1:300" x14ac:dyDescent="0.25">
      <c r="A275" s="736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42">
        <f t="shared" ref="JY275" si="4502">SUM(I282,U282,AG282,AS282,BE282,BQ282,CC282)/SUM(G282,I282,S282,U282,AE282,AG282,AQ282,AS282,BC282,BE282,BO282,BQ282,CA282,CC282)</f>
        <v>8.057385937109017E-2</v>
      </c>
      <c r="JZ275" s="689">
        <f t="shared" ref="JZ275" si="4503">SUM(CO282,DA282,DM282,DY282,EK282,EW282,FI282)/SUM(CM282,CO282,CY282,DA282,DK282,DM282,DW282,DY282,EI282,EK282,EU282,EW282,FG282,FI282)</f>
        <v>8.8029688443945805E-2</v>
      </c>
      <c r="KA275" s="745">
        <f t="shared" ref="KA275" si="4504">SUM(,FU282,GG282,GS282,HE282,HQ282,IC282,IO282)/SUM(FU282,FS282,GG282,GE282,GS282,GQ282,HE282,HC282,HQ282,HO282,IC282,IA282,IO282,IM282)</f>
        <v>8.3471622967142389E-2</v>
      </c>
      <c r="KB275" s="724">
        <f t="shared" ref="KB275" si="4505">KB277/KB279</f>
        <v>5.1296665716728416E-3</v>
      </c>
      <c r="KC275" s="720"/>
      <c r="KD275" s="720">
        <f t="shared" ref="KD275" si="4506">KD277/KD279</f>
        <v>3.1645569620253164E-3</v>
      </c>
      <c r="KE275" s="720"/>
      <c r="KF275" s="720">
        <f t="shared" ref="KF275" si="4507">KF277/KF279</f>
        <v>3.1064670996893535E-3</v>
      </c>
      <c r="KG275" s="755"/>
      <c r="KH275" s="757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34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43"/>
      <c r="JZ276" s="690"/>
      <c r="KA276" s="746"/>
      <c r="KB276" s="725"/>
      <c r="KC276" s="722"/>
      <c r="KD276" s="722"/>
      <c r="KE276" s="722"/>
      <c r="KF276" s="722"/>
      <c r="KG276" s="756"/>
      <c r="KH276" s="758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34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43"/>
      <c r="JZ277" s="690"/>
      <c r="KA277" s="746"/>
      <c r="KB277" s="718">
        <f t="shared" ref="KB277" si="4560">SUM(C282,O282,AA282,AM282,AY282,BK282,BW282)</f>
        <v>18</v>
      </c>
      <c r="KC277" s="714"/>
      <c r="KD277" s="714">
        <f t="shared" ref="KD277" si="4561">SUM(CI282,CU282,DG282,DS282,EE282,EQ282,FC282)</f>
        <v>11</v>
      </c>
      <c r="KE277" s="714"/>
      <c r="KF277" s="714">
        <f t="shared" ref="KF277" si="4562">SUM(FO282,GA282,GM282,GY282,HK282,HW282,II282)</f>
        <v>11</v>
      </c>
      <c r="KG277" s="759"/>
      <c r="KH277" s="761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34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43"/>
      <c r="JZ278" s="690"/>
      <c r="KA278" s="746"/>
      <c r="KB278" s="719"/>
      <c r="KC278" s="716"/>
      <c r="KD278" s="716"/>
      <c r="KE278" s="716"/>
      <c r="KF278" s="716"/>
      <c r="KG278" s="760"/>
      <c r="KH278" s="758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34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43"/>
      <c r="JZ279" s="690"/>
      <c r="KA279" s="746"/>
      <c r="KB279" s="718">
        <f t="shared" ref="KB279" si="4567">SUM(E272,Q272,AC272,AO272,BA272,BM272,BY272)</f>
        <v>3509</v>
      </c>
      <c r="KC279" s="714"/>
      <c r="KD279" s="714">
        <f t="shared" ref="KD279" si="4568">SUM(CK272,CW272,DI272,DU272,EG272,ES272,FE272)</f>
        <v>3476</v>
      </c>
      <c r="KE279" s="714"/>
      <c r="KF279" s="714">
        <f t="shared" ref="KF279" si="4569">SUM(FQ272,GC272,GO272,HA272,HM272,HY272,IK272)</f>
        <v>3541</v>
      </c>
      <c r="KG279" s="759"/>
      <c r="KH279" s="761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34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>
        <v>262</v>
      </c>
      <c r="H280" s="12">
        <f t="shared" si="4447"/>
        <v>0.49651567944250868</v>
      </c>
      <c r="I280" s="11">
        <v>23</v>
      </c>
      <c r="J280" s="12">
        <f t="shared" si="4448"/>
        <v>8.0701754385964913E-2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>
        <v>264</v>
      </c>
      <c r="T280" s="12">
        <f t="shared" si="4449"/>
        <v>0.49825783972125437</v>
      </c>
      <c r="U280" s="11">
        <v>22</v>
      </c>
      <c r="V280" s="12">
        <f t="shared" si="4450"/>
        <v>7.6923076923076927E-2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>
        <v>253</v>
      </c>
      <c r="AF280" s="12">
        <f t="shared" si="4451"/>
        <v>0.50526315789473686</v>
      </c>
      <c r="AG280" s="11">
        <v>35</v>
      </c>
      <c r="AH280" s="12">
        <f t="shared" si="4452"/>
        <v>0.12152777777777778</v>
      </c>
      <c r="AI280" s="13"/>
      <c r="AJ280" s="11"/>
      <c r="AK280" s="25"/>
      <c r="AL280" s="37"/>
      <c r="AM280" s="10">
        <v>1</v>
      </c>
      <c r="AN280" s="11"/>
      <c r="AO280" s="61">
        <f t="shared" si="4517"/>
        <v>54</v>
      </c>
      <c r="AP280" s="61">
        <f t="shared" si="4555"/>
        <v>4</v>
      </c>
      <c r="AQ280" s="11">
        <v>23</v>
      </c>
      <c r="AR280" s="12">
        <f t="shared" si="4453"/>
        <v>0.5</v>
      </c>
      <c r="AS280" s="11">
        <v>4</v>
      </c>
      <c r="AT280" s="12">
        <f t="shared" si="4454"/>
        <v>0.14814814814814814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>
        <v>263</v>
      </c>
      <c r="BD280" s="12">
        <f t="shared" si="4455"/>
        <v>0.49825783972125437</v>
      </c>
      <c r="BE280" s="11">
        <v>23</v>
      </c>
      <c r="BF280" s="12">
        <f t="shared" si="4456"/>
        <v>8.0419580419580416E-2</v>
      </c>
      <c r="BG280" s="13"/>
      <c r="BH280" s="11"/>
      <c r="BI280" s="25"/>
      <c r="BJ280" s="37"/>
      <c r="BK280" s="10">
        <v>1</v>
      </c>
      <c r="BL280" s="11"/>
      <c r="BM280" s="61">
        <f t="shared" si="4519"/>
        <v>575</v>
      </c>
      <c r="BN280" s="61">
        <f t="shared" si="4557"/>
        <v>39</v>
      </c>
      <c r="BO280" s="11">
        <v>260</v>
      </c>
      <c r="BP280" s="12">
        <f t="shared" si="4457"/>
        <v>0.49217391304347824</v>
      </c>
      <c r="BQ280" s="11">
        <v>23</v>
      </c>
      <c r="BR280" s="12">
        <f t="shared" si="4458"/>
        <v>8.1272084805653705E-2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>
        <v>260</v>
      </c>
      <c r="CB280" s="12">
        <f t="shared" si="4459"/>
        <v>0.51223776223776218</v>
      </c>
      <c r="CC280" s="11">
        <v>33</v>
      </c>
      <c r="CD280" s="12">
        <f t="shared" si="4460"/>
        <v>0.11262798634812286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>
        <v>261</v>
      </c>
      <c r="CN280" s="12">
        <f t="shared" si="4461"/>
        <v>0.53027522935779814</v>
      </c>
      <c r="CO280" s="11">
        <v>28</v>
      </c>
      <c r="CP280" s="12">
        <f t="shared" si="4462"/>
        <v>9.6885813148788927E-2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>
        <v>244</v>
      </c>
      <c r="CZ280" s="12">
        <f t="shared" si="4463"/>
        <v>0.47739602169981915</v>
      </c>
      <c r="DA280" s="11">
        <v>20</v>
      </c>
      <c r="DB280" s="12">
        <f t="shared" si="4464"/>
        <v>7.575757575757576E-2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>
        <v>245</v>
      </c>
      <c r="DL280" s="12">
        <f t="shared" si="4465"/>
        <v>0.47526501766784451</v>
      </c>
      <c r="DM280" s="11">
        <v>24</v>
      </c>
      <c r="DN280" s="12">
        <f t="shared" si="4466"/>
        <v>8.9219330855018583E-2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>
        <v>37</v>
      </c>
      <c r="DX280" s="12">
        <f t="shared" si="4467"/>
        <v>0.42982456140350878</v>
      </c>
      <c r="DY280" s="11">
        <v>12</v>
      </c>
      <c r="DZ280" s="12">
        <f t="shared" si="4468"/>
        <v>0.24489795918367346</v>
      </c>
      <c r="EA280" s="13"/>
      <c r="EB280" s="11"/>
      <c r="EC280" s="25"/>
      <c r="ED280" s="37"/>
      <c r="EE280" s="10">
        <v>2</v>
      </c>
      <c r="EF280" s="11"/>
      <c r="EG280" s="61">
        <f t="shared" si="4529"/>
        <v>574</v>
      </c>
      <c r="EH280" s="61">
        <f t="shared" si="4530"/>
        <v>40</v>
      </c>
      <c r="EI280" s="11">
        <v>278</v>
      </c>
      <c r="EJ280" s="12">
        <f t="shared" si="4469"/>
        <v>0.52787456445993031</v>
      </c>
      <c r="EK280" s="11">
        <v>25</v>
      </c>
      <c r="EL280" s="12">
        <f t="shared" si="4470"/>
        <v>8.2508250825082508E-2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>
        <v>255</v>
      </c>
      <c r="EV280" s="12">
        <f t="shared" si="4471"/>
        <v>0.48134991119005327</v>
      </c>
      <c r="EW280" s="11">
        <v>16</v>
      </c>
      <c r="EX280" s="12">
        <f t="shared" si="4472"/>
        <v>5.9040590405904057E-2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>
        <v>241</v>
      </c>
      <c r="FH280" s="12">
        <f t="shared" si="4473"/>
        <v>0.48638838475499091</v>
      </c>
      <c r="FI280" s="11">
        <v>27</v>
      </c>
      <c r="FJ280" s="12">
        <f t="shared" si="4474"/>
        <v>0.10074626865671642</v>
      </c>
      <c r="FK280" s="13"/>
      <c r="FL280" s="11"/>
      <c r="FM280" s="25"/>
      <c r="FN280" s="37"/>
      <c r="FO280" s="10">
        <v>1</v>
      </c>
      <c r="FP280" s="11"/>
      <c r="FQ280" s="61">
        <f t="shared" si="4535"/>
        <v>559</v>
      </c>
      <c r="FR280" s="61">
        <f t="shared" si="4536"/>
        <v>41</v>
      </c>
      <c r="FS280" s="11">
        <v>267</v>
      </c>
      <c r="FT280" s="12">
        <f t="shared" si="4475"/>
        <v>0.50983899821109124</v>
      </c>
      <c r="FU280" s="11">
        <v>18</v>
      </c>
      <c r="FV280" s="12">
        <f t="shared" si="4476"/>
        <v>6.3157894736842107E-2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>
        <v>260</v>
      </c>
      <c r="GF280" s="12">
        <f t="shared" si="4477"/>
        <v>0.48939929328621906</v>
      </c>
      <c r="GG280" s="11">
        <v>17</v>
      </c>
      <c r="GH280" s="12">
        <f t="shared" si="4478"/>
        <v>6.1371841155234655E-2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>
        <v>270</v>
      </c>
      <c r="GR280" s="12">
        <f t="shared" si="4479"/>
        <v>0.49742710120068612</v>
      </c>
      <c r="GS280" s="11">
        <v>20</v>
      </c>
      <c r="GT280" s="12">
        <f t="shared" si="4480"/>
        <v>6.8965517241379309E-2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>
        <v>30</v>
      </c>
      <c r="HD280" s="12">
        <f t="shared" si="4481"/>
        <v>0.48684210526315791</v>
      </c>
      <c r="HE280" s="11">
        <v>7</v>
      </c>
      <c r="HF280" s="12">
        <f t="shared" si="4482"/>
        <v>0.1891891891891892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>
        <v>280</v>
      </c>
      <c r="HP280" s="12">
        <f t="shared" si="4483"/>
        <v>0.50936967632027252</v>
      </c>
      <c r="HQ280" s="11">
        <v>19</v>
      </c>
      <c r="HR280" s="12">
        <f t="shared" si="4484"/>
        <v>6.354515050167224E-2</v>
      </c>
      <c r="HS280" s="13"/>
      <c r="HT280" s="11"/>
      <c r="HU280" s="25"/>
      <c r="HV280" s="37"/>
      <c r="HW280" s="10">
        <v>1</v>
      </c>
      <c r="HX280" s="11"/>
      <c r="HY280" s="61">
        <f t="shared" si="4545"/>
        <v>582</v>
      </c>
      <c r="HZ280" s="61">
        <f t="shared" si="4546"/>
        <v>42</v>
      </c>
      <c r="IA280" s="11">
        <v>281</v>
      </c>
      <c r="IB280" s="12">
        <f t="shared" si="4485"/>
        <v>0.52061855670103097</v>
      </c>
      <c r="IC280" s="11">
        <v>22</v>
      </c>
      <c r="ID280" s="12">
        <f t="shared" si="4486"/>
        <v>7.2607260726072612E-2</v>
      </c>
      <c r="IE280" s="13"/>
      <c r="IF280" s="11"/>
      <c r="IG280" s="25"/>
      <c r="IH280" s="37"/>
      <c r="II280" s="10">
        <v>1</v>
      </c>
      <c r="IJ280" s="11"/>
      <c r="IK280" s="61">
        <f t="shared" si="4547"/>
        <v>579</v>
      </c>
      <c r="IL280" s="61">
        <f t="shared" si="4548"/>
        <v>42</v>
      </c>
      <c r="IM280" s="11">
        <v>250</v>
      </c>
      <c r="IN280" s="12">
        <f t="shared" si="4487"/>
        <v>0.48531951640759929</v>
      </c>
      <c r="IO280" s="11">
        <v>31</v>
      </c>
      <c r="IP280" s="12">
        <f t="shared" si="4488"/>
        <v>0.1103202846975089</v>
      </c>
      <c r="IQ280" s="13"/>
      <c r="IR280" s="11"/>
      <c r="IS280" s="25"/>
      <c r="IT280" s="37"/>
      <c r="IU280" s="10"/>
      <c r="IV280" s="11">
        <v>1</v>
      </c>
      <c r="IW280" s="61">
        <f t="shared" si="4549"/>
        <v>0</v>
      </c>
      <c r="IX280" s="61">
        <f t="shared" si="4559"/>
        <v>141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7</v>
      </c>
      <c r="JH280" s="14">
        <f t="shared" si="4492"/>
        <v>1</v>
      </c>
      <c r="JI280" s="373">
        <f t="shared" si="4493"/>
        <v>10491</v>
      </c>
      <c r="JJ280" s="11">
        <f t="shared" si="3981"/>
        <v>873</v>
      </c>
      <c r="JK280" s="11">
        <f t="shared" si="4494"/>
        <v>5233</v>
      </c>
      <c r="JL280" s="79">
        <f t="shared" si="4495"/>
        <v>0.49880850252597464</v>
      </c>
      <c r="JM280" s="15">
        <f t="shared" si="4496"/>
        <v>449</v>
      </c>
      <c r="JN280" s="12">
        <f t="shared" si="4497"/>
        <v>8.5801643416778137E-2</v>
      </c>
      <c r="JO280" s="16">
        <v>67.099999999999994</v>
      </c>
      <c r="JP280" s="17">
        <v>4927</v>
      </c>
      <c r="JQ280" s="16">
        <f t="shared" si="4416"/>
        <v>94.152493789413342</v>
      </c>
      <c r="JR280" s="16">
        <v>224</v>
      </c>
      <c r="JS280" s="369">
        <f t="shared" si="4289"/>
        <v>0.49888641425389757</v>
      </c>
      <c r="JT280" s="23"/>
      <c r="JU280" s="399"/>
      <c r="JV280" s="404">
        <f t="shared" si="4499"/>
        <v>0.50042943028914977</v>
      </c>
      <c r="JW280" s="401">
        <f t="shared" si="4500"/>
        <v>0.49422965954991344</v>
      </c>
      <c r="JX280" s="406">
        <f t="shared" si="4501"/>
        <v>0.50169875424688559</v>
      </c>
      <c r="JY280" s="743"/>
      <c r="JZ280" s="690"/>
      <c r="KA280" s="746"/>
      <c r="KB280" s="719"/>
      <c r="KC280" s="716"/>
      <c r="KD280" s="716"/>
      <c r="KE280" s="716"/>
      <c r="KF280" s="716"/>
      <c r="KG280" s="760"/>
      <c r="KH280" s="758"/>
      <c r="KI280" s="67">
        <f t="shared" si="4508"/>
        <v>2</v>
      </c>
      <c r="KJ280" s="430">
        <f t="shared" ref="KJ280" si="4572">KI280/KB279</f>
        <v>5.699629524080935E-4</v>
      </c>
      <c r="KK280" s="67">
        <f t="shared" si="4510"/>
        <v>2</v>
      </c>
      <c r="KL280" s="425">
        <f t="shared" ref="KL280" si="4573">KK280/KD279</f>
        <v>5.7537399309551208E-4</v>
      </c>
      <c r="KM280" s="67">
        <f t="shared" si="4512"/>
        <v>3</v>
      </c>
      <c r="KN280" s="425">
        <f>KM280/KF279</f>
        <v>8.4721829991527822E-4</v>
      </c>
    </row>
    <row r="281" spans="1:300" ht="20.25" thickTop="1" thickBot="1" x14ac:dyDescent="0.3">
      <c r="A281" s="734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>
        <v>246</v>
      </c>
      <c r="H281" s="12">
        <f t="shared" si="4447"/>
        <v>0.45993031358885017</v>
      </c>
      <c r="I281" s="11">
        <v>18</v>
      </c>
      <c r="J281" s="12">
        <f t="shared" si="4448"/>
        <v>6.8181818181818177E-2</v>
      </c>
      <c r="K281" s="13"/>
      <c r="L281" s="11"/>
      <c r="M281" s="38"/>
      <c r="N281" s="39"/>
      <c r="O281" s="10">
        <v>1</v>
      </c>
      <c r="P281" s="11"/>
      <c r="Q281" s="61">
        <f t="shared" si="4515"/>
        <v>573</v>
      </c>
      <c r="R281" s="61">
        <f t="shared" si="4553"/>
        <v>39</v>
      </c>
      <c r="S281" s="11">
        <v>251</v>
      </c>
      <c r="T281" s="12">
        <f t="shared" si="4449"/>
        <v>0.47294938917975565</v>
      </c>
      <c r="U281" s="11">
        <v>20</v>
      </c>
      <c r="V281" s="12">
        <f t="shared" si="4450"/>
        <v>7.3800738007380073E-2</v>
      </c>
      <c r="W281" s="13"/>
      <c r="X281" s="11"/>
      <c r="Y281" s="38"/>
      <c r="Z281" s="39"/>
      <c r="AA281" s="10">
        <v>1</v>
      </c>
      <c r="AB281" s="11"/>
      <c r="AC281" s="61">
        <f t="shared" si="4516"/>
        <v>569</v>
      </c>
      <c r="AD281" s="61">
        <f t="shared" si="4554"/>
        <v>38</v>
      </c>
      <c r="AE281" s="11">
        <v>251</v>
      </c>
      <c r="AF281" s="12">
        <f t="shared" si="4451"/>
        <v>0.48154657293497366</v>
      </c>
      <c r="AG281" s="11">
        <v>23</v>
      </c>
      <c r="AH281" s="12">
        <f t="shared" si="4452"/>
        <v>8.3941605839416053E-2</v>
      </c>
      <c r="AI281" s="13"/>
      <c r="AJ281" s="11"/>
      <c r="AK281" s="38"/>
      <c r="AL281" s="39"/>
      <c r="AM281" s="10"/>
      <c r="AN281" s="11"/>
      <c r="AO281" s="61">
        <f t="shared" si="4517"/>
        <v>54</v>
      </c>
      <c r="AP281" s="61">
        <f t="shared" si="4555"/>
        <v>4</v>
      </c>
      <c r="AQ281" s="11">
        <v>20</v>
      </c>
      <c r="AR281" s="12">
        <f t="shared" si="4453"/>
        <v>0.42592592592592593</v>
      </c>
      <c r="AS281" s="11">
        <v>3</v>
      </c>
      <c r="AT281" s="12">
        <f t="shared" si="4454"/>
        <v>0.13043478260869565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>
        <v>247</v>
      </c>
      <c r="BD281" s="12">
        <f t="shared" si="4455"/>
        <v>0.46515679442508712</v>
      </c>
      <c r="BE281" s="11">
        <v>20</v>
      </c>
      <c r="BF281" s="12">
        <f t="shared" si="4456"/>
        <v>7.4906367041198504E-2</v>
      </c>
      <c r="BG281" s="13"/>
      <c r="BH281" s="11"/>
      <c r="BI281" s="38"/>
      <c r="BJ281" s="39"/>
      <c r="BK281" s="10"/>
      <c r="BL281" s="11"/>
      <c r="BM281" s="61">
        <f t="shared" si="4519"/>
        <v>575</v>
      </c>
      <c r="BN281" s="61">
        <f t="shared" si="4557"/>
        <v>39</v>
      </c>
      <c r="BO281" s="11">
        <v>236</v>
      </c>
      <c r="BP281" s="12">
        <f t="shared" si="4457"/>
        <v>0.44521739130434784</v>
      </c>
      <c r="BQ281" s="11">
        <v>20</v>
      </c>
      <c r="BR281" s="12">
        <f t="shared" si="4458"/>
        <v>7.8125E-2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>
        <v>230</v>
      </c>
      <c r="CB281" s="12">
        <f t="shared" si="4459"/>
        <v>0.4562937062937063</v>
      </c>
      <c r="CC281" s="11">
        <v>31</v>
      </c>
      <c r="CD281" s="12">
        <f t="shared" si="4460"/>
        <v>0.11877394636015326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>
        <v>245</v>
      </c>
      <c r="CN281" s="12">
        <f t="shared" si="4461"/>
        <v>0.49541284403669728</v>
      </c>
      <c r="CO281" s="11">
        <v>25</v>
      </c>
      <c r="CP281" s="12">
        <f t="shared" si="4462"/>
        <v>9.2592592592592587E-2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>
        <v>237</v>
      </c>
      <c r="CZ281" s="12">
        <f t="shared" si="4463"/>
        <v>0.46835443037974683</v>
      </c>
      <c r="DA281" s="11">
        <v>22</v>
      </c>
      <c r="DB281" s="12">
        <f t="shared" si="4464"/>
        <v>8.4942084942084939E-2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>
        <v>242</v>
      </c>
      <c r="DL281" s="12">
        <f t="shared" si="4465"/>
        <v>0.47703180212014135</v>
      </c>
      <c r="DM281" s="11">
        <v>28</v>
      </c>
      <c r="DN281" s="12">
        <f t="shared" si="4466"/>
        <v>0.1037037037037037</v>
      </c>
      <c r="DO281" s="13"/>
      <c r="DP281" s="11"/>
      <c r="DQ281" s="38"/>
      <c r="DR281" s="39"/>
      <c r="DS281" s="10">
        <v>1</v>
      </c>
      <c r="DT281" s="11"/>
      <c r="DU281" s="61">
        <f t="shared" si="4527"/>
        <v>113</v>
      </c>
      <c r="DV281" s="61">
        <f t="shared" si="4528"/>
        <v>8</v>
      </c>
      <c r="DW281" s="11">
        <v>42</v>
      </c>
      <c r="DX281" s="12">
        <f t="shared" si="4467"/>
        <v>0.41592920353982299</v>
      </c>
      <c r="DY281" s="11">
        <v>5</v>
      </c>
      <c r="DZ281" s="12">
        <f t="shared" si="4468"/>
        <v>0.10638297872340426</v>
      </c>
      <c r="EA281" s="13"/>
      <c r="EB281" s="11"/>
      <c r="EC281" s="38"/>
      <c r="ED281" s="39"/>
      <c r="EE281" s="10"/>
      <c r="EF281" s="11"/>
      <c r="EG281" s="61">
        <f t="shared" si="4529"/>
        <v>574</v>
      </c>
      <c r="EH281" s="61">
        <f t="shared" si="4530"/>
        <v>40</v>
      </c>
      <c r="EI281" s="11">
        <v>240</v>
      </c>
      <c r="EJ281" s="12">
        <f t="shared" si="4469"/>
        <v>0.46515679442508712</v>
      </c>
      <c r="EK281" s="11">
        <v>27</v>
      </c>
      <c r="EL281" s="12">
        <f t="shared" si="4470"/>
        <v>0.10112359550561797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>
        <v>245</v>
      </c>
      <c r="EV281" s="12">
        <f t="shared" si="4471"/>
        <v>0.46181172291296624</v>
      </c>
      <c r="EW281" s="11">
        <v>15</v>
      </c>
      <c r="EX281" s="12">
        <f t="shared" si="4472"/>
        <v>5.7692307692307696E-2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>
        <v>231</v>
      </c>
      <c r="FH281" s="12">
        <f t="shared" si="4473"/>
        <v>0.4627949183303085</v>
      </c>
      <c r="FI281" s="11">
        <v>24</v>
      </c>
      <c r="FJ281" s="12">
        <f t="shared" si="4474"/>
        <v>9.4117647058823528E-2</v>
      </c>
      <c r="FK281" s="13"/>
      <c r="FL281" s="11"/>
      <c r="FM281" s="38"/>
      <c r="FN281" s="39"/>
      <c r="FO281" s="10"/>
      <c r="FP281" s="11"/>
      <c r="FQ281" s="61">
        <f t="shared" si="4535"/>
        <v>559</v>
      </c>
      <c r="FR281" s="61">
        <f t="shared" si="4536"/>
        <v>41</v>
      </c>
      <c r="FS281" s="11">
        <v>250</v>
      </c>
      <c r="FT281" s="12">
        <f t="shared" si="4475"/>
        <v>0.49016100178890876</v>
      </c>
      <c r="FU281" s="11">
        <v>24</v>
      </c>
      <c r="FV281" s="12">
        <f t="shared" si="4476"/>
        <v>8.7591240875912413E-2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>
        <v>251</v>
      </c>
      <c r="GF281" s="12">
        <f t="shared" si="4477"/>
        <v>0.47879858657243818</v>
      </c>
      <c r="GG281" s="11">
        <v>20</v>
      </c>
      <c r="GH281" s="12">
        <f t="shared" si="4478"/>
        <v>7.3800738007380073E-2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>
        <v>230</v>
      </c>
      <c r="GR281" s="12">
        <f t="shared" si="4479"/>
        <v>0.43396226415094341</v>
      </c>
      <c r="GS281" s="11">
        <v>23</v>
      </c>
      <c r="GT281" s="12">
        <f t="shared" si="4480"/>
        <v>9.0909090909090912E-2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>
        <v>24</v>
      </c>
      <c r="HD281" s="12">
        <f t="shared" si="4481"/>
        <v>0.43421052631578949</v>
      </c>
      <c r="HE281" s="11">
        <v>9</v>
      </c>
      <c r="HF281" s="12">
        <f t="shared" si="4482"/>
        <v>0.27272727272727271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>
        <v>250</v>
      </c>
      <c r="HP281" s="12">
        <f t="shared" si="4483"/>
        <v>0.45996592844974449</v>
      </c>
      <c r="HQ281" s="11">
        <v>20</v>
      </c>
      <c r="HR281" s="12">
        <f t="shared" si="4484"/>
        <v>7.407407407407407E-2</v>
      </c>
      <c r="HS281" s="13"/>
      <c r="HT281" s="11"/>
      <c r="HU281" s="38"/>
      <c r="HV281" s="39"/>
      <c r="HW281" s="10">
        <v>2</v>
      </c>
      <c r="HX281" s="11"/>
      <c r="HY281" s="61">
        <f t="shared" si="4545"/>
        <v>580</v>
      </c>
      <c r="HZ281" s="61">
        <f t="shared" si="4546"/>
        <v>42</v>
      </c>
      <c r="IA281" s="11">
        <v>230</v>
      </c>
      <c r="IB281" s="12">
        <f t="shared" si="4485"/>
        <v>0.43448275862068964</v>
      </c>
      <c r="IC281" s="11">
        <v>22</v>
      </c>
      <c r="ID281" s="12">
        <f t="shared" si="4486"/>
        <v>8.7301587301587297E-2</v>
      </c>
      <c r="IE281" s="13"/>
      <c r="IF281" s="11"/>
      <c r="IG281" s="38"/>
      <c r="IH281" s="39"/>
      <c r="II281" s="10"/>
      <c r="IJ281" s="11"/>
      <c r="IK281" s="61">
        <f t="shared" si="4547"/>
        <v>579</v>
      </c>
      <c r="IL281" s="61">
        <f t="shared" si="4548"/>
        <v>42</v>
      </c>
      <c r="IM281" s="11">
        <v>246</v>
      </c>
      <c r="IN281" s="12">
        <f t="shared" si="4487"/>
        <v>0.45941278065630398</v>
      </c>
      <c r="IO281" s="11">
        <v>20</v>
      </c>
      <c r="IP281" s="12">
        <f t="shared" si="4488"/>
        <v>7.5187969924812026E-2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5</v>
      </c>
      <c r="JH281" s="14">
        <f t="shared" si="4492"/>
        <v>0</v>
      </c>
      <c r="JI281" s="373">
        <f t="shared" si="4493"/>
        <v>10486</v>
      </c>
      <c r="JJ281" s="11">
        <f t="shared" si="3981"/>
        <v>873</v>
      </c>
      <c r="JK281" s="11">
        <f t="shared" si="4494"/>
        <v>4863</v>
      </c>
      <c r="JL281" s="79">
        <f t="shared" si="4495"/>
        <v>0.46376120541674615</v>
      </c>
      <c r="JM281" s="15">
        <f t="shared" si="4496"/>
        <v>419</v>
      </c>
      <c r="JN281" s="12">
        <f t="shared" si="4497"/>
        <v>8.6160806086777703E-2</v>
      </c>
      <c r="JO281" s="16">
        <v>67.8</v>
      </c>
      <c r="JP281" s="17">
        <v>4622</v>
      </c>
      <c r="JQ281" s="16">
        <f t="shared" si="4416"/>
        <v>95.04421139214476</v>
      </c>
      <c r="JR281" s="16">
        <v>262</v>
      </c>
      <c r="JS281" s="369">
        <f t="shared" si="4289"/>
        <v>0.62529832935560858</v>
      </c>
      <c r="JT281" s="23"/>
      <c r="JU281" s="399"/>
      <c r="JV281" s="404">
        <f t="shared" si="4499"/>
        <v>0.46290461185906617</v>
      </c>
      <c r="JW281" s="401">
        <f t="shared" si="4500"/>
        <v>0.46984126984126984</v>
      </c>
      <c r="JX281" s="406">
        <f t="shared" si="4501"/>
        <v>0.4586402266288952</v>
      </c>
      <c r="JY281" s="743"/>
      <c r="JZ281" s="690"/>
      <c r="KA281" s="746"/>
      <c r="KB281" s="718">
        <f t="shared" ref="KB281" si="4574">KB272+KB277</f>
        <v>454</v>
      </c>
      <c r="KC281" s="763">
        <f t="shared" ref="KC281" si="4575">KB281/$KB$10</f>
        <v>0.11508238276299113</v>
      </c>
      <c r="KD281" s="714">
        <f t="shared" ref="KD281" si="4576">KD272+KD277</f>
        <v>477</v>
      </c>
      <c r="KE281" s="763">
        <f t="shared" ref="KE281" si="4577">KD281/$KD$10</f>
        <v>0.12100456621004566</v>
      </c>
      <c r="KF281" s="714">
        <f t="shared" ref="KF281" si="4578">KF272+KF277</f>
        <v>417</v>
      </c>
      <c r="KG281" s="770">
        <f t="shared" ref="KG281" si="4579">KF281/$KF$10</f>
        <v>0.10564986065366101</v>
      </c>
      <c r="KH281" s="761" t="s">
        <v>144</v>
      </c>
      <c r="KI281" s="304">
        <f t="shared" si="4508"/>
        <v>1</v>
      </c>
      <c r="KJ281" s="431">
        <f t="shared" ref="KJ281" si="4580">KI281/KB279</f>
        <v>2.8498147620404675E-4</v>
      </c>
      <c r="KK281" s="304">
        <f t="shared" si="4510"/>
        <v>1</v>
      </c>
      <c r="KL281" s="422">
        <f t="shared" ref="KL281" si="4581">KK281/KD279</f>
        <v>2.8768699654775604E-4</v>
      </c>
      <c r="KM281" s="304">
        <f t="shared" si="4512"/>
        <v>2</v>
      </c>
      <c r="KN281" s="422">
        <f>KM281/KF279</f>
        <v>5.6481219994351881E-4</v>
      </c>
    </row>
    <row r="282" spans="1:300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1852</v>
      </c>
      <c r="H282" s="28">
        <f>((G282+I282)/7)/E281</f>
        <v>0.49452463912394223</v>
      </c>
      <c r="I282" s="27">
        <f>SUM(I275:I281)</f>
        <v>135</v>
      </c>
      <c r="J282" s="28">
        <f>(I282/(I282+G282))</f>
        <v>6.7941620533467542E-2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1866</v>
      </c>
      <c r="T282" s="28">
        <f>((S282+U282)/7)/Q281</f>
        <v>0.50261780104712039</v>
      </c>
      <c r="U282" s="27">
        <f>SUM(U275:U281)</f>
        <v>150</v>
      </c>
      <c r="V282" s="28">
        <f>(U282/(U282+S282))</f>
        <v>7.4404761904761904E-2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1835</v>
      </c>
      <c r="AF282" s="28">
        <f>((AE282+AG282)/7)/AC281</f>
        <v>0.50539794125031379</v>
      </c>
      <c r="AG282" s="27">
        <f>SUM(AG275:AG281)</f>
        <v>178</v>
      </c>
      <c r="AH282" s="28">
        <f>(AG282/(AG282+AE282))</f>
        <v>8.8425235966219567E-2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5</v>
      </c>
      <c r="AN282" s="27">
        <f>SUM(AN275:AN281)</f>
        <v>1</v>
      </c>
      <c r="AO282" s="27"/>
      <c r="AP282" s="27"/>
      <c r="AQ282" s="27">
        <f>SUM(AQ275:AQ281)</f>
        <v>161</v>
      </c>
      <c r="AR282" s="28">
        <f>((AQ282+AS282)/7)/AO281</f>
        <v>0.48941798941798936</v>
      </c>
      <c r="AS282" s="27">
        <f>SUM(AS275:AS281)</f>
        <v>24</v>
      </c>
      <c r="AT282" s="28">
        <f>(AS282/(AS282+AQ282))</f>
        <v>0.12972972972972974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1828</v>
      </c>
      <c r="BD282" s="28">
        <f>((BC282+BE282)/7)/BA281</f>
        <v>0.48830263812842206</v>
      </c>
      <c r="BE282" s="27">
        <f>SUM(BE275:BE281)</f>
        <v>134</v>
      </c>
      <c r="BF282" s="28">
        <f>(BE282/(BE282+BC282))</f>
        <v>6.8297655453618752E-2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1799</v>
      </c>
      <c r="BP282" s="28">
        <f>((BO282+BQ282)/7)/BM281</f>
        <v>0.47378881987577642</v>
      </c>
      <c r="BQ282" s="27">
        <f>SUM(BQ275:BQ281)</f>
        <v>108</v>
      </c>
      <c r="BR282" s="28">
        <f>(BQ282/(BQ282+BO282))</f>
        <v>5.6633455689564759E-2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1682</v>
      </c>
      <c r="CB282" s="28">
        <f>((CA282+CC282)/7)/BY281</f>
        <v>0.47927072927072933</v>
      </c>
      <c r="CC282" s="27">
        <f>SUM(CC275:CC281)</f>
        <v>237</v>
      </c>
      <c r="CD282" s="28">
        <f>(CC282/(CC282+CA282))</f>
        <v>0.12350182386659718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1765</v>
      </c>
      <c r="CN282" s="28">
        <f>((CM282+CO282)/7)/CK281</f>
        <v>0.50406290956749678</v>
      </c>
      <c r="CO282" s="27">
        <f>SUM(CO275:CO281)</f>
        <v>158</v>
      </c>
      <c r="CP282" s="28">
        <f>(CO282/(CO282+CM282))</f>
        <v>8.2163286531461252E-2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1666</v>
      </c>
      <c r="CZ282" s="28">
        <f>((CY282+DA282)/7)/CW281</f>
        <v>0.46964608628261434</v>
      </c>
      <c r="DA282" s="27">
        <f>SUM(DA275:DA281)</f>
        <v>152</v>
      </c>
      <c r="DB282" s="28">
        <f>(DA282/(DA282+CY282))</f>
        <v>8.3608360836083612E-2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1662</v>
      </c>
      <c r="DL282" s="28">
        <f>((DK282+DM282)/7)/DI281</f>
        <v>0.4689550731953559</v>
      </c>
      <c r="DM282" s="27">
        <f>SUM(DM275:DM281)</f>
        <v>196</v>
      </c>
      <c r="DN282" s="28">
        <f>(DM282/(DM282+DK282))</f>
        <v>0.10548977395048439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1</v>
      </c>
      <c r="DT282" s="27">
        <f>SUM(DT275:DT281)</f>
        <v>0</v>
      </c>
      <c r="DU282" s="27"/>
      <c r="DV282" s="27"/>
      <c r="DW282" s="27">
        <f>SUM(DW275:DW281)</f>
        <v>286</v>
      </c>
      <c r="DX282" s="28">
        <f>((DW282+DY282)/7)/DU281</f>
        <v>0.4336283185840708</v>
      </c>
      <c r="DY282" s="27">
        <f>SUM(DY275:DY281)</f>
        <v>57</v>
      </c>
      <c r="DZ282" s="28">
        <f>(DY282/(DY282+DW282))</f>
        <v>0.16618075801749271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1765</v>
      </c>
      <c r="EJ282" s="28">
        <f>((EI282+EK282)/7)/EG281</f>
        <v>0.48904927824788452</v>
      </c>
      <c r="EK282" s="27">
        <f>SUM(EK275:EK281)</f>
        <v>200</v>
      </c>
      <c r="EL282" s="28">
        <f>(EK282/(EK282+EI282))</f>
        <v>0.10178117048346055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1739</v>
      </c>
      <c r="EV282" s="28">
        <f>((EU282+EW282)/7)/ES281</f>
        <v>0.46714031971580816</v>
      </c>
      <c r="EW282" s="27">
        <f>SUM(EW275:EW281)</f>
        <v>102</v>
      </c>
      <c r="EX282" s="28">
        <f>(EW282/(EW282+EU282))</f>
        <v>5.5404671374253124E-2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1684</v>
      </c>
      <c r="FH282" s="28">
        <f>((FG282+FI282)/7)/FE281</f>
        <v>0.47679543686803216</v>
      </c>
      <c r="FI282" s="27">
        <f>SUM(FI275:FI281)</f>
        <v>155</v>
      </c>
      <c r="FJ282" s="28">
        <f>(FI282/(FI282+FG282))</f>
        <v>8.4284937466014134E-2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1768</v>
      </c>
      <c r="FT282" s="28">
        <f>((FS282+FU282)/7)/FQ281</f>
        <v>0.50012777919754658</v>
      </c>
      <c r="FU282" s="27">
        <f>SUM(FU275:FU281)</f>
        <v>189</v>
      </c>
      <c r="FV282" s="28">
        <f>(FU282/(FU282+FS282))</f>
        <v>9.6576392437404193E-2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1854</v>
      </c>
      <c r="GF282" s="28">
        <f>((GE282+GG282)/7)/GC281</f>
        <v>0.50277637556789501</v>
      </c>
      <c r="GG282" s="27">
        <f>SUM(GG275:GG281)</f>
        <v>138</v>
      </c>
      <c r="GH282" s="28">
        <f>(GG282/(GG282+GE282))</f>
        <v>6.9277108433734941E-2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1779</v>
      </c>
      <c r="GR282" s="28">
        <f>((GQ282+GS282)/7)/GO281</f>
        <v>0.47169811320754718</v>
      </c>
      <c r="GS282" s="27">
        <f>SUM(GS275:GS281)</f>
        <v>146</v>
      </c>
      <c r="GT282" s="28">
        <f>(GS282/(GS282+GQ282))</f>
        <v>7.5844155844155839E-2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183</v>
      </c>
      <c r="HD282" s="28">
        <f>((HC282+HE282)/7)/HA281</f>
        <v>0.45864661654135336</v>
      </c>
      <c r="HE282" s="27">
        <f>SUM(HE275:HE281)</f>
        <v>61</v>
      </c>
      <c r="HF282" s="28">
        <f>(HE282/(HE282+HC282))</f>
        <v>0.25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1859</v>
      </c>
      <c r="HP282" s="28">
        <f>((HO282+HQ282)/7)/HM281</f>
        <v>0.49330737405694813</v>
      </c>
      <c r="HQ282" s="27">
        <f>SUM(HQ275:HQ281)</f>
        <v>168</v>
      </c>
      <c r="HR282" s="28">
        <f>(HQ282/(HQ282+HO282))</f>
        <v>8.2881105081401091E-2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3</v>
      </c>
      <c r="HX282" s="27">
        <f>SUM(HX275:HX281)</f>
        <v>0</v>
      </c>
      <c r="HY282" s="27"/>
      <c r="HZ282" s="27"/>
      <c r="IA282" s="27">
        <f>SUM(IA275:IA281)</f>
        <v>1823</v>
      </c>
      <c r="IB282" s="28">
        <f>((IA282+IC282)/7)/HY281</f>
        <v>0.483743842364532</v>
      </c>
      <c r="IC282" s="27">
        <f>SUM(IC275:IC281)</f>
        <v>141</v>
      </c>
      <c r="ID282" s="28">
        <f>(IC282/(IC282+IA282))</f>
        <v>7.179226069246436E-2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1780</v>
      </c>
      <c r="IN282" s="28">
        <f>((IM282+IO282)/7)/IK281</f>
        <v>0.47939797680730323</v>
      </c>
      <c r="IO282" s="27">
        <f>SUM(IO275:IO281)</f>
        <v>163</v>
      </c>
      <c r="IP282" s="28">
        <f>(IO282/(IO282+IM282))</f>
        <v>8.3890890375707669E-2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4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40</v>
      </c>
      <c r="JH282" s="443">
        <f t="shared" si="4492"/>
        <v>5</v>
      </c>
      <c r="JI282" s="378">
        <f t="shared" ref="JI282:JJ282" si="4582">SUM(JI274:JI281)</f>
        <v>73530</v>
      </c>
      <c r="JJ282" s="27">
        <f t="shared" si="4582"/>
        <v>6125</v>
      </c>
      <c r="JK282" s="27">
        <f t="shared" si="4494"/>
        <v>35628</v>
      </c>
      <c r="JL282" s="80">
        <f t="shared" si="4495"/>
        <v>0.48453692370461038</v>
      </c>
      <c r="JM282" s="15">
        <f t="shared" si="4496"/>
        <v>2992</v>
      </c>
      <c r="JN282" s="48">
        <f t="shared" si="4497"/>
        <v>8.3978893005501293E-2</v>
      </c>
      <c r="JO282" s="49">
        <f t="shared" ref="JO282" si="4583">SUM(JO275:JO281)/7</f>
        <v>67.557142857142864</v>
      </c>
      <c r="JP282" s="50">
        <f t="shared" ref="JP282" si="4584">SUM(JP275:JP281)</f>
        <v>33556</v>
      </c>
      <c r="JQ282" s="397">
        <f t="shared" si="4416"/>
        <v>94.184349388121703</v>
      </c>
      <c r="JR282" s="50">
        <f t="shared" ref="JR282" si="4585">SUM(JR275:JR281)</f>
        <v>1573</v>
      </c>
      <c r="JS282" s="370">
        <f t="shared" si="4289"/>
        <v>0.52573529411764708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0.49060850349879281</v>
      </c>
      <c r="JW282" s="411">
        <f t="shared" ref="JW282" si="4588">SUM(CM282,CO282,CY282,DA282,DK282,DM282,DW282,DY282,EI282,EK282,EU282,EW282,FG282,FI282)/7/SUM(CK281,CW281,DI281,DU281,EG281,ES281,FE281)</f>
        <v>0.47771593485879199</v>
      </c>
      <c r="JX282" s="412">
        <f t="shared" ref="JX282" si="4589">SUM(FS282,FU282,GE282,GG282,GQ282,GS282,HC282,HE282,HO282,HQ282,IA282,IC282,IM282,IO282,)/7/SUM(FQ281,GC281,GO281,HA281,HM281,HY281,IK281)</f>
        <v>0.48773775799271551</v>
      </c>
      <c r="JY282" s="744"/>
      <c r="JZ282" s="691"/>
      <c r="KA282" s="747"/>
      <c r="KB282" s="762"/>
      <c r="KC282" s="764"/>
      <c r="KD282" s="769"/>
      <c r="KE282" s="764"/>
      <c r="KF282" s="769"/>
      <c r="KG282" s="771"/>
      <c r="KH282" s="772"/>
      <c r="KI282" s="418">
        <f t="shared" ref="KI282" si="4590">SUM(KI275:KI281)</f>
        <v>16</v>
      </c>
      <c r="KJ282" s="432">
        <f t="shared" ref="KJ282" si="4591">KI282/KB279</f>
        <v>4.559703619264748E-3</v>
      </c>
      <c r="KK282" s="418">
        <f t="shared" ref="KK282" si="4592">SUM(KK275:KK281)</f>
        <v>11</v>
      </c>
      <c r="KL282" s="426">
        <f t="shared" ref="KL282" si="4593">KK282/KD279</f>
        <v>3.1645569620253164E-3</v>
      </c>
      <c r="KM282" s="418">
        <f t="shared" ref="KM282" si="4594">SUM(KM275:KM281)</f>
        <v>11</v>
      </c>
      <c r="KN282" s="426">
        <f>KM282/KF279</f>
        <v>3.1064670996893535E-3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3.8008361839604711E-3</v>
      </c>
      <c r="JH283" s="445">
        <f t="shared" ref="JH283" si="4596">JH282/JJ272</f>
        <v>5.6882821387940841E-3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01"/>
      <c r="JW283" s="702"/>
      <c r="JX283" s="703"/>
      <c r="JY283" s="639"/>
      <c r="JZ283" s="640"/>
      <c r="KA283" s="641"/>
      <c r="KB283" s="752"/>
      <c r="KC283" s="753"/>
      <c r="KD283" s="753"/>
      <c r="KE283" s="753"/>
      <c r="KF283" s="753"/>
      <c r="KG283" s="753"/>
      <c r="KH283" s="754"/>
      <c r="KI283" s="416"/>
      <c r="KJ283" s="420"/>
      <c r="KK283" s="416"/>
      <c r="KL283" s="417"/>
      <c r="KM283" s="416"/>
      <c r="KN283" s="417"/>
    </row>
    <row r="284" spans="1:300" x14ac:dyDescent="0.25">
      <c r="A284" s="736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>
        <v>257</v>
      </c>
      <c r="H284" s="34">
        <f t="shared" ref="H284:H290" si="4597">((G284+I284)/E284)</f>
        <v>0.48257839721254353</v>
      </c>
      <c r="I284" s="33">
        <v>20</v>
      </c>
      <c r="J284" s="34">
        <f t="shared" ref="J284:J290" si="4598">I284/(G284+I284)</f>
        <v>7.2202166064981949E-2</v>
      </c>
      <c r="K284" s="35"/>
      <c r="L284" s="33"/>
      <c r="M284" s="33"/>
      <c r="N284" s="36"/>
      <c r="O284" s="32"/>
      <c r="P284" s="33"/>
      <c r="Q284" s="33">
        <f>Q281-O284</f>
        <v>573</v>
      </c>
      <c r="R284" s="33">
        <f>R281-P284</f>
        <v>39</v>
      </c>
      <c r="S284" s="33">
        <v>254</v>
      </c>
      <c r="T284" s="34">
        <f t="shared" ref="T284:T290" si="4599">((S284+U284)/Q284)</f>
        <v>0.48342059336823734</v>
      </c>
      <c r="U284" s="33">
        <v>23</v>
      </c>
      <c r="V284" s="34">
        <f t="shared" ref="V284:V290" si="4600">U284/(S284+U284)</f>
        <v>8.3032490974729242E-2</v>
      </c>
      <c r="W284" s="35"/>
      <c r="X284" s="33"/>
      <c r="Y284" s="33"/>
      <c r="Z284" s="36"/>
      <c r="AA284" s="32"/>
      <c r="AB284" s="33"/>
      <c r="AC284" s="33">
        <f>AC281-AA284</f>
        <v>569</v>
      </c>
      <c r="AD284" s="33">
        <f>AD281-AB284</f>
        <v>38</v>
      </c>
      <c r="AE284" s="33">
        <v>260</v>
      </c>
      <c r="AF284" s="34">
        <f t="shared" ref="AF284:AF290" si="4601">((AE284+AG284)/AC284)</f>
        <v>0.5061511423550088</v>
      </c>
      <c r="AG284" s="33">
        <v>28</v>
      </c>
      <c r="AH284" s="34">
        <f t="shared" ref="AH284:AH290" si="4602">AG284/(AE284+AG284)</f>
        <v>9.7222222222222224E-2</v>
      </c>
      <c r="AI284" s="35"/>
      <c r="AJ284" s="33"/>
      <c r="AK284" s="33"/>
      <c r="AL284" s="36"/>
      <c r="AM284" s="32"/>
      <c r="AN284" s="33"/>
      <c r="AO284" s="33">
        <f>AO281-AM284</f>
        <v>54</v>
      </c>
      <c r="AP284" s="33">
        <f>AP281-AN284</f>
        <v>4</v>
      </c>
      <c r="AQ284" s="33">
        <v>19</v>
      </c>
      <c r="AR284" s="34">
        <f t="shared" ref="AR284:AR290" si="4603">((AQ284+AS284)/AO284)</f>
        <v>0.5</v>
      </c>
      <c r="AS284" s="33">
        <v>8</v>
      </c>
      <c r="AT284" s="34">
        <f t="shared" ref="AT284:AT290" si="4604">AS284/(AQ284+AS284)</f>
        <v>0.29629629629629628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>
        <v>278</v>
      </c>
      <c r="BD284" s="34">
        <f t="shared" ref="BD284:BD290" si="4605">((BC284+BE284)/BA284)</f>
        <v>0.51393728222996515</v>
      </c>
      <c r="BE284" s="33">
        <v>17</v>
      </c>
      <c r="BF284" s="34">
        <f t="shared" ref="BF284:BF290" si="4606">BE284/(BC284+BE284)</f>
        <v>5.7627118644067797E-2</v>
      </c>
      <c r="BG284" s="35"/>
      <c r="BH284" s="33"/>
      <c r="BI284" s="33"/>
      <c r="BJ284" s="36"/>
      <c r="BK284" s="32"/>
      <c r="BL284" s="33"/>
      <c r="BM284" s="33">
        <f>BM281-BK284</f>
        <v>575</v>
      </c>
      <c r="BN284" s="33">
        <f>BN281-BL284</f>
        <v>39</v>
      </c>
      <c r="BO284" s="33">
        <v>239</v>
      </c>
      <c r="BP284" s="34">
        <f t="shared" ref="BP284:BP290" si="4607">((BO284+BQ284)/BM284)</f>
        <v>0.43652173913043479</v>
      </c>
      <c r="BQ284" s="33">
        <v>12</v>
      </c>
      <c r="BR284" s="34">
        <f t="shared" ref="BR284:BR290" si="4608">BQ284/(BO284+BQ284)</f>
        <v>4.7808764940239043E-2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>
        <v>201</v>
      </c>
      <c r="CB284" s="34">
        <f t="shared" ref="CB284:CB290" si="4609">((CA284+CC284)/BY284)</f>
        <v>0.42482517482517484</v>
      </c>
      <c r="CC284" s="33">
        <v>42</v>
      </c>
      <c r="CD284" s="34">
        <f t="shared" ref="CD284:CD290" si="4610">CC284/(CA284+CC284)</f>
        <v>0.1728395061728395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>
        <v>245</v>
      </c>
      <c r="CN284" s="34">
        <f t="shared" ref="CN284:CN290" si="4611">((CM284+CO284)/CK284)</f>
        <v>0.49174311926605507</v>
      </c>
      <c r="CO284" s="33">
        <v>23</v>
      </c>
      <c r="CP284" s="34">
        <f t="shared" ref="CP284:CP290" si="4612">CO284/(CM284+CO284)</f>
        <v>8.5820895522388058E-2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>
        <v>221</v>
      </c>
      <c r="CZ284" s="34">
        <f t="shared" ref="CZ284:CZ290" si="4613">((CY284+DA284)/CW284)</f>
        <v>0.44303797468354428</v>
      </c>
      <c r="DA284" s="33">
        <v>24</v>
      </c>
      <c r="DB284" s="34">
        <f t="shared" ref="DB284:DB290" si="4614">DA284/(CY284+DA284)</f>
        <v>9.7959183673469383E-2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>
        <v>220</v>
      </c>
      <c r="DL284" s="34">
        <f t="shared" ref="DL284:DL290" si="4615">((DK284+DM284)/DI284)</f>
        <v>0.43286219081272087</v>
      </c>
      <c r="DM284" s="33">
        <v>25</v>
      </c>
      <c r="DN284" s="34">
        <f t="shared" ref="DN284:DN290" si="4616">DM284/(DK284+DM284)</f>
        <v>0.10204081632653061</v>
      </c>
      <c r="DO284" s="35"/>
      <c r="DP284" s="33"/>
      <c r="DQ284" s="33"/>
      <c r="DR284" s="36"/>
      <c r="DS284" s="32"/>
      <c r="DT284" s="33"/>
      <c r="DU284" s="33">
        <f>DU281-DS284</f>
        <v>113</v>
      </c>
      <c r="DV284" s="33">
        <f>DV281-DT284</f>
        <v>8</v>
      </c>
      <c r="DW284" s="33">
        <v>44</v>
      </c>
      <c r="DX284" s="34">
        <f t="shared" ref="DX284:DX290" si="4617">((DW284+DY284)/DU284)</f>
        <v>0.44247787610619471</v>
      </c>
      <c r="DY284" s="33">
        <v>6</v>
      </c>
      <c r="DZ284" s="34">
        <f t="shared" ref="DZ284:DZ290" si="4618">DY284/(DW284+DY284)</f>
        <v>0.12</v>
      </c>
      <c r="EA284" s="35"/>
      <c r="EB284" s="33"/>
      <c r="EC284" s="33"/>
      <c r="ED284" s="36"/>
      <c r="EE284" s="32"/>
      <c r="EF284" s="33"/>
      <c r="EG284" s="33">
        <f>EG281-EE284</f>
        <v>574</v>
      </c>
      <c r="EH284" s="33">
        <f>EH281-EF284</f>
        <v>40</v>
      </c>
      <c r="EI284" s="33">
        <v>255</v>
      </c>
      <c r="EJ284" s="34">
        <f t="shared" ref="EJ284:EJ290" si="4619">((EI284+EK284)/EG284)</f>
        <v>0.49477351916376305</v>
      </c>
      <c r="EK284" s="33">
        <v>29</v>
      </c>
      <c r="EL284" s="34">
        <f t="shared" ref="EL284:EL290" si="4620">EK284/(EI284+EK284)</f>
        <v>0.10211267605633803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>
        <v>261</v>
      </c>
      <c r="EV284" s="34">
        <f t="shared" ref="EV284:EV290" si="4621">((EU284+EW284)/ES284)</f>
        <v>0.5008880994671403</v>
      </c>
      <c r="EW284" s="33">
        <v>21</v>
      </c>
      <c r="EX284" s="34">
        <f t="shared" ref="EX284:EX290" si="4622">EW284/(EU284+EW284)</f>
        <v>7.4468085106382975E-2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>
        <v>220</v>
      </c>
      <c r="FH284" s="34">
        <f t="shared" ref="FH284:FH290" si="4623">((FG284+FI284)/FE284)</f>
        <v>0.44646098003629764</v>
      </c>
      <c r="FI284" s="33">
        <v>26</v>
      </c>
      <c r="FJ284" s="34">
        <f t="shared" ref="FJ284:FJ290" si="4624">FI284/(FG284+FI284)</f>
        <v>0.10569105691056911</v>
      </c>
      <c r="FK284" s="35"/>
      <c r="FL284" s="33"/>
      <c r="FM284" s="33"/>
      <c r="FN284" s="36"/>
      <c r="FO284" s="32"/>
      <c r="FP284" s="33"/>
      <c r="FQ284" s="33">
        <f>FQ281-FO284</f>
        <v>559</v>
      </c>
      <c r="FR284" s="33">
        <f>FR281-FP284</f>
        <v>41</v>
      </c>
      <c r="FS284" s="33">
        <v>252</v>
      </c>
      <c r="FT284" s="34">
        <f t="shared" ref="FT284:FT290" si="4625">((FS284+FU284)/FQ284)</f>
        <v>0.50447227191413235</v>
      </c>
      <c r="FU284" s="33">
        <v>30</v>
      </c>
      <c r="FV284" s="34">
        <f t="shared" ref="FV284:FV290" si="4626">FU284/(FS284+FU284)</f>
        <v>0.10638297872340426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>
        <v>251</v>
      </c>
      <c r="GF284" s="34">
        <f t="shared" ref="GF284:GF290" si="4627">((GE284+GG284)/GC284)</f>
        <v>0.48763250883392228</v>
      </c>
      <c r="GG284" s="33">
        <v>25</v>
      </c>
      <c r="GH284" s="34">
        <f t="shared" ref="GH284:GH290" si="4628">GG284/(GE284+GG284)</f>
        <v>9.0579710144927536E-2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>
        <v>230</v>
      </c>
      <c r="GR284" s="34">
        <f t="shared" ref="GR284:GR290" si="4629">((GQ284+GS284)/GO284)</f>
        <v>0.43910806174957118</v>
      </c>
      <c r="GS284" s="33">
        <v>26</v>
      </c>
      <c r="GT284" s="34">
        <f t="shared" ref="GT284:GT290" si="4630">GS284/(GQ284+GS284)</f>
        <v>0.1015625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>
        <v>19</v>
      </c>
      <c r="HD284" s="34">
        <f t="shared" ref="HD284:HD290" si="4631">((HC284+HE284)/HA284)</f>
        <v>0.40789473684210525</v>
      </c>
      <c r="HE284" s="33">
        <v>12</v>
      </c>
      <c r="HF284" s="34">
        <f t="shared" ref="HF284:HF290" si="4632">HE284/(HC284+HE284)</f>
        <v>0.38709677419354838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>
        <v>251</v>
      </c>
      <c r="HP284" s="34">
        <f t="shared" ref="HP284:HP290" si="4633">((HO284+HQ284)/HM284)</f>
        <v>0.47018739352640543</v>
      </c>
      <c r="HQ284" s="33">
        <v>25</v>
      </c>
      <c r="HR284" s="34">
        <f t="shared" ref="HR284:HR290" si="4634">HQ284/(HO284+HQ284)</f>
        <v>9.0579710144927536E-2</v>
      </c>
      <c r="HS284" s="35"/>
      <c r="HT284" s="33"/>
      <c r="HU284" s="33"/>
      <c r="HV284" s="36"/>
      <c r="HW284" s="32"/>
      <c r="HX284" s="33"/>
      <c r="HY284" s="33">
        <f>HY281-HW284</f>
        <v>580</v>
      </c>
      <c r="HZ284" s="33">
        <f>HZ281-HX284</f>
        <v>42</v>
      </c>
      <c r="IA284" s="33">
        <v>244</v>
      </c>
      <c r="IB284" s="34">
        <f t="shared" ref="IB284:IB290" si="4635">((IA284+IC284)/HY284)</f>
        <v>0.47241379310344828</v>
      </c>
      <c r="IC284" s="33">
        <v>30</v>
      </c>
      <c r="ID284" s="34">
        <f t="shared" ref="ID284:ID290" si="4636">IC284/(IA284+IC284)</f>
        <v>0.10948905109489052</v>
      </c>
      <c r="IE284" s="35"/>
      <c r="IF284" s="33"/>
      <c r="IG284" s="33"/>
      <c r="IH284" s="36"/>
      <c r="II284" s="32"/>
      <c r="IJ284" s="33"/>
      <c r="IK284" s="33">
        <f>IK281-II284</f>
        <v>579</v>
      </c>
      <c r="IL284" s="33">
        <f>IL281-IJ284</f>
        <v>42</v>
      </c>
      <c r="IM284" s="33">
        <v>240</v>
      </c>
      <c r="IN284" s="34">
        <f t="shared" ref="IN284:IN290" si="4637">((IM284+IO284)/IK284)</f>
        <v>0.46113989637305697</v>
      </c>
      <c r="IO284" s="33">
        <v>27</v>
      </c>
      <c r="IP284" s="34">
        <f t="shared" ref="IP284:IP290" si="4638">IO284/(IM284+IO284)</f>
        <v>0.10112359550561797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141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10486</v>
      </c>
      <c r="JJ284" s="11">
        <f t="shared" si="3981"/>
        <v>873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4940</v>
      </c>
      <c r="JL284" s="79">
        <f t="shared" ref="JL284:JL291" si="4645">+(JK284)/JI284</f>
        <v>0.4711043295823002</v>
      </c>
      <c r="JM284" s="15">
        <f t="shared" ref="JM284:JM291" si="4646">+I284+U284+AG284+AS284+BE284+BQ284+CC284+CO284+DA284+DM284+DY284+EK284+EW284+FI284+GG284+GS284+HE284+HQ284+IC284+IO284+FU284</f>
        <v>479</v>
      </c>
      <c r="JN284" s="34">
        <f t="shared" ref="JN284:JN291" si="4647">+(JM284/(JK284))</f>
        <v>9.6963562753036442E-2</v>
      </c>
      <c r="JO284" s="45">
        <v>67.3</v>
      </c>
      <c r="JP284" s="46">
        <v>4655</v>
      </c>
      <c r="JQ284" s="45">
        <f t="shared" si="4416"/>
        <v>94.230769230769226</v>
      </c>
      <c r="JR284" s="45">
        <v>291</v>
      </c>
      <c r="JS284" s="366">
        <f t="shared" ref="JS284" si="4648">JR284/JM284</f>
        <v>0.60751565762004178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0.47493554855342307</v>
      </c>
      <c r="JW284" s="403">
        <f t="shared" ref="JW284:JW290" si="4650">SUM(CM284,CO284,CY284,DA284,DK284,DM284,DW284,DY284,EI284,EK284,EU284,EW284,FG284,FI284)/SUM(CK284,CW284,DI284,DU284,EG284,ES284,FE284)</f>
        <v>0.46753246753246752</v>
      </c>
      <c r="JX284" s="405">
        <f t="shared" ref="JX284:JX290" si="4651">SUM(FS284,FU284,GE284,GG284,GQ284,GS284,HC284,HE284,HO284,HQ284,IA284,IC284,IM284,IO284,)/SUM(FQ284,GC284,GO284,HA284,HM284,HY284,IK284)</f>
        <v>0.47082152974504249</v>
      </c>
      <c r="JY284" s="742">
        <f t="shared" ref="JY284" si="4652">SUM(I291,U291,AG291,AS291,BE291,BQ291,CC291)/SUM(G291,I291,S291,U291,AE291,AG291,AQ291,AS291,BC291,BE291,BO291,BQ291,CA291,CC291)</f>
        <v>8.9520212857265469E-2</v>
      </c>
      <c r="JZ284" s="689">
        <f t="shared" ref="JZ284" si="4653">SUM(CO291,DA291,DM291,DY291,EK291,EW291,FI291)/SUM(CM291,CO291,CY291,DA291,DK291,DM291,DW291,DY291,EI291,EK291,EU291,EW291,FG291,FI291)</f>
        <v>9.5046854082998664E-2</v>
      </c>
      <c r="KA284" s="745">
        <f t="shared" ref="KA284" si="4654">SUM(,FU291,GG291,GS291,HE291,HQ291,IC291,IO291)/SUM(FU291,FS291,GG291,GE291,GS291,GQ291,HE291,HC291,HQ291,HO291,IC291,IA291,IO291,IM291)</f>
        <v>9.7390855076207705E-2</v>
      </c>
      <c r="KB284" s="724">
        <f t="shared" ref="KB284" si="4655">KB286/KB288</f>
        <v>5.7290174735032942E-3</v>
      </c>
      <c r="KC284" s="720"/>
      <c r="KD284" s="720">
        <f t="shared" ref="KD284" si="4656">KD286/KD288</f>
        <v>3.4632034632034632E-3</v>
      </c>
      <c r="KE284" s="720"/>
      <c r="KF284" s="720">
        <f t="shared" ref="KF284" si="4657">KF286/KF288</f>
        <v>5.3824362606232296E-3</v>
      </c>
      <c r="KG284" s="755"/>
      <c r="KH284" s="757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34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>
        <v>263</v>
      </c>
      <c r="H285" s="12">
        <f t="shared" si="4597"/>
        <v>0.49128919860627179</v>
      </c>
      <c r="I285" s="11">
        <v>19</v>
      </c>
      <c r="J285" s="12">
        <f t="shared" si="4598"/>
        <v>6.7375886524822695E-2</v>
      </c>
      <c r="K285" s="13"/>
      <c r="L285" s="11"/>
      <c r="M285" s="11"/>
      <c r="N285" s="14"/>
      <c r="O285" s="10"/>
      <c r="P285" s="11"/>
      <c r="Q285" s="61">
        <f t="shared" ref="Q285:Q290" si="4666">Q284-O285</f>
        <v>573</v>
      </c>
      <c r="R285" s="61">
        <f t="shared" ref="R285:R290" si="4667">R284-P285</f>
        <v>39</v>
      </c>
      <c r="S285" s="11">
        <v>257</v>
      </c>
      <c r="T285" s="12">
        <f t="shared" si="4599"/>
        <v>0.49214659685863876</v>
      </c>
      <c r="U285" s="11">
        <v>25</v>
      </c>
      <c r="V285" s="12">
        <f t="shared" si="4600"/>
        <v>8.8652482269503549E-2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569</v>
      </c>
      <c r="AD285" s="61">
        <f t="shared" ref="AD285:AD290" si="4669">AD284-AB285</f>
        <v>38</v>
      </c>
      <c r="AE285" s="11">
        <v>251</v>
      </c>
      <c r="AF285" s="12">
        <f t="shared" si="4601"/>
        <v>0.49736379613356768</v>
      </c>
      <c r="AG285" s="11">
        <v>32</v>
      </c>
      <c r="AH285" s="12">
        <f t="shared" si="4602"/>
        <v>0.11307420494699646</v>
      </c>
      <c r="AI285" s="13"/>
      <c r="AJ285" s="11"/>
      <c r="AK285" s="11"/>
      <c r="AL285" s="14"/>
      <c r="AM285" s="10">
        <v>2</v>
      </c>
      <c r="AN285" s="11"/>
      <c r="AO285" s="61">
        <f t="shared" ref="AO285:AO290" si="4670">AO284-AM285</f>
        <v>52</v>
      </c>
      <c r="AP285" s="61">
        <f t="shared" ref="AP285:AP290" si="4671">AP284-AN285</f>
        <v>4</v>
      </c>
      <c r="AQ285" s="11">
        <v>16</v>
      </c>
      <c r="AR285" s="12">
        <f t="shared" si="4603"/>
        <v>0.42307692307692307</v>
      </c>
      <c r="AS285" s="11">
        <v>6</v>
      </c>
      <c r="AT285" s="12">
        <f t="shared" si="4604"/>
        <v>0.27272727272727271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>
        <v>265</v>
      </c>
      <c r="BD285" s="12">
        <f t="shared" si="4605"/>
        <v>0.49825783972125437</v>
      </c>
      <c r="BE285" s="11">
        <v>21</v>
      </c>
      <c r="BF285" s="12">
        <f t="shared" si="4606"/>
        <v>7.3426573426573424E-2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575</v>
      </c>
      <c r="BN285" s="61">
        <f t="shared" ref="BN285:BN290" si="4675">BN284-BL285</f>
        <v>39</v>
      </c>
      <c r="BO285" s="11">
        <v>242</v>
      </c>
      <c r="BP285" s="12">
        <f t="shared" si="4607"/>
        <v>0.46608695652173915</v>
      </c>
      <c r="BQ285" s="11">
        <v>26</v>
      </c>
      <c r="BR285" s="12">
        <f t="shared" si="4608"/>
        <v>9.7014925373134331E-2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>
        <v>249</v>
      </c>
      <c r="CB285" s="12">
        <f t="shared" si="4609"/>
        <v>0.49650349650349651</v>
      </c>
      <c r="CC285" s="11">
        <v>35</v>
      </c>
      <c r="CD285" s="12">
        <f t="shared" si="4610"/>
        <v>0.12323943661971831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>
        <v>248</v>
      </c>
      <c r="CN285" s="12">
        <f t="shared" si="4611"/>
        <v>0.47706422018348627</v>
      </c>
      <c r="CO285" s="11">
        <v>12</v>
      </c>
      <c r="CP285" s="12">
        <f t="shared" si="4612"/>
        <v>4.6153846153846156E-2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>
        <v>220</v>
      </c>
      <c r="CZ285" s="12">
        <f t="shared" si="4613"/>
        <v>0.43399638336347196</v>
      </c>
      <c r="DA285" s="11">
        <v>20</v>
      </c>
      <c r="DB285" s="12">
        <f t="shared" si="4614"/>
        <v>8.3333333333333329E-2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>
        <v>250</v>
      </c>
      <c r="DL285" s="12">
        <f t="shared" si="4615"/>
        <v>0.46996466431095407</v>
      </c>
      <c r="DM285" s="11">
        <v>16</v>
      </c>
      <c r="DN285" s="12">
        <f t="shared" si="4616"/>
        <v>6.0150375939849621E-2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113</v>
      </c>
      <c r="DV285" s="61">
        <f t="shared" ref="DV285:DV290" si="4685">DV284-DT285</f>
        <v>8</v>
      </c>
      <c r="DW285" s="11">
        <v>34</v>
      </c>
      <c r="DX285" s="12">
        <f t="shared" si="4617"/>
        <v>0.36283185840707965</v>
      </c>
      <c r="DY285" s="11">
        <v>7</v>
      </c>
      <c r="DZ285" s="12">
        <f t="shared" si="4618"/>
        <v>0.17073170731707318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574</v>
      </c>
      <c r="EH285" s="61">
        <f t="shared" ref="EH285:EH290" si="4687">EH284-EF285</f>
        <v>40</v>
      </c>
      <c r="EI285" s="11">
        <v>235</v>
      </c>
      <c r="EJ285" s="12">
        <f t="shared" si="4619"/>
        <v>0.45993031358885017</v>
      </c>
      <c r="EK285" s="11">
        <v>29</v>
      </c>
      <c r="EL285" s="12">
        <f t="shared" si="4620"/>
        <v>0.10984848484848485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>
        <v>241</v>
      </c>
      <c r="EV285" s="12">
        <f t="shared" si="4621"/>
        <v>0.45115452930728239</v>
      </c>
      <c r="EW285" s="11">
        <v>13</v>
      </c>
      <c r="EX285" s="12">
        <f t="shared" si="4622"/>
        <v>5.1181102362204724E-2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>
        <v>212</v>
      </c>
      <c r="FH285" s="12">
        <f t="shared" si="4623"/>
        <v>0.42286751361161523</v>
      </c>
      <c r="FI285" s="11">
        <v>21</v>
      </c>
      <c r="FJ285" s="12">
        <f t="shared" si="4624"/>
        <v>9.012875536480687E-2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559</v>
      </c>
      <c r="FR285" s="61">
        <f t="shared" ref="FR285" si="4693">FR284-FP285</f>
        <v>41</v>
      </c>
      <c r="FS285" s="11">
        <v>225</v>
      </c>
      <c r="FT285" s="12">
        <f t="shared" si="4625"/>
        <v>0.47227191413237923</v>
      </c>
      <c r="FU285" s="11">
        <v>39</v>
      </c>
      <c r="FV285" s="12">
        <f t="shared" si="4626"/>
        <v>0.14772727272727273</v>
      </c>
      <c r="FW285" s="13"/>
      <c r="FX285" s="11"/>
      <c r="FY285" s="11"/>
      <c r="FZ285" s="14"/>
      <c r="GA285" s="10">
        <v>1</v>
      </c>
      <c r="GB285" s="11"/>
      <c r="GC285" s="61">
        <f t="shared" ref="GC285:GC290" si="4694">GC284-GA285</f>
        <v>565</v>
      </c>
      <c r="GD285" s="61">
        <f t="shared" ref="GD285:GD290" si="4695">GD284-GB285</f>
        <v>41</v>
      </c>
      <c r="GE285" s="11">
        <v>258</v>
      </c>
      <c r="GF285" s="12">
        <f t="shared" si="4627"/>
        <v>0.48672566371681414</v>
      </c>
      <c r="GG285" s="11">
        <v>17</v>
      </c>
      <c r="GH285" s="12">
        <f t="shared" si="4628"/>
        <v>6.1818181818181821E-2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>
        <v>257</v>
      </c>
      <c r="GR285" s="12">
        <f t="shared" si="4629"/>
        <v>0.483704974271012</v>
      </c>
      <c r="GS285" s="11">
        <v>25</v>
      </c>
      <c r="GT285" s="12">
        <f t="shared" si="4630"/>
        <v>8.8652482269503549E-2</v>
      </c>
      <c r="GU285" s="13"/>
      <c r="GV285" s="11"/>
      <c r="GW285" s="11"/>
      <c r="GX285" s="14"/>
      <c r="GY285" s="10">
        <v>1</v>
      </c>
      <c r="GZ285" s="11"/>
      <c r="HA285" s="61">
        <f t="shared" ref="HA285:HA290" si="4698">HA284-GY285</f>
        <v>75</v>
      </c>
      <c r="HB285" s="61">
        <f t="shared" ref="HB285:HB290" si="4699">HB284-GZ285</f>
        <v>5</v>
      </c>
      <c r="HC285" s="11">
        <v>32</v>
      </c>
      <c r="HD285" s="12">
        <f t="shared" si="4631"/>
        <v>0.57333333333333336</v>
      </c>
      <c r="HE285" s="11">
        <v>11</v>
      </c>
      <c r="HF285" s="12">
        <f t="shared" si="4632"/>
        <v>0.2558139534883721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>
        <v>256</v>
      </c>
      <c r="HP285" s="12">
        <f t="shared" si="4633"/>
        <v>0.48381601362862009</v>
      </c>
      <c r="HQ285" s="11">
        <v>28</v>
      </c>
      <c r="HR285" s="12">
        <f t="shared" si="4634"/>
        <v>9.8591549295774641E-2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580</v>
      </c>
      <c r="HZ285" s="61">
        <f t="shared" ref="HZ285" si="4703">HZ284-HX285</f>
        <v>42</v>
      </c>
      <c r="IA285" s="11">
        <v>256</v>
      </c>
      <c r="IB285" s="12">
        <f t="shared" si="4635"/>
        <v>0.47586206896551725</v>
      </c>
      <c r="IC285" s="11">
        <v>20</v>
      </c>
      <c r="ID285" s="12">
        <f t="shared" si="4636"/>
        <v>7.2463768115942032E-2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579</v>
      </c>
      <c r="IL285" s="61">
        <f t="shared" ref="IL285:IL290" si="4705">IL284-IJ285</f>
        <v>42</v>
      </c>
      <c r="IM285" s="11">
        <v>235</v>
      </c>
      <c r="IN285" s="12">
        <f t="shared" si="4637"/>
        <v>0.4369602763385147</v>
      </c>
      <c r="IO285" s="11">
        <v>18</v>
      </c>
      <c r="IP285" s="12">
        <f t="shared" si="4638"/>
        <v>7.1146245059288543E-2</v>
      </c>
      <c r="IQ285" s="13"/>
      <c r="IR285" s="11"/>
      <c r="IS285" s="11"/>
      <c r="IT285" s="14"/>
      <c r="IU285" s="10"/>
      <c r="IV285" s="474">
        <v>141</v>
      </c>
      <c r="IW285" s="61">
        <f t="shared" ref="IW285:IW290" si="4706">IW284-IU285</f>
        <v>0</v>
      </c>
      <c r="IX285" s="61">
        <f t="shared" ref="IX285:IX290" si="4707">IX284-IV285</f>
        <v>0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4</v>
      </c>
      <c r="JH285" s="14">
        <f t="shared" si="4642"/>
        <v>141</v>
      </c>
      <c r="JI285" s="373">
        <f t="shared" si="4643"/>
        <v>10482</v>
      </c>
      <c r="JJ285" s="11">
        <f t="shared" si="3981"/>
        <v>732</v>
      </c>
      <c r="JK285" s="11">
        <f t="shared" si="4644"/>
        <v>4942</v>
      </c>
      <c r="JL285" s="79">
        <f t="shared" si="4645"/>
        <v>0.47147490936844116</v>
      </c>
      <c r="JM285" s="15">
        <f t="shared" si="4646"/>
        <v>440</v>
      </c>
      <c r="JN285" s="12">
        <f t="shared" si="4647"/>
        <v>8.9032780250910562E-2</v>
      </c>
      <c r="JO285" s="16">
        <v>67</v>
      </c>
      <c r="JP285" s="17">
        <v>4639</v>
      </c>
      <c r="JQ285" s="16">
        <f t="shared" si="4416"/>
        <v>93.868878996357751</v>
      </c>
      <c r="JR285" s="16">
        <v>256</v>
      </c>
      <c r="JS285" s="369">
        <f t="shared" si="4289"/>
        <v>0.58181818181818179</v>
      </c>
      <c r="JT285" s="15"/>
      <c r="JU285" s="285"/>
      <c r="JV285" s="404">
        <f t="shared" si="4649"/>
        <v>0.4892519346517627</v>
      </c>
      <c r="JW285" s="401">
        <f t="shared" si="4650"/>
        <v>0.44963924963924962</v>
      </c>
      <c r="JX285" s="406">
        <f t="shared" si="4651"/>
        <v>0.47534013605442177</v>
      </c>
      <c r="JY285" s="743"/>
      <c r="JZ285" s="690"/>
      <c r="KA285" s="746"/>
      <c r="KB285" s="725"/>
      <c r="KC285" s="722"/>
      <c r="KD285" s="722"/>
      <c r="KE285" s="722"/>
      <c r="KF285" s="722"/>
      <c r="KG285" s="756"/>
      <c r="KH285" s="758"/>
      <c r="KI285" s="67">
        <f t="shared" si="4658"/>
        <v>2</v>
      </c>
      <c r="KJ285" s="430">
        <f t="shared" ref="KJ285" si="4708">KI285/KB288</f>
        <v>5.7290174735032942E-4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2</v>
      </c>
      <c r="KN285" s="425">
        <f>KM285/KF288</f>
        <v>5.6657223796033991E-4</v>
      </c>
    </row>
    <row r="286" spans="1:300" ht="19.5" thickTop="1" x14ac:dyDescent="0.25">
      <c r="A286" s="734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>
        <v>240</v>
      </c>
      <c r="H286" s="12">
        <f t="shared" ref="H286:H287" si="4712">((G286+I286)/E286)</f>
        <v>0.45993031358885017</v>
      </c>
      <c r="I286" s="11">
        <v>24</v>
      </c>
      <c r="J286" s="12">
        <f t="shared" ref="J286:J287" si="4713">I286/(G286+I286)</f>
        <v>9.0909090909090912E-2</v>
      </c>
      <c r="K286" s="13"/>
      <c r="L286" s="11"/>
      <c r="M286" s="11"/>
      <c r="N286" s="14"/>
      <c r="O286" s="10"/>
      <c r="P286" s="11"/>
      <c r="Q286" s="61">
        <f t="shared" ref="Q286:Q287" si="4714">Q285-O286</f>
        <v>573</v>
      </c>
      <c r="R286" s="61">
        <f t="shared" ref="R286:R287" si="4715">R285-P286</f>
        <v>39</v>
      </c>
      <c r="S286" s="11">
        <v>247</v>
      </c>
      <c r="T286" s="12">
        <f t="shared" ref="T286:T287" si="4716">((S286+U286)/Q286)</f>
        <v>0.47120418848167539</v>
      </c>
      <c r="U286" s="11">
        <v>23</v>
      </c>
      <c r="V286" s="12">
        <f t="shared" ref="V286:V287" si="4717">U286/(S286+U286)</f>
        <v>8.5185185185185183E-2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569</v>
      </c>
      <c r="AD286" s="61">
        <f t="shared" ref="AD286:AD287" si="4719">AD285-AB286</f>
        <v>38</v>
      </c>
      <c r="AE286" s="11">
        <v>232</v>
      </c>
      <c r="AF286" s="12">
        <f t="shared" ref="AF286:AF287" si="4720">((AE286+AG286)/AC286)</f>
        <v>0.45166959578207383</v>
      </c>
      <c r="AG286" s="11">
        <v>25</v>
      </c>
      <c r="AH286" s="12">
        <f t="shared" ref="AH286:AH287" si="4721">AG286/(AE286+AG286)</f>
        <v>9.727626459143969E-2</v>
      </c>
      <c r="AI286" s="13"/>
      <c r="AJ286" s="11"/>
      <c r="AK286" s="11"/>
      <c r="AL286" s="14"/>
      <c r="AM286" s="10">
        <v>1</v>
      </c>
      <c r="AN286" s="11"/>
      <c r="AO286" s="61">
        <f t="shared" ref="AO286:AO287" si="4722">AO285-AM286</f>
        <v>51</v>
      </c>
      <c r="AP286" s="61">
        <f t="shared" ref="AP286:AP287" si="4723">AP285-AN286</f>
        <v>4</v>
      </c>
      <c r="AQ286" s="11">
        <v>23</v>
      </c>
      <c r="AR286" s="12">
        <f t="shared" ref="AR286:AR287" si="4724">((AQ286+AS286)/AO286)</f>
        <v>0.52941176470588236</v>
      </c>
      <c r="AS286" s="11">
        <v>4</v>
      </c>
      <c r="AT286" s="12">
        <f t="shared" ref="AT286:AT287" si="4725">AS286/(AQ286+AS286)</f>
        <v>0.14814814814814814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>
        <v>263</v>
      </c>
      <c r="BD286" s="12">
        <f t="shared" ref="BD286:BD287" si="4728">((BC286+BE286)/BA286)</f>
        <v>0.49651567944250868</v>
      </c>
      <c r="BE286" s="11">
        <v>22</v>
      </c>
      <c r="BF286" s="12">
        <f t="shared" ref="BF286:BF287" si="4729">BE286/(BC286+BE286)</f>
        <v>7.7192982456140355E-2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575</v>
      </c>
      <c r="BN286" s="61">
        <f t="shared" ref="BN286:BN287" si="4731">BN285-BL286</f>
        <v>39</v>
      </c>
      <c r="BO286" s="11">
        <v>240</v>
      </c>
      <c r="BP286" s="12">
        <f t="shared" ref="BP286:BP287" si="4732">((BO286+BQ286)/BM286)</f>
        <v>0.45217391304347826</v>
      </c>
      <c r="BQ286" s="11">
        <v>20</v>
      </c>
      <c r="BR286" s="12">
        <f t="shared" ref="BR286:BR287" si="4733">BQ286/(BO286+BQ286)</f>
        <v>7.6923076923076927E-2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>
        <v>238</v>
      </c>
      <c r="CB286" s="12">
        <f t="shared" ref="CB286:CB287" si="4736">((CA286+CC286)/BY286)</f>
        <v>0.45979020979020979</v>
      </c>
      <c r="CC286" s="11">
        <v>25</v>
      </c>
      <c r="CD286" s="12">
        <f t="shared" ref="CD286:CD287" si="4737">CC286/(CA286+CC286)</f>
        <v>9.5057034220532313E-2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>
        <v>247</v>
      </c>
      <c r="CN286" s="12">
        <f t="shared" ref="CN286:CN287" si="4740">((CM286+CO286)/CK286)</f>
        <v>0.48256880733944957</v>
      </c>
      <c r="CO286" s="11">
        <v>16</v>
      </c>
      <c r="CP286" s="12">
        <f t="shared" ref="CP286:CP287" si="4741">CO286/(CM286+CO286)</f>
        <v>6.0836501901140684E-2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>
        <v>239</v>
      </c>
      <c r="CZ286" s="12">
        <f t="shared" ref="CZ286:CZ287" si="4744">((CY286+DA286)/CW286)</f>
        <v>0.47920433996383366</v>
      </c>
      <c r="DA286" s="11">
        <v>26</v>
      </c>
      <c r="DB286" s="12">
        <f t="shared" ref="DB286:DB287" si="4745">DA286/(CY286+DA286)</f>
        <v>9.8113207547169817E-2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>
        <v>224</v>
      </c>
      <c r="DL286" s="12">
        <f t="shared" ref="DL286:DL287" si="4748">((DK286+DM286)/DI286)</f>
        <v>0.45936395759717313</v>
      </c>
      <c r="DM286" s="11">
        <v>36</v>
      </c>
      <c r="DN286" s="12">
        <f t="shared" ref="DN286:DN287" si="4749">DM286/(DK286+DM286)</f>
        <v>0.13846153846153847</v>
      </c>
      <c r="DO286" s="13"/>
      <c r="DP286" s="11"/>
      <c r="DQ286" s="11"/>
      <c r="DR286" s="14"/>
      <c r="DS286" s="10">
        <v>1</v>
      </c>
      <c r="DT286" s="11"/>
      <c r="DU286" s="61">
        <f t="shared" ref="DU286:DU287" si="4750">DU285-DS286</f>
        <v>112</v>
      </c>
      <c r="DV286" s="61">
        <f t="shared" ref="DV286:DV287" si="4751">DV285-DT286</f>
        <v>8</v>
      </c>
      <c r="DW286" s="11">
        <v>42</v>
      </c>
      <c r="DX286" s="12">
        <f t="shared" ref="DX286:DX287" si="4752">((DW286+DY286)/DU286)</f>
        <v>0.4107142857142857</v>
      </c>
      <c r="DY286" s="11">
        <v>4</v>
      </c>
      <c r="DZ286" s="12">
        <f t="shared" ref="DZ286:DZ287" si="4753">DY286/(DW286+DY286)</f>
        <v>8.6956521739130432E-2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574</v>
      </c>
      <c r="EH286" s="61">
        <f t="shared" ref="EH286:EH287" si="4755">EH285-EF286</f>
        <v>40</v>
      </c>
      <c r="EI286" s="11">
        <v>242</v>
      </c>
      <c r="EJ286" s="12">
        <f t="shared" ref="EJ286:EJ287" si="4756">((EI286+EK286)/EG286)</f>
        <v>0.46864111498257838</v>
      </c>
      <c r="EK286" s="11">
        <v>27</v>
      </c>
      <c r="EL286" s="12">
        <f t="shared" ref="EL286:EL287" si="4757">EK286/(EI286+EK286)</f>
        <v>0.10037174721189591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>
        <v>235</v>
      </c>
      <c r="EV286" s="12">
        <f t="shared" ref="EV286:EV287" si="4760">((EU286+EW286)/ES286)</f>
        <v>0.43694493783303728</v>
      </c>
      <c r="EW286" s="11">
        <v>11</v>
      </c>
      <c r="EX286" s="12">
        <f t="shared" ref="EX286:EX287" si="4761">EW286/(EU286+EW286)</f>
        <v>4.4715447154471545E-2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>
        <v>222</v>
      </c>
      <c r="FH286" s="12">
        <f t="shared" ref="FH286:FH287" si="4764">((FG286+FI286)/FE286)</f>
        <v>0.45009074410163341</v>
      </c>
      <c r="FI286" s="11">
        <v>26</v>
      </c>
      <c r="FJ286" s="12">
        <f t="shared" ref="FJ286:FJ287" si="4765">FI286/(FG286+FI286)</f>
        <v>0.10483870967741936</v>
      </c>
      <c r="FK286" s="13"/>
      <c r="FL286" s="11"/>
      <c r="FM286" s="11"/>
      <c r="FN286" s="14"/>
      <c r="FO286" s="10">
        <v>2</v>
      </c>
      <c r="FP286" s="11"/>
      <c r="FQ286" s="61">
        <f t="shared" ref="FQ286:FQ287" si="4766">FQ285-FO286</f>
        <v>557</v>
      </c>
      <c r="FR286" s="61">
        <f t="shared" ref="FR286:FR287" si="4767">FR285-FP286</f>
        <v>41</v>
      </c>
      <c r="FS286" s="11">
        <v>246</v>
      </c>
      <c r="FT286" s="12">
        <f t="shared" ref="FT286:FT287" si="4768">((FS286+FU286)/FQ286)</f>
        <v>0.50987432675044886</v>
      </c>
      <c r="FU286" s="11">
        <v>38</v>
      </c>
      <c r="FV286" s="12">
        <f t="shared" ref="FV286:FV287" si="4769">FU286/(FS286+FU286)</f>
        <v>0.13380281690140844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565</v>
      </c>
      <c r="GD286" s="61">
        <f t="shared" ref="GD286:GD287" si="4771">GD285-GB286</f>
        <v>41</v>
      </c>
      <c r="GE286" s="11">
        <v>256</v>
      </c>
      <c r="GF286" s="12">
        <f t="shared" ref="GF286:GF287" si="4772">((GE286+GG286)/GC286)</f>
        <v>0.50265486725663722</v>
      </c>
      <c r="GG286" s="11">
        <v>28</v>
      </c>
      <c r="GH286" s="12">
        <f t="shared" ref="GH286:GH287" si="4773">GG286/(GE286+GG286)</f>
        <v>9.8591549295774641E-2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>
        <v>259</v>
      </c>
      <c r="GR286" s="12">
        <f t="shared" ref="GR286:GR287" si="4776">((GQ286+GS286)/GO286)</f>
        <v>0.483704974271012</v>
      </c>
      <c r="GS286" s="11">
        <v>23</v>
      </c>
      <c r="GT286" s="12">
        <f t="shared" ref="GT286:GT287" si="4777">GS286/(GQ286+GS286)</f>
        <v>8.1560283687943269E-2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75</v>
      </c>
      <c r="HB286" s="61">
        <f t="shared" ref="HB286:HB287" si="4779">HB285-GZ286</f>
        <v>5</v>
      </c>
      <c r="HC286" s="11">
        <v>15</v>
      </c>
      <c r="HD286" s="12">
        <f t="shared" ref="HD286:HD287" si="4780">((HC286+HE286)/HA286)</f>
        <v>0.36</v>
      </c>
      <c r="HE286" s="11">
        <v>12</v>
      </c>
      <c r="HF286" s="12">
        <f t="shared" ref="HF286:HF287" si="4781">HE286/(HC286+HE286)</f>
        <v>0.44444444444444442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>
        <v>277</v>
      </c>
      <c r="HP286" s="12">
        <f t="shared" ref="HP286:HP287" si="4784">((HO286+HQ286)/HM286)</f>
        <v>0.51277683134582619</v>
      </c>
      <c r="HQ286" s="11">
        <v>24</v>
      </c>
      <c r="HR286" s="12">
        <f t="shared" ref="HR286:HR287" si="4785">HQ286/(HO286+HQ286)</f>
        <v>7.9734219269102985E-2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580</v>
      </c>
      <c r="HZ286" s="61">
        <f t="shared" ref="HZ286:HZ287" si="4787">HZ285-HX286</f>
        <v>42</v>
      </c>
      <c r="IA286" s="11">
        <v>250</v>
      </c>
      <c r="IB286" s="12">
        <f t="shared" ref="IB286:IB287" si="4788">((IA286+IC286)/HY286)</f>
        <v>0.47413793103448276</v>
      </c>
      <c r="IC286" s="11">
        <v>25</v>
      </c>
      <c r="ID286" s="12">
        <f t="shared" ref="ID286:ID287" si="4789">IC286/(IA286+IC286)</f>
        <v>9.0909090909090912E-2</v>
      </c>
      <c r="IE286" s="13"/>
      <c r="IF286" s="11"/>
      <c r="IG286" s="11"/>
      <c r="IH286" s="14"/>
      <c r="II286" s="10"/>
      <c r="IJ286" s="11"/>
      <c r="IK286" s="61">
        <f t="shared" si="4704"/>
        <v>579</v>
      </c>
      <c r="IL286" s="61">
        <f t="shared" si="4705"/>
        <v>42</v>
      </c>
      <c r="IM286" s="11">
        <v>237</v>
      </c>
      <c r="IN286" s="12">
        <f t="shared" si="4637"/>
        <v>0.46459412780656306</v>
      </c>
      <c r="IO286" s="11">
        <v>32</v>
      </c>
      <c r="IP286" s="12">
        <f t="shared" si="4638"/>
        <v>0.11895910780669144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0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4</v>
      </c>
      <c r="JH286" s="14">
        <f t="shared" si="4642"/>
        <v>0</v>
      </c>
      <c r="JI286" s="373">
        <f t="shared" si="4643"/>
        <v>10478</v>
      </c>
      <c r="JJ286" s="11">
        <f t="shared" si="3981"/>
        <v>732</v>
      </c>
      <c r="JK286" s="11">
        <f t="shared" si="4644"/>
        <v>4945</v>
      </c>
      <c r="JL286" s="79">
        <f t="shared" si="4645"/>
        <v>0.47194121015460966</v>
      </c>
      <c r="JM286" s="15">
        <f t="shared" si="4646"/>
        <v>471</v>
      </c>
      <c r="JN286" s="12">
        <f t="shared" si="4647"/>
        <v>9.5247724974721948E-2</v>
      </c>
      <c r="JO286" s="16">
        <v>68</v>
      </c>
      <c r="JP286" s="17">
        <v>4655</v>
      </c>
      <c r="JQ286" s="16">
        <f t="shared" si="4416"/>
        <v>94.135490394337722</v>
      </c>
      <c r="JR286" s="16">
        <v>240</v>
      </c>
      <c r="JS286" s="369">
        <f t="shared" si="4289"/>
        <v>0.50955414012738853</v>
      </c>
      <c r="JT286" s="15"/>
      <c r="JU286" s="285"/>
      <c r="JV286" s="404">
        <f t="shared" si="4649"/>
        <v>0.46616972477064222</v>
      </c>
      <c r="JW286" s="401">
        <f t="shared" si="4650"/>
        <v>0.46102771362586603</v>
      </c>
      <c r="JX286" s="406">
        <f t="shared" si="4651"/>
        <v>0.48837209302325579</v>
      </c>
      <c r="JY286" s="743"/>
      <c r="JZ286" s="690"/>
      <c r="KA286" s="746"/>
      <c r="KB286" s="718">
        <f t="shared" ref="KB286" si="4790">SUM(C291,O291,AA291,AM291,AY291,BK291,BW291)</f>
        <v>20</v>
      </c>
      <c r="KC286" s="714"/>
      <c r="KD286" s="714">
        <f t="shared" ref="KD286" si="4791">SUM(CI291,CU291,DG291,DS291,EE291,EQ291,FC291)</f>
        <v>12</v>
      </c>
      <c r="KE286" s="714"/>
      <c r="KF286" s="714">
        <f t="shared" ref="KF286" si="4792">SUM(FO291,GA291,GM291,GY291,HK291,HW291,II291)</f>
        <v>19</v>
      </c>
      <c r="KG286" s="759"/>
      <c r="KH286" s="761" t="s">
        <v>67</v>
      </c>
      <c r="KI286" s="67">
        <f t="shared" si="4658"/>
        <v>1</v>
      </c>
      <c r="KJ286" s="430">
        <f t="shared" ref="KJ286" si="4793">KI286/KB288</f>
        <v>2.8645087367516471E-4</v>
      </c>
      <c r="KK286" s="67">
        <f t="shared" si="4660"/>
        <v>1</v>
      </c>
      <c r="KL286" s="425">
        <f t="shared" ref="KL286" si="4794">KK286/KD288</f>
        <v>2.886002886002886E-4</v>
      </c>
      <c r="KM286" s="67">
        <f t="shared" si="4662"/>
        <v>2</v>
      </c>
      <c r="KN286" s="425">
        <f>KM286/KF288</f>
        <v>5.6657223796033991E-4</v>
      </c>
    </row>
    <row r="287" spans="1:300" ht="19.5" thickBot="1" x14ac:dyDescent="0.3">
      <c r="A287" s="734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>
        <v>271</v>
      </c>
      <c r="H287" s="12">
        <f t="shared" si="4712"/>
        <v>0.51219512195121952</v>
      </c>
      <c r="I287" s="11">
        <v>23</v>
      </c>
      <c r="J287" s="12">
        <f t="shared" si="4713"/>
        <v>7.8231292517006806E-2</v>
      </c>
      <c r="K287" s="13"/>
      <c r="L287" s="11"/>
      <c r="M287" s="11"/>
      <c r="N287" s="14"/>
      <c r="O287" s="10"/>
      <c r="P287" s="11"/>
      <c r="Q287" s="61">
        <f t="shared" si="4714"/>
        <v>573</v>
      </c>
      <c r="R287" s="61">
        <f t="shared" si="4715"/>
        <v>39</v>
      </c>
      <c r="S287" s="11">
        <v>268</v>
      </c>
      <c r="T287" s="12">
        <f t="shared" si="4716"/>
        <v>0.50785340314136129</v>
      </c>
      <c r="U287" s="11">
        <v>23</v>
      </c>
      <c r="V287" s="12">
        <f t="shared" si="4717"/>
        <v>7.903780068728522E-2</v>
      </c>
      <c r="W287" s="13"/>
      <c r="X287" s="11"/>
      <c r="Y287" s="11"/>
      <c r="Z287" s="14"/>
      <c r="AA287" s="10"/>
      <c r="AB287" s="11"/>
      <c r="AC287" s="61">
        <f t="shared" si="4718"/>
        <v>569</v>
      </c>
      <c r="AD287" s="61">
        <f t="shared" si="4719"/>
        <v>38</v>
      </c>
      <c r="AE287" s="11">
        <v>270</v>
      </c>
      <c r="AF287" s="12">
        <f t="shared" si="4720"/>
        <v>0.51493848857644986</v>
      </c>
      <c r="AG287" s="11">
        <v>23</v>
      </c>
      <c r="AH287" s="12">
        <f t="shared" si="4721"/>
        <v>7.8498293515358364E-2</v>
      </c>
      <c r="AI287" s="13"/>
      <c r="AJ287" s="11"/>
      <c r="AK287" s="11"/>
      <c r="AL287" s="14"/>
      <c r="AM287" s="10"/>
      <c r="AN287" s="11"/>
      <c r="AO287" s="61">
        <f t="shared" si="4722"/>
        <v>51</v>
      </c>
      <c r="AP287" s="61">
        <f t="shared" si="4723"/>
        <v>4</v>
      </c>
      <c r="AQ287" s="11">
        <v>16</v>
      </c>
      <c r="AR287" s="12">
        <f t="shared" si="4724"/>
        <v>0.49019607843137253</v>
      </c>
      <c r="AS287" s="11">
        <v>9</v>
      </c>
      <c r="AT287" s="12">
        <f t="shared" si="4725"/>
        <v>0.36</v>
      </c>
      <c r="AU287" s="13"/>
      <c r="AV287" s="11"/>
      <c r="AW287" s="11"/>
      <c r="AX287" s="14"/>
      <c r="AY287" s="10">
        <v>1</v>
      </c>
      <c r="AZ287" s="11"/>
      <c r="BA287" s="61">
        <f t="shared" si="4726"/>
        <v>573</v>
      </c>
      <c r="BB287" s="61">
        <f t="shared" si="4727"/>
        <v>39</v>
      </c>
      <c r="BC287" s="11">
        <v>227</v>
      </c>
      <c r="BD287" s="12">
        <f t="shared" si="4728"/>
        <v>0.42757417102966844</v>
      </c>
      <c r="BE287" s="11">
        <v>18</v>
      </c>
      <c r="BF287" s="12">
        <f t="shared" si="4729"/>
        <v>7.3469387755102047E-2</v>
      </c>
      <c r="BG287" s="13"/>
      <c r="BH287" s="11"/>
      <c r="BI287" s="11"/>
      <c r="BJ287" s="14"/>
      <c r="BK287" s="10">
        <v>1</v>
      </c>
      <c r="BL287" s="11"/>
      <c r="BM287" s="61">
        <f t="shared" si="4730"/>
        <v>574</v>
      </c>
      <c r="BN287" s="61">
        <f t="shared" si="4731"/>
        <v>39</v>
      </c>
      <c r="BO287" s="11">
        <v>236</v>
      </c>
      <c r="BP287" s="12">
        <f t="shared" si="4732"/>
        <v>0.44773519163763065</v>
      </c>
      <c r="BQ287" s="11">
        <v>21</v>
      </c>
      <c r="BR287" s="12">
        <f t="shared" si="4733"/>
        <v>8.171206225680934E-2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>
        <v>216</v>
      </c>
      <c r="CB287" s="12">
        <f t="shared" si="4736"/>
        <v>0.45104895104895104</v>
      </c>
      <c r="CC287" s="11">
        <v>42</v>
      </c>
      <c r="CD287" s="12">
        <f t="shared" si="4737"/>
        <v>0.16279069767441862</v>
      </c>
      <c r="CE287" s="13"/>
      <c r="CF287" s="11"/>
      <c r="CG287" s="11"/>
      <c r="CH287" s="14"/>
      <c r="CI287" s="10">
        <v>1</v>
      </c>
      <c r="CJ287" s="11"/>
      <c r="CK287" s="61">
        <f t="shared" si="4738"/>
        <v>544</v>
      </c>
      <c r="CL287" s="61">
        <f t="shared" si="4739"/>
        <v>38</v>
      </c>
      <c r="CM287" s="11">
        <v>255</v>
      </c>
      <c r="CN287" s="12">
        <f t="shared" si="4740"/>
        <v>0.5220588235294118</v>
      </c>
      <c r="CO287" s="11">
        <v>29</v>
      </c>
      <c r="CP287" s="12">
        <f t="shared" si="4741"/>
        <v>0.10211267605633803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>
        <v>203</v>
      </c>
      <c r="CZ287" s="12">
        <f t="shared" si="4744"/>
        <v>0.4050632911392405</v>
      </c>
      <c r="DA287" s="11">
        <v>21</v>
      </c>
      <c r="DB287" s="12">
        <f t="shared" si="4745"/>
        <v>9.375E-2</v>
      </c>
      <c r="DC287" s="13"/>
      <c r="DD287" s="11"/>
      <c r="DE287" s="11"/>
      <c r="DF287" s="14"/>
      <c r="DG287" s="10">
        <v>1</v>
      </c>
      <c r="DH287" s="11"/>
      <c r="DI287" s="61">
        <f t="shared" si="4746"/>
        <v>565</v>
      </c>
      <c r="DJ287" s="61">
        <f t="shared" si="4747"/>
        <v>39</v>
      </c>
      <c r="DK287" s="11">
        <v>214</v>
      </c>
      <c r="DL287" s="12">
        <f t="shared" si="4748"/>
        <v>0.4353982300884956</v>
      </c>
      <c r="DM287" s="11">
        <v>32</v>
      </c>
      <c r="DN287" s="12">
        <f t="shared" si="4749"/>
        <v>0.13008130081300814</v>
      </c>
      <c r="DO287" s="13"/>
      <c r="DP287" s="11"/>
      <c r="DQ287" s="11"/>
      <c r="DR287" s="14"/>
      <c r="DS287" s="10"/>
      <c r="DT287" s="11"/>
      <c r="DU287" s="61">
        <f t="shared" si="4750"/>
        <v>112</v>
      </c>
      <c r="DV287" s="61">
        <f t="shared" si="4751"/>
        <v>8</v>
      </c>
      <c r="DW287" s="11">
        <v>38</v>
      </c>
      <c r="DX287" s="12">
        <f t="shared" si="4752"/>
        <v>0.41964285714285715</v>
      </c>
      <c r="DY287" s="11">
        <v>9</v>
      </c>
      <c r="DZ287" s="12">
        <f t="shared" si="4753"/>
        <v>0.19148936170212766</v>
      </c>
      <c r="EA287" s="13"/>
      <c r="EB287" s="11"/>
      <c r="EC287" s="11"/>
      <c r="ED287" s="14"/>
      <c r="EE287" s="10"/>
      <c r="EF287" s="11"/>
      <c r="EG287" s="61">
        <f t="shared" si="4754"/>
        <v>574</v>
      </c>
      <c r="EH287" s="61">
        <f t="shared" si="4755"/>
        <v>40</v>
      </c>
      <c r="EI287" s="11">
        <v>260</v>
      </c>
      <c r="EJ287" s="12">
        <f t="shared" si="4756"/>
        <v>0.51393728222996515</v>
      </c>
      <c r="EK287" s="11">
        <v>35</v>
      </c>
      <c r="EL287" s="12">
        <f t="shared" si="4757"/>
        <v>0.11864406779661017</v>
      </c>
      <c r="EM287" s="13"/>
      <c r="EN287" s="11"/>
      <c r="EO287" s="11"/>
      <c r="EP287" s="14"/>
      <c r="EQ287" s="10">
        <v>1</v>
      </c>
      <c r="ER287" s="11"/>
      <c r="ES287" s="61">
        <f t="shared" si="4758"/>
        <v>562</v>
      </c>
      <c r="ET287" s="61">
        <f t="shared" si="4759"/>
        <v>39</v>
      </c>
      <c r="EU287" s="11">
        <v>221</v>
      </c>
      <c r="EV287" s="12">
        <f t="shared" si="4760"/>
        <v>0.41992882562277578</v>
      </c>
      <c r="EW287" s="11">
        <v>15</v>
      </c>
      <c r="EX287" s="12">
        <f t="shared" si="4761"/>
        <v>6.3559322033898302E-2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>
        <v>215</v>
      </c>
      <c r="FH287" s="12">
        <f t="shared" si="4764"/>
        <v>0.42468239564428312</v>
      </c>
      <c r="FI287" s="11">
        <v>19</v>
      </c>
      <c r="FJ287" s="12">
        <f t="shared" si="4765"/>
        <v>8.11965811965812E-2</v>
      </c>
      <c r="FK287" s="13"/>
      <c r="FL287" s="11"/>
      <c r="FM287" s="11"/>
      <c r="FN287" s="14"/>
      <c r="FO287" s="10">
        <v>1</v>
      </c>
      <c r="FP287" s="11"/>
      <c r="FQ287" s="61">
        <f t="shared" si="4766"/>
        <v>556</v>
      </c>
      <c r="FR287" s="61">
        <f t="shared" si="4767"/>
        <v>41</v>
      </c>
      <c r="FS287" s="11">
        <v>261</v>
      </c>
      <c r="FT287" s="12">
        <f t="shared" si="4768"/>
        <v>0.53417266187050361</v>
      </c>
      <c r="FU287" s="11">
        <v>36</v>
      </c>
      <c r="FV287" s="12">
        <f t="shared" si="4769"/>
        <v>0.12121212121212122</v>
      </c>
      <c r="FW287" s="13"/>
      <c r="FX287" s="11"/>
      <c r="FY287" s="11"/>
      <c r="FZ287" s="14"/>
      <c r="GA287" s="10"/>
      <c r="GB287" s="11"/>
      <c r="GC287" s="61">
        <f t="shared" si="4770"/>
        <v>565</v>
      </c>
      <c r="GD287" s="61">
        <f t="shared" si="4771"/>
        <v>41</v>
      </c>
      <c r="GE287" s="11">
        <v>261</v>
      </c>
      <c r="GF287" s="12">
        <f t="shared" si="4772"/>
        <v>0.50442477876106195</v>
      </c>
      <c r="GG287" s="11">
        <v>24</v>
      </c>
      <c r="GH287" s="12">
        <f t="shared" si="4773"/>
        <v>8.4210526315789472E-2</v>
      </c>
      <c r="GI287" s="13"/>
      <c r="GJ287" s="11"/>
      <c r="GK287" s="11"/>
      <c r="GL287" s="14"/>
      <c r="GM287" s="10">
        <v>1</v>
      </c>
      <c r="GN287" s="11"/>
      <c r="GO287" s="61">
        <f t="shared" si="4774"/>
        <v>582</v>
      </c>
      <c r="GP287" s="61">
        <f t="shared" si="4775"/>
        <v>42</v>
      </c>
      <c r="GQ287" s="11">
        <v>218</v>
      </c>
      <c r="GR287" s="12">
        <f t="shared" si="4776"/>
        <v>0.4106529209621993</v>
      </c>
      <c r="GS287" s="11">
        <v>21</v>
      </c>
      <c r="GT287" s="12">
        <f t="shared" si="4777"/>
        <v>8.7866108786610872E-2</v>
      </c>
      <c r="GU287" s="13"/>
      <c r="GV287" s="11"/>
      <c r="GW287" s="11"/>
      <c r="GX287" s="14"/>
      <c r="GY287" s="10"/>
      <c r="GZ287" s="11"/>
      <c r="HA287" s="61">
        <f t="shared" si="4778"/>
        <v>75</v>
      </c>
      <c r="HB287" s="61">
        <f t="shared" si="4779"/>
        <v>5</v>
      </c>
      <c r="HC287" s="11">
        <v>18</v>
      </c>
      <c r="HD287" s="12">
        <f t="shared" si="4780"/>
        <v>0.42666666666666669</v>
      </c>
      <c r="HE287" s="11">
        <v>14</v>
      </c>
      <c r="HF287" s="12">
        <f t="shared" si="4781"/>
        <v>0.4375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>
        <v>247</v>
      </c>
      <c r="HP287" s="12">
        <f t="shared" si="4784"/>
        <v>0.46678023850085176</v>
      </c>
      <c r="HQ287" s="11">
        <v>27</v>
      </c>
      <c r="HR287" s="12">
        <f t="shared" si="4785"/>
        <v>9.8540145985401464E-2</v>
      </c>
      <c r="HS287" s="13"/>
      <c r="HT287" s="11"/>
      <c r="HU287" s="11"/>
      <c r="HV287" s="14"/>
      <c r="HW287" s="10">
        <v>1</v>
      </c>
      <c r="HX287" s="11"/>
      <c r="HY287" s="61">
        <f t="shared" si="4786"/>
        <v>579</v>
      </c>
      <c r="HZ287" s="61">
        <f t="shared" si="4787"/>
        <v>42</v>
      </c>
      <c r="IA287" s="11">
        <v>244</v>
      </c>
      <c r="IB287" s="12">
        <f t="shared" si="4788"/>
        <v>0.45077720207253885</v>
      </c>
      <c r="IC287" s="11">
        <v>17</v>
      </c>
      <c r="ID287" s="12">
        <f t="shared" si="4789"/>
        <v>6.5134099616858232E-2</v>
      </c>
      <c r="IE287" s="13"/>
      <c r="IF287" s="11"/>
      <c r="IG287" s="11"/>
      <c r="IH287" s="14"/>
      <c r="II287" s="10">
        <v>1</v>
      </c>
      <c r="IJ287" s="11"/>
      <c r="IK287" s="61">
        <f t="shared" si="4704"/>
        <v>578</v>
      </c>
      <c r="IL287" s="61">
        <f t="shared" si="4705"/>
        <v>42</v>
      </c>
      <c r="IM287" s="11">
        <v>235</v>
      </c>
      <c r="IN287" s="12">
        <f t="shared" si="4637"/>
        <v>0.44117647058823528</v>
      </c>
      <c r="IO287" s="11">
        <v>20</v>
      </c>
      <c r="IP287" s="12">
        <f t="shared" si="4638"/>
        <v>7.8431372549019607E-2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0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9</v>
      </c>
      <c r="JH287" s="14">
        <f t="shared" si="4642"/>
        <v>0</v>
      </c>
      <c r="JI287" s="373">
        <f t="shared" si="4643"/>
        <v>10469</v>
      </c>
      <c r="JJ287" s="11">
        <f t="shared" si="3981"/>
        <v>732</v>
      </c>
      <c r="JK287" s="11">
        <f t="shared" si="4644"/>
        <v>4872</v>
      </c>
      <c r="JL287" s="79">
        <f t="shared" si="4645"/>
        <v>0.46537396121883656</v>
      </c>
      <c r="JM287" s="15">
        <f t="shared" si="4646"/>
        <v>478</v>
      </c>
      <c r="JN287" s="12">
        <f t="shared" si="4647"/>
        <v>9.8111658456486048E-2</v>
      </c>
      <c r="JO287" s="16">
        <v>67.8</v>
      </c>
      <c r="JP287" s="17">
        <v>4603</v>
      </c>
      <c r="JQ287" s="16">
        <f t="shared" si="4416"/>
        <v>94.47865353037767</v>
      </c>
      <c r="JR287" s="16">
        <v>286</v>
      </c>
      <c r="JS287" s="369">
        <f t="shared" si="4289"/>
        <v>0.59832635983263593</v>
      </c>
      <c r="JT287" s="18"/>
      <c r="JU287" s="21"/>
      <c r="JV287" s="404">
        <f t="shared" si="4649"/>
        <v>0.4770510613884108</v>
      </c>
      <c r="JW287" s="401">
        <f t="shared" si="4650"/>
        <v>0.45247038428199943</v>
      </c>
      <c r="JX287" s="406">
        <f t="shared" si="4651"/>
        <v>0.46649630891538896</v>
      </c>
      <c r="JY287" s="743"/>
      <c r="JZ287" s="690"/>
      <c r="KA287" s="746"/>
      <c r="KB287" s="719"/>
      <c r="KC287" s="716"/>
      <c r="KD287" s="716"/>
      <c r="KE287" s="716"/>
      <c r="KF287" s="716"/>
      <c r="KG287" s="760"/>
      <c r="KH287" s="758"/>
      <c r="KI287" s="67">
        <f t="shared" si="4658"/>
        <v>2</v>
      </c>
      <c r="KJ287" s="430">
        <f t="shared" ref="KJ287" si="4795">KI287/KB288</f>
        <v>5.7290174735032942E-4</v>
      </c>
      <c r="KK287" s="67">
        <f t="shared" si="4660"/>
        <v>3</v>
      </c>
      <c r="KL287" s="425">
        <f t="shared" ref="KL287" si="4796">KK287/KD288</f>
        <v>8.658008658008658E-4</v>
      </c>
      <c r="KM287" s="67">
        <f t="shared" si="4662"/>
        <v>4</v>
      </c>
      <c r="KN287" s="425">
        <f>KM287/KF288</f>
        <v>1.1331444759206798E-3</v>
      </c>
    </row>
    <row r="288" spans="1:300" ht="19.5" thickTop="1" x14ac:dyDescent="0.25">
      <c r="A288" s="734"/>
      <c r="B288" s="436">
        <f>+B287+1</f>
        <v>45817</v>
      </c>
      <c r="C288" s="10">
        <v>1</v>
      </c>
      <c r="D288" s="11"/>
      <c r="E288" s="61">
        <f t="shared" si="4664"/>
        <v>573</v>
      </c>
      <c r="F288" s="61">
        <f t="shared" si="4665"/>
        <v>39</v>
      </c>
      <c r="G288" s="11">
        <v>292</v>
      </c>
      <c r="H288" s="12">
        <f t="shared" si="4597"/>
        <v>0.54101221640488661</v>
      </c>
      <c r="I288" s="11">
        <v>18</v>
      </c>
      <c r="J288" s="12">
        <f t="shared" si="4598"/>
        <v>5.8064516129032261E-2</v>
      </c>
      <c r="K288" s="13"/>
      <c r="L288" s="13"/>
      <c r="M288" s="25"/>
      <c r="N288" s="37"/>
      <c r="O288" s="10"/>
      <c r="P288" s="11"/>
      <c r="Q288" s="61">
        <f t="shared" si="4666"/>
        <v>573</v>
      </c>
      <c r="R288" s="61">
        <f t="shared" si="4667"/>
        <v>39</v>
      </c>
      <c r="S288" s="11">
        <v>243</v>
      </c>
      <c r="T288" s="12">
        <f t="shared" si="4599"/>
        <v>0.46596858638743455</v>
      </c>
      <c r="U288" s="11">
        <v>24</v>
      </c>
      <c r="V288" s="12">
        <f t="shared" si="4600"/>
        <v>8.98876404494382E-2</v>
      </c>
      <c r="W288" s="13"/>
      <c r="X288" s="13"/>
      <c r="Y288" s="25"/>
      <c r="Z288" s="37"/>
      <c r="AA288" s="10"/>
      <c r="AB288" s="11"/>
      <c r="AC288" s="61">
        <f t="shared" si="4668"/>
        <v>569</v>
      </c>
      <c r="AD288" s="61">
        <f t="shared" si="4669"/>
        <v>38</v>
      </c>
      <c r="AE288" s="11">
        <v>258</v>
      </c>
      <c r="AF288" s="12">
        <f t="shared" si="4601"/>
        <v>0.4868189806678383</v>
      </c>
      <c r="AG288" s="11">
        <v>19</v>
      </c>
      <c r="AH288" s="12">
        <f t="shared" si="4602"/>
        <v>6.8592057761732855E-2</v>
      </c>
      <c r="AI288" s="13"/>
      <c r="AJ288" s="13"/>
      <c r="AK288" s="25"/>
      <c r="AL288" s="37"/>
      <c r="AM288" s="10">
        <v>1</v>
      </c>
      <c r="AN288" s="11"/>
      <c r="AO288" s="61">
        <f t="shared" si="4670"/>
        <v>50</v>
      </c>
      <c r="AP288" s="61">
        <f t="shared" si="4671"/>
        <v>4</v>
      </c>
      <c r="AQ288" s="11">
        <v>22</v>
      </c>
      <c r="AR288" s="12">
        <f t="shared" si="4603"/>
        <v>0.6</v>
      </c>
      <c r="AS288" s="11">
        <v>8</v>
      </c>
      <c r="AT288" s="12">
        <f t="shared" si="4604"/>
        <v>0.26666666666666666</v>
      </c>
      <c r="AU288" s="13"/>
      <c r="AV288" s="13"/>
      <c r="AW288" s="25"/>
      <c r="AX288" s="37"/>
      <c r="AY288" s="10">
        <v>1</v>
      </c>
      <c r="AZ288" s="11"/>
      <c r="BA288" s="61">
        <f t="shared" si="4672"/>
        <v>572</v>
      </c>
      <c r="BB288" s="61">
        <f t="shared" si="4673"/>
        <v>39</v>
      </c>
      <c r="BC288" s="11">
        <v>264</v>
      </c>
      <c r="BD288" s="12">
        <f t="shared" si="4605"/>
        <v>0.50524475524475521</v>
      </c>
      <c r="BE288" s="11">
        <v>25</v>
      </c>
      <c r="BF288" s="12">
        <f t="shared" si="4606"/>
        <v>8.6505190311418678E-2</v>
      </c>
      <c r="BG288" s="13"/>
      <c r="BH288" s="13"/>
      <c r="BI288" s="25"/>
      <c r="BJ288" s="37"/>
      <c r="BK288" s="10"/>
      <c r="BL288" s="11"/>
      <c r="BM288" s="61">
        <f t="shared" si="4674"/>
        <v>574</v>
      </c>
      <c r="BN288" s="61">
        <f t="shared" si="4675"/>
        <v>39</v>
      </c>
      <c r="BO288" s="11">
        <v>226</v>
      </c>
      <c r="BP288" s="12">
        <f t="shared" si="4607"/>
        <v>0.42857142857142855</v>
      </c>
      <c r="BQ288" s="11">
        <v>20</v>
      </c>
      <c r="BR288" s="12">
        <f t="shared" si="4608"/>
        <v>8.1300813008130079E-2</v>
      </c>
      <c r="BS288" s="13"/>
      <c r="BT288" s="13"/>
      <c r="BU288" s="25"/>
      <c r="BV288" s="37"/>
      <c r="BW288" s="10">
        <v>1</v>
      </c>
      <c r="BX288" s="11"/>
      <c r="BY288" s="61">
        <f t="shared" si="4676"/>
        <v>571</v>
      </c>
      <c r="BZ288" s="61">
        <f t="shared" si="4677"/>
        <v>39</v>
      </c>
      <c r="CA288" s="11">
        <v>230</v>
      </c>
      <c r="CB288" s="12">
        <f t="shared" si="4609"/>
        <v>0.46409807355516636</v>
      </c>
      <c r="CC288" s="11">
        <v>35</v>
      </c>
      <c r="CD288" s="12">
        <f t="shared" si="4610"/>
        <v>0.13207547169811321</v>
      </c>
      <c r="CE288" s="13"/>
      <c r="CF288" s="13"/>
      <c r="CG288" s="25"/>
      <c r="CH288" s="37"/>
      <c r="CI288" s="10">
        <v>1</v>
      </c>
      <c r="CJ288" s="11"/>
      <c r="CK288" s="61">
        <f t="shared" si="4678"/>
        <v>543</v>
      </c>
      <c r="CL288" s="61">
        <f t="shared" si="4679"/>
        <v>38</v>
      </c>
      <c r="CM288" s="11">
        <v>243</v>
      </c>
      <c r="CN288" s="12">
        <f t="shared" si="4611"/>
        <v>0.47697974217311234</v>
      </c>
      <c r="CO288" s="11">
        <v>16</v>
      </c>
      <c r="CP288" s="12">
        <f t="shared" si="4612"/>
        <v>6.1776061776061778E-2</v>
      </c>
      <c r="CQ288" s="13"/>
      <c r="CR288" s="13"/>
      <c r="CS288" s="25"/>
      <c r="CT288" s="37"/>
      <c r="CU288" s="10">
        <v>2</v>
      </c>
      <c r="CV288" s="11"/>
      <c r="CW288" s="61">
        <f t="shared" si="4680"/>
        <v>551</v>
      </c>
      <c r="CX288" s="61">
        <f t="shared" si="4681"/>
        <v>38</v>
      </c>
      <c r="CY288" s="11">
        <v>216</v>
      </c>
      <c r="CZ288" s="12">
        <f t="shared" si="4613"/>
        <v>0.44101633393829404</v>
      </c>
      <c r="DA288" s="11">
        <v>27</v>
      </c>
      <c r="DB288" s="12">
        <f t="shared" si="4614"/>
        <v>0.1111111111111111</v>
      </c>
      <c r="DC288" s="13"/>
      <c r="DD288" s="13"/>
      <c r="DE288" s="25"/>
      <c r="DF288" s="37"/>
      <c r="DG288" s="10"/>
      <c r="DH288" s="11"/>
      <c r="DI288" s="61">
        <f t="shared" si="4682"/>
        <v>565</v>
      </c>
      <c r="DJ288" s="61">
        <f t="shared" si="4683"/>
        <v>39</v>
      </c>
      <c r="DK288" s="11">
        <v>237</v>
      </c>
      <c r="DL288" s="12">
        <f t="shared" si="4615"/>
        <v>0.47610619469026549</v>
      </c>
      <c r="DM288" s="11">
        <v>32</v>
      </c>
      <c r="DN288" s="12">
        <f t="shared" si="4616"/>
        <v>0.11895910780669144</v>
      </c>
      <c r="DO288" s="13"/>
      <c r="DP288" s="13"/>
      <c r="DQ288" s="25"/>
      <c r="DR288" s="37"/>
      <c r="DS288" s="10">
        <v>1</v>
      </c>
      <c r="DT288" s="11"/>
      <c r="DU288" s="61">
        <f t="shared" si="4684"/>
        <v>111</v>
      </c>
      <c r="DV288" s="61">
        <f t="shared" si="4685"/>
        <v>8</v>
      </c>
      <c r="DW288" s="11">
        <v>37</v>
      </c>
      <c r="DX288" s="12">
        <f t="shared" si="4617"/>
        <v>0.4144144144144144</v>
      </c>
      <c r="DY288" s="11">
        <v>9</v>
      </c>
      <c r="DZ288" s="12">
        <f t="shared" si="4618"/>
        <v>0.19565217391304349</v>
      </c>
      <c r="EA288" s="13"/>
      <c r="EB288" s="13"/>
      <c r="EC288" s="25"/>
      <c r="ED288" s="37"/>
      <c r="EE288" s="10"/>
      <c r="EF288" s="11"/>
      <c r="EG288" s="61">
        <f t="shared" si="4686"/>
        <v>574</v>
      </c>
      <c r="EH288" s="61">
        <f t="shared" si="4687"/>
        <v>40</v>
      </c>
      <c r="EI288" s="11">
        <v>235</v>
      </c>
      <c r="EJ288" s="12">
        <f t="shared" si="4619"/>
        <v>0.45993031358885017</v>
      </c>
      <c r="EK288" s="11">
        <v>29</v>
      </c>
      <c r="EL288" s="12">
        <f t="shared" si="4620"/>
        <v>0.10984848484848485</v>
      </c>
      <c r="EM288" s="13"/>
      <c r="EN288" s="13"/>
      <c r="EO288" s="25"/>
      <c r="EP288" s="37"/>
      <c r="EQ288" s="10">
        <v>1</v>
      </c>
      <c r="ER288" s="11"/>
      <c r="ES288" s="61">
        <f t="shared" si="4688"/>
        <v>561</v>
      </c>
      <c r="ET288" s="61">
        <f t="shared" si="4689"/>
        <v>39</v>
      </c>
      <c r="EU288" s="11">
        <v>253</v>
      </c>
      <c r="EV288" s="12">
        <f t="shared" si="4621"/>
        <v>0.48306595365418897</v>
      </c>
      <c r="EW288" s="11">
        <v>18</v>
      </c>
      <c r="EX288" s="12">
        <f t="shared" si="4622"/>
        <v>6.6420664206642069E-2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>
        <v>224</v>
      </c>
      <c r="FH288" s="12">
        <f t="shared" si="4623"/>
        <v>0.44464609800362975</v>
      </c>
      <c r="FI288" s="11">
        <v>21</v>
      </c>
      <c r="FJ288" s="12">
        <f t="shared" si="4624"/>
        <v>8.5714285714285715E-2</v>
      </c>
      <c r="FK288" s="13"/>
      <c r="FL288" s="13"/>
      <c r="FM288" s="25"/>
      <c r="FN288" s="37"/>
      <c r="FO288" s="10"/>
      <c r="FP288" s="11"/>
      <c r="FQ288" s="61">
        <f t="shared" si="4692"/>
        <v>556</v>
      </c>
      <c r="FR288" s="61">
        <f t="shared" ref="FR288:FR290" si="4797">FR287-FP288</f>
        <v>41</v>
      </c>
      <c r="FS288" s="11">
        <v>230</v>
      </c>
      <c r="FT288" s="12">
        <f t="shared" si="4625"/>
        <v>0.46223021582733814</v>
      </c>
      <c r="FU288" s="11">
        <v>27</v>
      </c>
      <c r="FV288" s="12">
        <f t="shared" si="4626"/>
        <v>0.10505836575875487</v>
      </c>
      <c r="FW288" s="13"/>
      <c r="FX288" s="13"/>
      <c r="FY288" s="25"/>
      <c r="FZ288" s="37"/>
      <c r="GA288" s="10">
        <v>2</v>
      </c>
      <c r="GB288" s="11"/>
      <c r="GC288" s="61">
        <f t="shared" si="4694"/>
        <v>563</v>
      </c>
      <c r="GD288" s="61">
        <f t="shared" si="4695"/>
        <v>41</v>
      </c>
      <c r="GE288" s="11">
        <v>232</v>
      </c>
      <c r="GF288" s="12">
        <f t="shared" si="4627"/>
        <v>0.45115452930728239</v>
      </c>
      <c r="GG288" s="11">
        <v>22</v>
      </c>
      <c r="GH288" s="12">
        <f t="shared" si="4628"/>
        <v>8.6614173228346455E-2</v>
      </c>
      <c r="GI288" s="13"/>
      <c r="GJ288" s="13"/>
      <c r="GK288" s="25"/>
      <c r="GL288" s="37"/>
      <c r="GM288" s="10"/>
      <c r="GN288" s="11"/>
      <c r="GO288" s="61">
        <f t="shared" si="4696"/>
        <v>582</v>
      </c>
      <c r="GP288" s="61">
        <f t="shared" si="4697"/>
        <v>42</v>
      </c>
      <c r="GQ288" s="11">
        <v>262</v>
      </c>
      <c r="GR288" s="12">
        <f t="shared" si="4629"/>
        <v>0.48797250859106528</v>
      </c>
      <c r="GS288" s="11">
        <v>22</v>
      </c>
      <c r="GT288" s="12">
        <f t="shared" si="4630"/>
        <v>7.746478873239436E-2</v>
      </c>
      <c r="GU288" s="13"/>
      <c r="GV288" s="13"/>
      <c r="GW288" s="25"/>
      <c r="GX288" s="37"/>
      <c r="GY288" s="10"/>
      <c r="GZ288" s="11"/>
      <c r="HA288" s="61">
        <f t="shared" si="4698"/>
        <v>75</v>
      </c>
      <c r="HB288" s="61">
        <f t="shared" si="4699"/>
        <v>5</v>
      </c>
      <c r="HC288" s="11">
        <v>22</v>
      </c>
      <c r="HD288" s="12">
        <f t="shared" si="4631"/>
        <v>0.46666666666666667</v>
      </c>
      <c r="HE288" s="11">
        <v>13</v>
      </c>
      <c r="HF288" s="12">
        <f t="shared" si="4632"/>
        <v>0.37142857142857144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>
        <v>241</v>
      </c>
      <c r="HP288" s="12">
        <f t="shared" si="4633"/>
        <v>0.44804088586030666</v>
      </c>
      <c r="HQ288" s="11">
        <v>22</v>
      </c>
      <c r="HR288" s="12">
        <f t="shared" si="4634"/>
        <v>8.3650190114068435E-2</v>
      </c>
      <c r="HS288" s="13"/>
      <c r="HT288" s="13"/>
      <c r="HU288" s="25"/>
      <c r="HV288" s="37"/>
      <c r="HW288" s="10">
        <v>2</v>
      </c>
      <c r="HX288" s="11"/>
      <c r="HY288" s="61">
        <f t="shared" si="4702"/>
        <v>577</v>
      </c>
      <c r="HZ288" s="61">
        <f t="shared" ref="HZ288:HZ290" si="4798">HZ287-HX288</f>
        <v>42</v>
      </c>
      <c r="IA288" s="11">
        <v>244</v>
      </c>
      <c r="IB288" s="12">
        <f t="shared" si="4635"/>
        <v>0.46793760831889081</v>
      </c>
      <c r="IC288" s="11">
        <v>26</v>
      </c>
      <c r="ID288" s="12">
        <f t="shared" si="4636"/>
        <v>9.6296296296296297E-2</v>
      </c>
      <c r="IE288" s="13"/>
      <c r="IF288" s="13"/>
      <c r="IG288" s="25"/>
      <c r="IH288" s="37"/>
      <c r="II288" s="10"/>
      <c r="IJ288" s="11"/>
      <c r="IK288" s="61">
        <f t="shared" si="4704"/>
        <v>578</v>
      </c>
      <c r="IL288" s="61">
        <f t="shared" si="4705"/>
        <v>42</v>
      </c>
      <c r="IM288" s="11">
        <v>233</v>
      </c>
      <c r="IN288" s="12">
        <f t="shared" si="4637"/>
        <v>0.43425605536332179</v>
      </c>
      <c r="IO288" s="11">
        <v>18</v>
      </c>
      <c r="IP288" s="12">
        <f t="shared" si="4638"/>
        <v>7.1713147410358571E-2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0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13</v>
      </c>
      <c r="JH288" s="14">
        <f t="shared" si="4642"/>
        <v>0</v>
      </c>
      <c r="JI288" s="373">
        <f t="shared" si="4643"/>
        <v>10456</v>
      </c>
      <c r="JJ288" s="11">
        <f t="shared" si="3981"/>
        <v>732</v>
      </c>
      <c r="JK288" s="11">
        <f t="shared" si="4644"/>
        <v>4895</v>
      </c>
      <c r="JL288" s="79">
        <f t="shared" si="4645"/>
        <v>0.4681522570772762</v>
      </c>
      <c r="JM288" s="15">
        <f t="shared" si="4646"/>
        <v>451</v>
      </c>
      <c r="JN288" s="12">
        <f t="shared" si="4647"/>
        <v>9.2134831460674152E-2</v>
      </c>
      <c r="JO288" s="16">
        <v>67</v>
      </c>
      <c r="JP288" s="17">
        <v>4637</v>
      </c>
      <c r="JQ288" s="16">
        <f t="shared" si="4416"/>
        <v>94.72931562819204</v>
      </c>
      <c r="JR288" s="16">
        <v>274</v>
      </c>
      <c r="JS288" s="369">
        <f t="shared" si="4289"/>
        <v>0.60753880266075388</v>
      </c>
      <c r="JT288" s="23"/>
      <c r="JU288" s="399"/>
      <c r="JV288" s="404">
        <f t="shared" si="4649"/>
        <v>0.48363009764503156</v>
      </c>
      <c r="JW288" s="401">
        <f t="shared" si="4650"/>
        <v>0.46209490740740738</v>
      </c>
      <c r="JX288" s="406">
        <f t="shared" si="4651"/>
        <v>0.45878339965889708</v>
      </c>
      <c r="JY288" s="743"/>
      <c r="JZ288" s="690"/>
      <c r="KA288" s="746"/>
      <c r="KB288" s="718">
        <f t="shared" ref="KB288" si="4799">SUM(E281,Q281,AC281,AO281,BA281,BM281,BY281)</f>
        <v>3491</v>
      </c>
      <c r="KC288" s="714"/>
      <c r="KD288" s="714">
        <f t="shared" ref="KD288" si="4800">SUM(CK281,CW281,DI281,DU281,EG281,ES281,FE281)</f>
        <v>3465</v>
      </c>
      <c r="KE288" s="714"/>
      <c r="KF288" s="714">
        <f t="shared" ref="KF288" si="4801">SUM(FQ281,GC281,GO281,HA281,HM281,HY281,IK281)</f>
        <v>3530</v>
      </c>
      <c r="KG288" s="759"/>
      <c r="KH288" s="761" t="s">
        <v>65</v>
      </c>
      <c r="KI288" s="67">
        <f t="shared" si="4658"/>
        <v>4</v>
      </c>
      <c r="KJ288" s="430">
        <f t="shared" ref="KJ288" si="4802">KI288/KB288</f>
        <v>1.1458034947006588E-3</v>
      </c>
      <c r="KK288" s="67">
        <f t="shared" si="4660"/>
        <v>5</v>
      </c>
      <c r="KL288" s="425">
        <f t="shared" ref="KL288" si="4803">KK288/KD288</f>
        <v>1.443001443001443E-3</v>
      </c>
      <c r="KM288" s="67">
        <f t="shared" si="4662"/>
        <v>4</v>
      </c>
      <c r="KN288" s="425">
        <f>KM288/KF288</f>
        <v>1.1331444759206798E-3</v>
      </c>
    </row>
    <row r="289" spans="1:300" ht="19.5" thickBot="1" x14ac:dyDescent="0.3">
      <c r="A289" s="734"/>
      <c r="B289" s="436">
        <f t="shared" si="4663"/>
        <v>45818</v>
      </c>
      <c r="C289" s="10"/>
      <c r="D289" s="11"/>
      <c r="E289" s="61">
        <f t="shared" si="4664"/>
        <v>573</v>
      </c>
      <c r="F289" s="61">
        <f t="shared" si="4665"/>
        <v>39</v>
      </c>
      <c r="G289" s="11">
        <v>256</v>
      </c>
      <c r="H289" s="12">
        <f t="shared" si="4597"/>
        <v>0.47993019197207681</v>
      </c>
      <c r="I289" s="11">
        <v>19</v>
      </c>
      <c r="J289" s="12">
        <f t="shared" si="4598"/>
        <v>6.9090909090909092E-2</v>
      </c>
      <c r="K289" s="13"/>
      <c r="L289" s="11"/>
      <c r="M289" s="25"/>
      <c r="N289" s="37"/>
      <c r="O289" s="10">
        <v>2</v>
      </c>
      <c r="P289" s="11"/>
      <c r="Q289" s="61">
        <f t="shared" si="4666"/>
        <v>571</v>
      </c>
      <c r="R289" s="61">
        <f t="shared" si="4667"/>
        <v>39</v>
      </c>
      <c r="S289" s="11">
        <v>254</v>
      </c>
      <c r="T289" s="12">
        <f t="shared" si="4599"/>
        <v>0.48161120840630472</v>
      </c>
      <c r="U289" s="11">
        <v>21</v>
      </c>
      <c r="V289" s="12">
        <f t="shared" si="4600"/>
        <v>7.636363636363637E-2</v>
      </c>
      <c r="W289" s="13"/>
      <c r="X289" s="11"/>
      <c r="Y289" s="25"/>
      <c r="Z289" s="37"/>
      <c r="AA289" s="10"/>
      <c r="AB289" s="11"/>
      <c r="AC289" s="61">
        <f t="shared" si="4668"/>
        <v>569</v>
      </c>
      <c r="AD289" s="61">
        <f t="shared" si="4669"/>
        <v>38</v>
      </c>
      <c r="AE289" s="11">
        <v>251</v>
      </c>
      <c r="AF289" s="12">
        <f t="shared" si="4601"/>
        <v>0.48154657293497366</v>
      </c>
      <c r="AG289" s="11">
        <v>23</v>
      </c>
      <c r="AH289" s="12">
        <f t="shared" si="4602"/>
        <v>8.3941605839416053E-2</v>
      </c>
      <c r="AI289" s="13"/>
      <c r="AJ289" s="11"/>
      <c r="AK289" s="25"/>
      <c r="AL289" s="37"/>
      <c r="AM289" s="10">
        <v>1</v>
      </c>
      <c r="AN289" s="11"/>
      <c r="AO289" s="61">
        <f t="shared" si="4670"/>
        <v>49</v>
      </c>
      <c r="AP289" s="61">
        <f t="shared" si="4671"/>
        <v>4</v>
      </c>
      <c r="AQ289" s="11">
        <v>22</v>
      </c>
      <c r="AR289" s="12">
        <f t="shared" si="4603"/>
        <v>0.53061224489795922</v>
      </c>
      <c r="AS289" s="11">
        <v>4</v>
      </c>
      <c r="AT289" s="12">
        <f t="shared" si="4604"/>
        <v>0.15384615384615385</v>
      </c>
      <c r="AU289" s="13"/>
      <c r="AV289" s="11"/>
      <c r="AW289" s="25"/>
      <c r="AX289" s="37"/>
      <c r="AY289" s="10">
        <v>1</v>
      </c>
      <c r="AZ289" s="11"/>
      <c r="BA289" s="61">
        <f t="shared" si="4672"/>
        <v>571</v>
      </c>
      <c r="BB289" s="61">
        <f t="shared" si="4673"/>
        <v>39</v>
      </c>
      <c r="BC289" s="11">
        <v>246</v>
      </c>
      <c r="BD289" s="12">
        <f t="shared" si="4605"/>
        <v>0.45884413309982486</v>
      </c>
      <c r="BE289" s="11">
        <v>16</v>
      </c>
      <c r="BF289" s="12">
        <f t="shared" si="4606"/>
        <v>6.1068702290076333E-2</v>
      </c>
      <c r="BG289" s="13"/>
      <c r="BH289" s="11"/>
      <c r="BI289" s="25"/>
      <c r="BJ289" s="37"/>
      <c r="BK289" s="10">
        <v>1</v>
      </c>
      <c r="BL289" s="11"/>
      <c r="BM289" s="61">
        <f t="shared" si="4674"/>
        <v>573</v>
      </c>
      <c r="BN289" s="61">
        <f t="shared" si="4675"/>
        <v>39</v>
      </c>
      <c r="BO289" s="11">
        <v>244</v>
      </c>
      <c r="BP289" s="12">
        <f t="shared" si="4607"/>
        <v>0.46422338568935428</v>
      </c>
      <c r="BQ289" s="11">
        <v>22</v>
      </c>
      <c r="BR289" s="12">
        <f t="shared" si="4608"/>
        <v>8.2706766917293228E-2</v>
      </c>
      <c r="BS289" s="13"/>
      <c r="BT289" s="11"/>
      <c r="BU289" s="25"/>
      <c r="BV289" s="37"/>
      <c r="BW289" s="10"/>
      <c r="BX289" s="11"/>
      <c r="BY289" s="61">
        <f t="shared" si="4676"/>
        <v>571</v>
      </c>
      <c r="BZ289" s="61">
        <f t="shared" si="4677"/>
        <v>39</v>
      </c>
      <c r="CA289" s="11">
        <v>225</v>
      </c>
      <c r="CB289" s="12">
        <f t="shared" si="4609"/>
        <v>0.43432574430823118</v>
      </c>
      <c r="CC289" s="11">
        <v>23</v>
      </c>
      <c r="CD289" s="12">
        <f t="shared" si="4610"/>
        <v>9.2741935483870969E-2</v>
      </c>
      <c r="CE289" s="13"/>
      <c r="CF289" s="11"/>
      <c r="CG289" s="25"/>
      <c r="CH289" s="37"/>
      <c r="CI289" s="10"/>
      <c r="CJ289" s="11"/>
      <c r="CK289" s="61">
        <f t="shared" si="4678"/>
        <v>543</v>
      </c>
      <c r="CL289" s="61">
        <f t="shared" si="4679"/>
        <v>38</v>
      </c>
      <c r="CM289" s="11">
        <v>239</v>
      </c>
      <c r="CN289" s="12">
        <f t="shared" si="4611"/>
        <v>0.48802946593001839</v>
      </c>
      <c r="CO289" s="11">
        <v>26</v>
      </c>
      <c r="CP289" s="12">
        <f t="shared" si="4612"/>
        <v>9.8113207547169817E-2</v>
      </c>
      <c r="CQ289" s="13"/>
      <c r="CR289" s="11"/>
      <c r="CS289" s="25"/>
      <c r="CT289" s="37"/>
      <c r="CU289" s="10"/>
      <c r="CV289" s="11"/>
      <c r="CW289" s="61">
        <f t="shared" si="4680"/>
        <v>551</v>
      </c>
      <c r="CX289" s="61">
        <f t="shared" si="4681"/>
        <v>38</v>
      </c>
      <c r="CY289" s="11">
        <v>220</v>
      </c>
      <c r="CZ289" s="12">
        <f t="shared" si="4613"/>
        <v>0.44646098003629764</v>
      </c>
      <c r="DA289" s="11">
        <v>26</v>
      </c>
      <c r="DB289" s="12">
        <f t="shared" si="4614"/>
        <v>0.10569105691056911</v>
      </c>
      <c r="DC289" s="13"/>
      <c r="DD289" s="11"/>
      <c r="DE289" s="25"/>
      <c r="DF289" s="37"/>
      <c r="DG289" s="10"/>
      <c r="DH289" s="11"/>
      <c r="DI289" s="61">
        <f t="shared" si="4682"/>
        <v>565</v>
      </c>
      <c r="DJ289" s="61">
        <f t="shared" si="4683"/>
        <v>39</v>
      </c>
      <c r="DK289" s="11">
        <v>221</v>
      </c>
      <c r="DL289" s="12">
        <f t="shared" si="4615"/>
        <v>0.45486725663716815</v>
      </c>
      <c r="DM289" s="11">
        <v>36</v>
      </c>
      <c r="DN289" s="12">
        <f t="shared" si="4616"/>
        <v>0.14007782101167315</v>
      </c>
      <c r="DO289" s="13"/>
      <c r="DP289" s="11"/>
      <c r="DQ289" s="25"/>
      <c r="DR289" s="37"/>
      <c r="DS289" s="10"/>
      <c r="DT289" s="11"/>
      <c r="DU289" s="61">
        <f t="shared" si="4684"/>
        <v>111</v>
      </c>
      <c r="DV289" s="61">
        <f t="shared" si="4685"/>
        <v>8</v>
      </c>
      <c r="DW289" s="11">
        <v>38</v>
      </c>
      <c r="DX289" s="12">
        <f t="shared" si="4617"/>
        <v>0.4144144144144144</v>
      </c>
      <c r="DY289" s="11">
        <v>8</v>
      </c>
      <c r="DZ289" s="12">
        <f t="shared" si="4618"/>
        <v>0.17391304347826086</v>
      </c>
      <c r="EA289" s="13"/>
      <c r="EB289" s="11"/>
      <c r="EC289" s="25"/>
      <c r="ED289" s="37"/>
      <c r="EE289" s="10"/>
      <c r="EF289" s="11"/>
      <c r="EG289" s="61">
        <f t="shared" si="4686"/>
        <v>574</v>
      </c>
      <c r="EH289" s="61">
        <f t="shared" si="4687"/>
        <v>40</v>
      </c>
      <c r="EI289" s="11">
        <v>250</v>
      </c>
      <c r="EJ289" s="12">
        <f t="shared" si="4619"/>
        <v>0.49825783972125437</v>
      </c>
      <c r="EK289" s="11">
        <v>36</v>
      </c>
      <c r="EL289" s="12">
        <f t="shared" si="4620"/>
        <v>0.12587412587412589</v>
      </c>
      <c r="EM289" s="13"/>
      <c r="EN289" s="11"/>
      <c r="EO289" s="25"/>
      <c r="EP289" s="37"/>
      <c r="EQ289" s="10"/>
      <c r="ER289" s="11"/>
      <c r="ES289" s="61">
        <f t="shared" si="4688"/>
        <v>561</v>
      </c>
      <c r="ET289" s="61">
        <f t="shared" si="4689"/>
        <v>39</v>
      </c>
      <c r="EU289" s="11">
        <v>247</v>
      </c>
      <c r="EV289" s="12">
        <f t="shared" si="4621"/>
        <v>0.47593582887700536</v>
      </c>
      <c r="EW289" s="11">
        <v>20</v>
      </c>
      <c r="EX289" s="12">
        <f t="shared" si="4622"/>
        <v>7.4906367041198504E-2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>
        <v>234</v>
      </c>
      <c r="FH289" s="12">
        <f t="shared" si="4623"/>
        <v>0.47186932849364793</v>
      </c>
      <c r="FI289" s="11">
        <v>26</v>
      </c>
      <c r="FJ289" s="12">
        <f t="shared" si="4624"/>
        <v>0.1</v>
      </c>
      <c r="FK289" s="13"/>
      <c r="FL289" s="11"/>
      <c r="FM289" s="25"/>
      <c r="FN289" s="37"/>
      <c r="FO289" s="10">
        <v>1</v>
      </c>
      <c r="FP289" s="11"/>
      <c r="FQ289" s="61">
        <f t="shared" si="4692"/>
        <v>555</v>
      </c>
      <c r="FR289" s="61">
        <f t="shared" si="4797"/>
        <v>41</v>
      </c>
      <c r="FS289" s="11">
        <v>222</v>
      </c>
      <c r="FT289" s="12">
        <f t="shared" si="4625"/>
        <v>0.47387387387387386</v>
      </c>
      <c r="FU289" s="11">
        <v>41</v>
      </c>
      <c r="FV289" s="12">
        <f t="shared" si="4626"/>
        <v>0.155893536121673</v>
      </c>
      <c r="FW289" s="13"/>
      <c r="FX289" s="11"/>
      <c r="FY289" s="25"/>
      <c r="FZ289" s="37"/>
      <c r="GA289" s="10"/>
      <c r="GB289" s="11"/>
      <c r="GC289" s="61">
        <f t="shared" si="4694"/>
        <v>563</v>
      </c>
      <c r="GD289" s="61">
        <f t="shared" si="4695"/>
        <v>41</v>
      </c>
      <c r="GE289" s="11">
        <v>250</v>
      </c>
      <c r="GF289" s="12">
        <f t="shared" si="4627"/>
        <v>0.48845470692717585</v>
      </c>
      <c r="GG289" s="11">
        <v>25</v>
      </c>
      <c r="GH289" s="12">
        <f t="shared" si="4628"/>
        <v>9.0909090909090912E-2</v>
      </c>
      <c r="GI289" s="13"/>
      <c r="GJ289" s="11"/>
      <c r="GK289" s="25"/>
      <c r="GL289" s="37"/>
      <c r="GM289" s="10">
        <v>1</v>
      </c>
      <c r="GN289" s="11"/>
      <c r="GO289" s="61">
        <f t="shared" si="4696"/>
        <v>581</v>
      </c>
      <c r="GP289" s="61">
        <f t="shared" si="4697"/>
        <v>42</v>
      </c>
      <c r="GQ289" s="11">
        <v>253</v>
      </c>
      <c r="GR289" s="12">
        <f t="shared" si="4629"/>
        <v>0.46815834767641995</v>
      </c>
      <c r="GS289" s="11">
        <v>19</v>
      </c>
      <c r="GT289" s="12">
        <f t="shared" si="4630"/>
        <v>6.985294117647059E-2</v>
      </c>
      <c r="GU289" s="13"/>
      <c r="GV289" s="11"/>
      <c r="GW289" s="25"/>
      <c r="GX289" s="37"/>
      <c r="GY289" s="10"/>
      <c r="GZ289" s="11"/>
      <c r="HA289" s="61">
        <f t="shared" si="4698"/>
        <v>75</v>
      </c>
      <c r="HB289" s="61">
        <f t="shared" si="4699"/>
        <v>5</v>
      </c>
      <c r="HC289" s="11">
        <v>16</v>
      </c>
      <c r="HD289" s="12">
        <f t="shared" si="4631"/>
        <v>0.38666666666666666</v>
      </c>
      <c r="HE289" s="11">
        <v>13</v>
      </c>
      <c r="HF289" s="12">
        <f t="shared" si="4632"/>
        <v>0.44827586206896552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>
        <v>268</v>
      </c>
      <c r="HP289" s="12">
        <f t="shared" si="4633"/>
        <v>0.49403747870528109</v>
      </c>
      <c r="HQ289" s="11">
        <v>22</v>
      </c>
      <c r="HR289" s="12">
        <f t="shared" si="4634"/>
        <v>7.586206896551724E-2</v>
      </c>
      <c r="HS289" s="13"/>
      <c r="HT289" s="11"/>
      <c r="HU289" s="25"/>
      <c r="HV289" s="37"/>
      <c r="HW289" s="10"/>
      <c r="HX289" s="11"/>
      <c r="HY289" s="61">
        <f t="shared" si="4702"/>
        <v>577</v>
      </c>
      <c r="HZ289" s="61">
        <f t="shared" si="4798"/>
        <v>42</v>
      </c>
      <c r="IA289" s="11">
        <v>252</v>
      </c>
      <c r="IB289" s="12">
        <f t="shared" si="4635"/>
        <v>0.47660311958405543</v>
      </c>
      <c r="IC289" s="11">
        <v>23</v>
      </c>
      <c r="ID289" s="12">
        <f t="shared" si="4636"/>
        <v>8.3636363636363634E-2</v>
      </c>
      <c r="IE289" s="13"/>
      <c r="IF289" s="11"/>
      <c r="IG289" s="25"/>
      <c r="IH289" s="37"/>
      <c r="II289" s="10">
        <v>1</v>
      </c>
      <c r="IJ289" s="11"/>
      <c r="IK289" s="61">
        <f t="shared" si="4704"/>
        <v>577</v>
      </c>
      <c r="IL289" s="61">
        <f t="shared" si="4705"/>
        <v>42</v>
      </c>
      <c r="IM289" s="11">
        <v>251</v>
      </c>
      <c r="IN289" s="12">
        <f t="shared" si="4637"/>
        <v>0.48180242634315423</v>
      </c>
      <c r="IO289" s="11">
        <v>27</v>
      </c>
      <c r="IP289" s="12">
        <f t="shared" si="4638"/>
        <v>9.7122302158273388E-2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0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8</v>
      </c>
      <c r="JH289" s="14">
        <f t="shared" si="4642"/>
        <v>0</v>
      </c>
      <c r="JI289" s="373">
        <f t="shared" si="4643"/>
        <v>10448</v>
      </c>
      <c r="JJ289" s="11">
        <f t="shared" si="3981"/>
        <v>732</v>
      </c>
      <c r="JK289" s="11">
        <f t="shared" si="4644"/>
        <v>4935</v>
      </c>
      <c r="JL289" s="79">
        <f t="shared" si="4645"/>
        <v>0.47233920367534454</v>
      </c>
      <c r="JM289" s="15">
        <f t="shared" si="4646"/>
        <v>476</v>
      </c>
      <c r="JN289" s="12">
        <f t="shared" si="4647"/>
        <v>9.6453900709219859E-2</v>
      </c>
      <c r="JO289" s="16">
        <v>68</v>
      </c>
      <c r="JP289" s="17">
        <v>4665</v>
      </c>
      <c r="JQ289" s="16">
        <f t="shared" si="4416"/>
        <v>94.528875379939208</v>
      </c>
      <c r="JR289" s="16">
        <v>270</v>
      </c>
      <c r="JS289" s="369">
        <f t="shared" si="4289"/>
        <v>0.5672268907563025</v>
      </c>
      <c r="JT289" s="23"/>
      <c r="JU289" s="399"/>
      <c r="JV289" s="404">
        <f t="shared" si="4649"/>
        <v>0.46764452113891286</v>
      </c>
      <c r="JW289" s="401">
        <f t="shared" si="4650"/>
        <v>0.47077546296296297</v>
      </c>
      <c r="JX289" s="406">
        <f t="shared" si="4651"/>
        <v>0.47852062588904692</v>
      </c>
      <c r="JY289" s="743"/>
      <c r="JZ289" s="690"/>
      <c r="KA289" s="746"/>
      <c r="KB289" s="719"/>
      <c r="KC289" s="716"/>
      <c r="KD289" s="716"/>
      <c r="KE289" s="716"/>
      <c r="KF289" s="716"/>
      <c r="KG289" s="760"/>
      <c r="KH289" s="758"/>
      <c r="KI289" s="67">
        <f t="shared" si="4658"/>
        <v>3</v>
      </c>
      <c r="KJ289" s="430">
        <f t="shared" ref="KJ289" si="4804">KI289/KB288</f>
        <v>8.5935262102549413E-4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3</v>
      </c>
      <c r="KN289" s="425">
        <f>KM289/KF288</f>
        <v>8.4985835694050991E-4</v>
      </c>
    </row>
    <row r="290" spans="1:300" ht="20.25" thickTop="1" thickBot="1" x14ac:dyDescent="0.3">
      <c r="A290" s="734"/>
      <c r="B290" s="436">
        <f t="shared" si="4663"/>
        <v>45819</v>
      </c>
      <c r="C290" s="10">
        <v>1</v>
      </c>
      <c r="D290" s="11"/>
      <c r="E290" s="61">
        <f t="shared" si="4664"/>
        <v>572</v>
      </c>
      <c r="F290" s="61">
        <f t="shared" si="4665"/>
        <v>39</v>
      </c>
      <c r="G290" s="11">
        <v>251</v>
      </c>
      <c r="H290" s="12">
        <f t="shared" si="4597"/>
        <v>0.47902097902097901</v>
      </c>
      <c r="I290" s="11">
        <v>23</v>
      </c>
      <c r="J290" s="12">
        <f t="shared" si="4598"/>
        <v>8.3941605839416053E-2</v>
      </c>
      <c r="K290" s="13"/>
      <c r="L290" s="11"/>
      <c r="M290" s="38"/>
      <c r="N290" s="39"/>
      <c r="O290" s="10"/>
      <c r="P290" s="11"/>
      <c r="Q290" s="61">
        <f t="shared" si="4666"/>
        <v>571</v>
      </c>
      <c r="R290" s="61">
        <f t="shared" si="4667"/>
        <v>39</v>
      </c>
      <c r="S290" s="11">
        <v>258</v>
      </c>
      <c r="T290" s="12">
        <f t="shared" si="4599"/>
        <v>0.48686514886164622</v>
      </c>
      <c r="U290" s="11">
        <v>20</v>
      </c>
      <c r="V290" s="12">
        <f t="shared" si="4600"/>
        <v>7.1942446043165464E-2</v>
      </c>
      <c r="W290" s="13"/>
      <c r="X290" s="11"/>
      <c r="Y290" s="38"/>
      <c r="Z290" s="39"/>
      <c r="AA290" s="10">
        <v>1</v>
      </c>
      <c r="AB290" s="11"/>
      <c r="AC290" s="61">
        <f t="shared" si="4668"/>
        <v>568</v>
      </c>
      <c r="AD290" s="61">
        <f t="shared" si="4669"/>
        <v>38</v>
      </c>
      <c r="AE290" s="11">
        <v>260</v>
      </c>
      <c r="AF290" s="12">
        <f t="shared" si="4601"/>
        <v>0.49823943661971831</v>
      </c>
      <c r="AG290" s="11">
        <v>23</v>
      </c>
      <c r="AH290" s="12">
        <f t="shared" si="4602"/>
        <v>8.1272084805653705E-2</v>
      </c>
      <c r="AI290" s="13"/>
      <c r="AJ290" s="11"/>
      <c r="AK290" s="38"/>
      <c r="AL290" s="39"/>
      <c r="AM290" s="10">
        <v>1</v>
      </c>
      <c r="AN290" s="11"/>
      <c r="AO290" s="61">
        <f t="shared" si="4670"/>
        <v>48</v>
      </c>
      <c r="AP290" s="61">
        <f t="shared" si="4671"/>
        <v>4</v>
      </c>
      <c r="AQ290" s="11">
        <v>20</v>
      </c>
      <c r="AR290" s="12">
        <f t="shared" si="4603"/>
        <v>0.5</v>
      </c>
      <c r="AS290" s="11">
        <v>4</v>
      </c>
      <c r="AT290" s="12">
        <f t="shared" si="4604"/>
        <v>0.16666666666666666</v>
      </c>
      <c r="AU290" s="13"/>
      <c r="AV290" s="11"/>
      <c r="AW290" s="38"/>
      <c r="AX290" s="39"/>
      <c r="AY290" s="10"/>
      <c r="AZ290" s="11"/>
      <c r="BA290" s="61">
        <f t="shared" si="4672"/>
        <v>571</v>
      </c>
      <c r="BB290" s="61">
        <f t="shared" si="4673"/>
        <v>39</v>
      </c>
      <c r="BC290" s="11">
        <v>240</v>
      </c>
      <c r="BD290" s="12">
        <f t="shared" si="4605"/>
        <v>0.46409807355516636</v>
      </c>
      <c r="BE290" s="11">
        <v>25</v>
      </c>
      <c r="BF290" s="12">
        <f t="shared" si="4606"/>
        <v>9.4339622641509441E-2</v>
      </c>
      <c r="BG290" s="13"/>
      <c r="BH290" s="11"/>
      <c r="BI290" s="38"/>
      <c r="BJ290" s="39"/>
      <c r="BK290" s="10">
        <v>2</v>
      </c>
      <c r="BL290" s="11"/>
      <c r="BM290" s="61">
        <f t="shared" si="4674"/>
        <v>571</v>
      </c>
      <c r="BN290" s="61">
        <f t="shared" si="4675"/>
        <v>39</v>
      </c>
      <c r="BO290" s="11">
        <v>260</v>
      </c>
      <c r="BP290" s="12">
        <f t="shared" si="4607"/>
        <v>0.48861646234676009</v>
      </c>
      <c r="BQ290" s="11">
        <v>19</v>
      </c>
      <c r="BR290" s="12">
        <f t="shared" si="4608"/>
        <v>6.8100358422939072E-2</v>
      </c>
      <c r="BS290" s="13"/>
      <c r="BT290" s="11"/>
      <c r="BU290" s="38"/>
      <c r="BV290" s="39"/>
      <c r="BW290" s="10">
        <v>1</v>
      </c>
      <c r="BX290" s="11"/>
      <c r="BY290" s="61">
        <f t="shared" si="4676"/>
        <v>570</v>
      </c>
      <c r="BZ290" s="61">
        <f t="shared" si="4677"/>
        <v>39</v>
      </c>
      <c r="CA290" s="11">
        <v>248</v>
      </c>
      <c r="CB290" s="12">
        <f t="shared" si="4609"/>
        <v>0.49824561403508771</v>
      </c>
      <c r="CC290" s="11">
        <v>36</v>
      </c>
      <c r="CD290" s="12">
        <f t="shared" si="4610"/>
        <v>0.12676056338028169</v>
      </c>
      <c r="CE290" s="13"/>
      <c r="CF290" s="11"/>
      <c r="CG290" s="38"/>
      <c r="CH290" s="39"/>
      <c r="CI290" s="10">
        <v>1</v>
      </c>
      <c r="CJ290" s="11"/>
      <c r="CK290" s="61">
        <f t="shared" si="4678"/>
        <v>542</v>
      </c>
      <c r="CL290" s="61">
        <f t="shared" si="4679"/>
        <v>38</v>
      </c>
      <c r="CM290" s="11">
        <v>251</v>
      </c>
      <c r="CN290" s="12">
        <f t="shared" si="4611"/>
        <v>0.49446494464944651</v>
      </c>
      <c r="CO290" s="11">
        <v>17</v>
      </c>
      <c r="CP290" s="12">
        <f t="shared" si="4612"/>
        <v>6.3432835820895525E-2</v>
      </c>
      <c r="CQ290" s="13"/>
      <c r="CR290" s="11"/>
      <c r="CS290" s="38"/>
      <c r="CT290" s="39"/>
      <c r="CU290" s="10"/>
      <c r="CV290" s="11"/>
      <c r="CW290" s="61">
        <f t="shared" si="4680"/>
        <v>551</v>
      </c>
      <c r="CX290" s="61">
        <f t="shared" si="4681"/>
        <v>38</v>
      </c>
      <c r="CY290" s="11">
        <v>230</v>
      </c>
      <c r="CZ290" s="12">
        <f t="shared" si="4613"/>
        <v>0.46823956442831216</v>
      </c>
      <c r="DA290" s="11">
        <v>28</v>
      </c>
      <c r="DB290" s="12">
        <f t="shared" si="4614"/>
        <v>0.10852713178294573</v>
      </c>
      <c r="DC290" s="13"/>
      <c r="DD290" s="11"/>
      <c r="DE290" s="38"/>
      <c r="DF290" s="39"/>
      <c r="DG290" s="10"/>
      <c r="DH290" s="11"/>
      <c r="DI290" s="61">
        <f t="shared" si="4682"/>
        <v>565</v>
      </c>
      <c r="DJ290" s="61">
        <f t="shared" si="4683"/>
        <v>39</v>
      </c>
      <c r="DK290" s="11">
        <v>249</v>
      </c>
      <c r="DL290" s="12">
        <f t="shared" si="4615"/>
        <v>0.50088495575221237</v>
      </c>
      <c r="DM290" s="11">
        <v>34</v>
      </c>
      <c r="DN290" s="12">
        <f t="shared" si="4616"/>
        <v>0.12014134275618374</v>
      </c>
      <c r="DO290" s="13"/>
      <c r="DP290" s="11"/>
      <c r="DQ290" s="38"/>
      <c r="DR290" s="39"/>
      <c r="DS290" s="10">
        <v>1</v>
      </c>
      <c r="DT290" s="11"/>
      <c r="DU290" s="61">
        <f t="shared" si="4684"/>
        <v>110</v>
      </c>
      <c r="DV290" s="61">
        <f t="shared" si="4685"/>
        <v>8</v>
      </c>
      <c r="DW290" s="11">
        <v>38</v>
      </c>
      <c r="DX290" s="12">
        <f t="shared" si="4617"/>
        <v>0.45454545454545453</v>
      </c>
      <c r="DY290" s="11">
        <v>12</v>
      </c>
      <c r="DZ290" s="12">
        <f t="shared" si="4618"/>
        <v>0.24</v>
      </c>
      <c r="EA290" s="13"/>
      <c r="EB290" s="11"/>
      <c r="EC290" s="38"/>
      <c r="ED290" s="39"/>
      <c r="EE290" s="10">
        <v>1</v>
      </c>
      <c r="EF290" s="11"/>
      <c r="EG290" s="61">
        <f t="shared" si="4686"/>
        <v>573</v>
      </c>
      <c r="EH290" s="61">
        <f t="shared" si="4687"/>
        <v>40</v>
      </c>
      <c r="EI290" s="11">
        <v>253</v>
      </c>
      <c r="EJ290" s="12">
        <f t="shared" si="4619"/>
        <v>0.48342059336823734</v>
      </c>
      <c r="EK290" s="11">
        <v>24</v>
      </c>
      <c r="EL290" s="12">
        <f t="shared" si="4620"/>
        <v>8.6642599277978335E-2</v>
      </c>
      <c r="EM290" s="13"/>
      <c r="EN290" s="11"/>
      <c r="EO290" s="38"/>
      <c r="EP290" s="39"/>
      <c r="EQ290" s="10"/>
      <c r="ER290" s="11"/>
      <c r="ES290" s="61">
        <f t="shared" si="4688"/>
        <v>561</v>
      </c>
      <c r="ET290" s="61">
        <f t="shared" si="4689"/>
        <v>39</v>
      </c>
      <c r="EU290" s="11">
        <v>230</v>
      </c>
      <c r="EV290" s="12">
        <f t="shared" si="4621"/>
        <v>0.45098039215686275</v>
      </c>
      <c r="EW290" s="11">
        <v>23</v>
      </c>
      <c r="EX290" s="12">
        <f t="shared" si="4622"/>
        <v>9.0909090909090912E-2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>
        <v>232</v>
      </c>
      <c r="FH290" s="12">
        <f t="shared" si="4623"/>
        <v>0.45553539019963701</v>
      </c>
      <c r="FI290" s="11">
        <v>19</v>
      </c>
      <c r="FJ290" s="12">
        <f t="shared" si="4624"/>
        <v>7.5697211155378488E-2</v>
      </c>
      <c r="FK290" s="13"/>
      <c r="FL290" s="11"/>
      <c r="FM290" s="38"/>
      <c r="FN290" s="39"/>
      <c r="FO290" s="10">
        <v>1</v>
      </c>
      <c r="FP290" s="11"/>
      <c r="FQ290" s="61">
        <f t="shared" si="4692"/>
        <v>554</v>
      </c>
      <c r="FR290" s="61">
        <f t="shared" si="4797"/>
        <v>41</v>
      </c>
      <c r="FS290" s="11">
        <v>265</v>
      </c>
      <c r="FT290" s="12">
        <f t="shared" si="4625"/>
        <v>0.50722021660649819</v>
      </c>
      <c r="FU290" s="11">
        <v>16</v>
      </c>
      <c r="FV290" s="12">
        <f t="shared" si="4626"/>
        <v>5.6939501779359428E-2</v>
      </c>
      <c r="FW290" s="13"/>
      <c r="FX290" s="11"/>
      <c r="FY290" s="38"/>
      <c r="FZ290" s="39"/>
      <c r="GA290" s="10">
        <v>1</v>
      </c>
      <c r="GB290" s="11"/>
      <c r="GC290" s="61">
        <f t="shared" si="4694"/>
        <v>562</v>
      </c>
      <c r="GD290" s="61">
        <f t="shared" si="4695"/>
        <v>41</v>
      </c>
      <c r="GE290" s="11">
        <v>247</v>
      </c>
      <c r="GF290" s="12">
        <f t="shared" si="4627"/>
        <v>0.47686832740213525</v>
      </c>
      <c r="GG290" s="11">
        <v>21</v>
      </c>
      <c r="GH290" s="12">
        <f t="shared" si="4628"/>
        <v>7.8358208955223885E-2</v>
      </c>
      <c r="GI290" s="13"/>
      <c r="GJ290" s="11"/>
      <c r="GK290" s="38"/>
      <c r="GL290" s="39"/>
      <c r="GM290" s="10"/>
      <c r="GN290" s="11"/>
      <c r="GO290" s="61">
        <f t="shared" si="4696"/>
        <v>581</v>
      </c>
      <c r="GP290" s="61">
        <f t="shared" si="4697"/>
        <v>42</v>
      </c>
      <c r="GQ290" s="11">
        <v>230</v>
      </c>
      <c r="GR290" s="12">
        <f t="shared" si="4629"/>
        <v>0.423407917383821</v>
      </c>
      <c r="GS290" s="11">
        <v>16</v>
      </c>
      <c r="GT290" s="12">
        <f t="shared" si="4630"/>
        <v>6.5040650406504072E-2</v>
      </c>
      <c r="GU290" s="13"/>
      <c r="GV290" s="11"/>
      <c r="GW290" s="38"/>
      <c r="GX290" s="39"/>
      <c r="GY290" s="10">
        <v>1</v>
      </c>
      <c r="GZ290" s="11"/>
      <c r="HA290" s="61">
        <f t="shared" si="4698"/>
        <v>74</v>
      </c>
      <c r="HB290" s="61">
        <f t="shared" si="4699"/>
        <v>5</v>
      </c>
      <c r="HC290" s="11">
        <v>20</v>
      </c>
      <c r="HD290" s="12">
        <f t="shared" si="4631"/>
        <v>0.40540540540540543</v>
      </c>
      <c r="HE290" s="11">
        <v>10</v>
      </c>
      <c r="HF290" s="12">
        <f t="shared" si="4632"/>
        <v>0.33333333333333331</v>
      </c>
      <c r="HG290" s="13"/>
      <c r="HH290" s="11"/>
      <c r="HI290" s="38"/>
      <c r="HJ290" s="39"/>
      <c r="HK290" s="10">
        <v>1</v>
      </c>
      <c r="HL290" s="11"/>
      <c r="HM290" s="61">
        <f t="shared" si="4700"/>
        <v>586</v>
      </c>
      <c r="HN290" s="61">
        <f t="shared" si="4701"/>
        <v>42</v>
      </c>
      <c r="HO290" s="11">
        <v>242</v>
      </c>
      <c r="HP290" s="12">
        <f t="shared" si="4633"/>
        <v>0.45051194539249145</v>
      </c>
      <c r="HQ290" s="11">
        <v>22</v>
      </c>
      <c r="HR290" s="12">
        <f t="shared" si="4634"/>
        <v>8.3333333333333329E-2</v>
      </c>
      <c r="HS290" s="13"/>
      <c r="HT290" s="11"/>
      <c r="HU290" s="38"/>
      <c r="HV290" s="39"/>
      <c r="HW290" s="10"/>
      <c r="HX290" s="11"/>
      <c r="HY290" s="61">
        <f t="shared" si="4702"/>
        <v>577</v>
      </c>
      <c r="HZ290" s="61">
        <f t="shared" si="4798"/>
        <v>42</v>
      </c>
      <c r="IA290" s="11">
        <v>237</v>
      </c>
      <c r="IB290" s="12">
        <f t="shared" si="4635"/>
        <v>0.45233968804159447</v>
      </c>
      <c r="IC290" s="11">
        <v>24</v>
      </c>
      <c r="ID290" s="12">
        <f t="shared" si="4636"/>
        <v>9.1954022988505746E-2</v>
      </c>
      <c r="IE290" s="13"/>
      <c r="IF290" s="11"/>
      <c r="IG290" s="38"/>
      <c r="IH290" s="39"/>
      <c r="II290" s="10"/>
      <c r="IJ290" s="11"/>
      <c r="IK290" s="61">
        <f t="shared" si="4704"/>
        <v>577</v>
      </c>
      <c r="IL290" s="61">
        <f t="shared" si="4705"/>
        <v>42</v>
      </c>
      <c r="IM290" s="11">
        <v>235</v>
      </c>
      <c r="IN290" s="12">
        <f t="shared" si="4637"/>
        <v>0.4558058925476603</v>
      </c>
      <c r="IO290" s="11">
        <v>28</v>
      </c>
      <c r="IP290" s="12">
        <f t="shared" si="4638"/>
        <v>0.10646387832699619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0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13</v>
      </c>
      <c r="JH290" s="14">
        <f t="shared" si="4642"/>
        <v>0</v>
      </c>
      <c r="JI290" s="373">
        <f t="shared" si="4643"/>
        <v>10435</v>
      </c>
      <c r="JJ290" s="11">
        <f t="shared" si="3981"/>
        <v>732</v>
      </c>
      <c r="JK290" s="11">
        <f t="shared" si="4644"/>
        <v>4940</v>
      </c>
      <c r="JL290" s="79">
        <f t="shared" si="4645"/>
        <v>0.47340680402491614</v>
      </c>
      <c r="JM290" s="15">
        <f t="shared" si="4646"/>
        <v>444</v>
      </c>
      <c r="JN290" s="12">
        <f t="shared" si="4647"/>
        <v>8.9878542510121451E-2</v>
      </c>
      <c r="JO290" s="16">
        <v>68.2</v>
      </c>
      <c r="JP290" s="17">
        <v>4683</v>
      </c>
      <c r="JQ290" s="16">
        <f t="shared" si="4416"/>
        <v>94.797570850202433</v>
      </c>
      <c r="JR290" s="16">
        <v>259</v>
      </c>
      <c r="JS290" s="369">
        <f t="shared" si="4289"/>
        <v>0.58333333333333337</v>
      </c>
      <c r="JT290" s="23"/>
      <c r="JU290" s="399"/>
      <c r="JV290" s="404">
        <f t="shared" si="4649"/>
        <v>0.48602708153269952</v>
      </c>
      <c r="JW290" s="401">
        <f t="shared" si="4650"/>
        <v>0.47494931943237767</v>
      </c>
      <c r="JX290" s="406">
        <f t="shared" si="4651"/>
        <v>0.45941327257191683</v>
      </c>
      <c r="JY290" s="743"/>
      <c r="JZ290" s="690"/>
      <c r="KA290" s="746"/>
      <c r="KB290" s="718">
        <f t="shared" ref="KB290" si="4806">KB281+KB286</f>
        <v>474</v>
      </c>
      <c r="KC290" s="763">
        <f t="shared" ref="KC290" si="4807">KB290/$KB$10</f>
        <v>0.12015209125475285</v>
      </c>
      <c r="KD290" s="714">
        <f t="shared" ref="KD290" si="4808">KD281+KD286</f>
        <v>489</v>
      </c>
      <c r="KE290" s="763">
        <f t="shared" ref="KE290" si="4809">KD290/$KD$10</f>
        <v>0.12404870624048706</v>
      </c>
      <c r="KF290" s="714">
        <f t="shared" ref="KF290" si="4810">KF281+KF286</f>
        <v>436</v>
      </c>
      <c r="KG290" s="770">
        <f t="shared" ref="KG290" si="4811">KF290/$KF$10</f>
        <v>0.11046364327337219</v>
      </c>
      <c r="KH290" s="761" t="s">
        <v>144</v>
      </c>
      <c r="KI290" s="304">
        <f t="shared" si="4658"/>
        <v>6</v>
      </c>
      <c r="KJ290" s="431">
        <f t="shared" ref="KJ290" si="4812">KI290/KB288</f>
        <v>1.7187052420509883E-3</v>
      </c>
      <c r="KK290" s="304">
        <f t="shared" si="4660"/>
        <v>3</v>
      </c>
      <c r="KL290" s="422">
        <f t="shared" ref="KL290" si="4813">KK290/KD288</f>
        <v>8.658008658008658E-4</v>
      </c>
      <c r="KM290" s="304">
        <f t="shared" si="4662"/>
        <v>4</v>
      </c>
      <c r="KN290" s="422">
        <f>KM290/KF288</f>
        <v>1.1331444759206798E-3</v>
      </c>
    </row>
    <row r="291" spans="1:300" ht="19.5" thickBot="1" x14ac:dyDescent="0.3">
      <c r="A291" s="734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1830</v>
      </c>
      <c r="H291" s="28">
        <f>((G291+I291)/7)/E290</f>
        <v>0.4935064935064935</v>
      </c>
      <c r="I291" s="27">
        <f>SUM(I284:I290)</f>
        <v>146</v>
      </c>
      <c r="J291" s="28">
        <f>(I291/(I291+G291))</f>
        <v>7.3886639676113364E-2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2</v>
      </c>
      <c r="P291" s="27">
        <f>SUM(P284:P290)</f>
        <v>0</v>
      </c>
      <c r="Q291" s="27"/>
      <c r="R291" s="27"/>
      <c r="S291" s="27">
        <f>SUM(S284:S290)</f>
        <v>1781</v>
      </c>
      <c r="T291" s="28">
        <f>((S291+U291)/7)/Q290</f>
        <v>0.485364023017263</v>
      </c>
      <c r="U291" s="27">
        <f>SUM(U284:U290)</f>
        <v>159</v>
      </c>
      <c r="V291" s="28">
        <f>(U291/(U291+S291))</f>
        <v>8.1958762886597938E-2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1782</v>
      </c>
      <c r="AF291" s="28">
        <f>((AE291+AG291)/7)/AC290</f>
        <v>0.49170020120724345</v>
      </c>
      <c r="AG291" s="27">
        <f>SUM(AG284:AG290)</f>
        <v>173</v>
      </c>
      <c r="AH291" s="28">
        <f>(AG291/(AG291+AE291))</f>
        <v>8.8491048593350385E-2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6</v>
      </c>
      <c r="AN291" s="27">
        <f>SUM(AN284:AN290)</f>
        <v>0</v>
      </c>
      <c r="AO291" s="27"/>
      <c r="AP291" s="27"/>
      <c r="AQ291" s="27">
        <f>SUM(AQ284:AQ290)</f>
        <v>138</v>
      </c>
      <c r="AR291" s="28">
        <f>((AQ291+AS291)/7)/AO290</f>
        <v>0.53869047619047616</v>
      </c>
      <c r="AS291" s="27">
        <f>SUM(AS284:AS290)</f>
        <v>43</v>
      </c>
      <c r="AT291" s="28">
        <f>(AS291/(AS291+AQ291))</f>
        <v>0.23756906077348067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3</v>
      </c>
      <c r="AZ291" s="27">
        <f>SUM(AZ284:AZ290)</f>
        <v>0</v>
      </c>
      <c r="BA291" s="27"/>
      <c r="BB291" s="27"/>
      <c r="BC291" s="27">
        <f>SUM(BC284:BC290)</f>
        <v>1783</v>
      </c>
      <c r="BD291" s="28">
        <f>((BC291+BE291)/7)/BA290</f>
        <v>0.4821115836877658</v>
      </c>
      <c r="BE291" s="27">
        <f>SUM(BE284:BE290)</f>
        <v>144</v>
      </c>
      <c r="BF291" s="28">
        <f>(BE291/(BE291+BC291))</f>
        <v>7.4727555786196165E-2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4</v>
      </c>
      <c r="BL291" s="27">
        <f>SUM(BL284:BL290)</f>
        <v>0</v>
      </c>
      <c r="BM291" s="27"/>
      <c r="BN291" s="27"/>
      <c r="BO291" s="27">
        <f>SUM(BO284:BO290)</f>
        <v>1687</v>
      </c>
      <c r="BP291" s="28">
        <f>((BO291+BQ291)/7)/BM290</f>
        <v>0.45709281961471104</v>
      </c>
      <c r="BQ291" s="27">
        <f>SUM(BQ284:BQ290)</f>
        <v>140</v>
      </c>
      <c r="BR291" s="28">
        <f>(BQ291/(BQ291+BO291))</f>
        <v>7.662835249042145E-2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2</v>
      </c>
      <c r="BX291" s="27">
        <f>SUM(BX284:BX290)</f>
        <v>0</v>
      </c>
      <c r="BY291" s="27"/>
      <c r="BZ291" s="27"/>
      <c r="CA291" s="27">
        <f>SUM(CA284:CA290)</f>
        <v>1607</v>
      </c>
      <c r="CB291" s="28">
        <f>((CA291+CC291)/7)/BY290</f>
        <v>0.46240601503759393</v>
      </c>
      <c r="CC291" s="27">
        <f>SUM(CC284:CC290)</f>
        <v>238</v>
      </c>
      <c r="CD291" s="28">
        <f>(CC291/(CC291+CA291))</f>
        <v>0.12899728997289972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3</v>
      </c>
      <c r="CJ291" s="27">
        <f>SUM(CJ284:CJ290)</f>
        <v>0</v>
      </c>
      <c r="CK291" s="27"/>
      <c r="CL291" s="27"/>
      <c r="CM291" s="27">
        <f>SUM(CM284:CM290)</f>
        <v>1728</v>
      </c>
      <c r="CN291" s="28">
        <f>((CM291+CO291)/7)/CK290</f>
        <v>0.49209277807063784</v>
      </c>
      <c r="CO291" s="27">
        <f>SUM(CO284:CO290)</f>
        <v>139</v>
      </c>
      <c r="CP291" s="28">
        <f>(CO291/(CO291+CM291))</f>
        <v>7.4450990894483121E-2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2</v>
      </c>
      <c r="CV291" s="27">
        <f>SUM(CV284:CV290)</f>
        <v>0</v>
      </c>
      <c r="CW291" s="27"/>
      <c r="CX291" s="27"/>
      <c r="CY291" s="27">
        <f>SUM(CY284:CY290)</f>
        <v>1549</v>
      </c>
      <c r="CZ291" s="28">
        <f>((CY291+DA291)/7)/CW290</f>
        <v>0.44620171117448792</v>
      </c>
      <c r="DA291" s="27">
        <f>SUM(DA284:DA290)</f>
        <v>172</v>
      </c>
      <c r="DB291" s="28">
        <f>(DA291/(DA291+CY291))</f>
        <v>9.9941894247530499E-2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1</v>
      </c>
      <c r="DH291" s="27">
        <f>SUM(DH284:DH290)</f>
        <v>0</v>
      </c>
      <c r="DI291" s="27"/>
      <c r="DJ291" s="27"/>
      <c r="DK291" s="27">
        <f>SUM(DK284:DK290)</f>
        <v>1615</v>
      </c>
      <c r="DL291" s="28">
        <f>((DK291+DM291)/7)/DI290</f>
        <v>0.46169405815423509</v>
      </c>
      <c r="DM291" s="27">
        <f>SUM(DM284:DM290)</f>
        <v>211</v>
      </c>
      <c r="DN291" s="28">
        <f>(DM291/(DM291+DK291))</f>
        <v>0.11555312157721796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271</v>
      </c>
      <c r="DX291" s="28">
        <f>((DW291+DY291)/7)/DU290</f>
        <v>0.42337662337662335</v>
      </c>
      <c r="DY291" s="27">
        <f>SUM(DY284:DY290)</f>
        <v>55</v>
      </c>
      <c r="DZ291" s="28">
        <f>(DY291/(DY291+DW291))</f>
        <v>0.16871165644171779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1730</v>
      </c>
      <c r="EJ291" s="28">
        <f>((EI291+EK291)/7)/EG290</f>
        <v>0.48342059336823734</v>
      </c>
      <c r="EK291" s="27">
        <f>SUM(EK284:EK290)</f>
        <v>209</v>
      </c>
      <c r="EL291" s="28">
        <f>(EK291/(EK291+EI291))</f>
        <v>0.10778751933986591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2</v>
      </c>
      <c r="ER291" s="27">
        <f>SUM(ER284:ER290)</f>
        <v>0</v>
      </c>
      <c r="ES291" s="27"/>
      <c r="ET291" s="27"/>
      <c r="EU291" s="27">
        <f>SUM(EU284:EU290)</f>
        <v>1688</v>
      </c>
      <c r="EV291" s="28">
        <f>((EU291+EW291)/7)/ES290</f>
        <v>0.46065699006875482</v>
      </c>
      <c r="EW291" s="27">
        <f>SUM(EW284:EW290)</f>
        <v>121</v>
      </c>
      <c r="EX291" s="28">
        <f>(EW291/(EW291+EU291))</f>
        <v>6.6887783305693754E-2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1559</v>
      </c>
      <c r="FH291" s="28">
        <f>((FG291+FI291)/7)/FE290</f>
        <v>0.44516463572724913</v>
      </c>
      <c r="FI291" s="27">
        <f>SUM(FI284:FI290)</f>
        <v>158</v>
      </c>
      <c r="FJ291" s="28">
        <f>(FI291/(FI291+FG291))</f>
        <v>9.2020966802562609E-2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5</v>
      </c>
      <c r="FP291" s="27">
        <f>SUM(FP284:FP290)</f>
        <v>0</v>
      </c>
      <c r="FQ291" s="27"/>
      <c r="FR291" s="27"/>
      <c r="FS291" s="27">
        <f>SUM(FS284:FS290)</f>
        <v>1701</v>
      </c>
      <c r="FT291" s="28">
        <f>((FS291+FU291)/7)/FQ290</f>
        <v>0.49716348633316143</v>
      </c>
      <c r="FU291" s="27">
        <f>SUM(FU284:FU290)</f>
        <v>227</v>
      </c>
      <c r="FV291" s="28">
        <f>(FU291/(FU291+FS291))</f>
        <v>0.11773858921161826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4</v>
      </c>
      <c r="GB291" s="27">
        <f>SUM(GB284:GB290)</f>
        <v>0</v>
      </c>
      <c r="GC291" s="27"/>
      <c r="GD291" s="27"/>
      <c r="GE291" s="27">
        <f>SUM(GE284:GE290)</f>
        <v>1755</v>
      </c>
      <c r="GF291" s="28">
        <f>((GE291+GG291)/7)/GC290</f>
        <v>0.48729028978139294</v>
      </c>
      <c r="GG291" s="27">
        <f>SUM(GG284:GG290)</f>
        <v>162</v>
      </c>
      <c r="GH291" s="28">
        <f>(GG291/(GG291+GE291))</f>
        <v>8.4507042253521125E-2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2</v>
      </c>
      <c r="GN291" s="27">
        <f>SUM(GN284:GN290)</f>
        <v>0</v>
      </c>
      <c r="GO291" s="27"/>
      <c r="GP291" s="27"/>
      <c r="GQ291" s="27">
        <f>SUM(GQ284:GQ290)</f>
        <v>1709</v>
      </c>
      <c r="GR291" s="28">
        <f>((GQ291+GS291)/7)/GO290</f>
        <v>0.45758544381608063</v>
      </c>
      <c r="GS291" s="27">
        <f>SUM(GS284:GS290)</f>
        <v>152</v>
      </c>
      <c r="GT291" s="28">
        <f>(GS291/(GS291+GQ291))</f>
        <v>8.1676518001074686E-2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2</v>
      </c>
      <c r="GZ291" s="27">
        <f>SUM(GZ284:GZ290)</f>
        <v>0</v>
      </c>
      <c r="HA291" s="27"/>
      <c r="HB291" s="27"/>
      <c r="HC291" s="27">
        <f>SUM(HC284:HC290)</f>
        <v>142</v>
      </c>
      <c r="HD291" s="28">
        <f>((HC291+HE291)/7)/HA290</f>
        <v>0.43822393822393824</v>
      </c>
      <c r="HE291" s="27">
        <f>SUM(HE284:HE290)</f>
        <v>85</v>
      </c>
      <c r="HF291" s="28">
        <f>(HE291/(HE291+HC291))</f>
        <v>0.37444933920704848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1</v>
      </c>
      <c r="HL291" s="27">
        <f>SUM(HL284:HL290)</f>
        <v>0</v>
      </c>
      <c r="HM291" s="27"/>
      <c r="HN291" s="27"/>
      <c r="HO291" s="27">
        <f>SUM(HO284:HO290)</f>
        <v>1782</v>
      </c>
      <c r="HP291" s="28">
        <f>((HO291+HQ291)/7)/HM290</f>
        <v>0.47586543149683075</v>
      </c>
      <c r="HQ291" s="27">
        <f>SUM(HQ284:HQ290)</f>
        <v>170</v>
      </c>
      <c r="HR291" s="28">
        <f>(HQ291/(HQ291+HO291))</f>
        <v>8.7090163934426229E-2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3</v>
      </c>
      <c r="HX291" s="27">
        <f>SUM(HX284:HX290)</f>
        <v>0</v>
      </c>
      <c r="HY291" s="27"/>
      <c r="HZ291" s="27"/>
      <c r="IA291" s="27">
        <f>SUM(IA284:IA290)</f>
        <v>1727</v>
      </c>
      <c r="IB291" s="28">
        <f>((IA291+IC291)/7)/HY290</f>
        <v>0.46843278039118591</v>
      </c>
      <c r="IC291" s="27">
        <f>SUM(IC284:IC290)</f>
        <v>165</v>
      </c>
      <c r="ID291" s="28">
        <f>(IC291/(IC291+IA291))</f>
        <v>8.7209302325581398E-2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2</v>
      </c>
      <c r="IJ291" s="27">
        <f>SUM(IJ284:IJ290)</f>
        <v>0</v>
      </c>
      <c r="IK291" s="27"/>
      <c r="IL291" s="27"/>
      <c r="IM291" s="27">
        <f>SUM(IM284:IM290)</f>
        <v>1666</v>
      </c>
      <c r="IN291" s="28">
        <f>((IM291+IO291)/7)/IK290</f>
        <v>0.45456796236692248</v>
      </c>
      <c r="IO291" s="27">
        <f>SUM(IO284:IO290)</f>
        <v>170</v>
      </c>
      <c r="IP291" s="28">
        <f>(IO291/(IO291+IM291))</f>
        <v>9.2592592592592587E-2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141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51</v>
      </c>
      <c r="JH291" s="443">
        <f t="shared" si="4642"/>
        <v>141</v>
      </c>
      <c r="JI291" s="378">
        <f t="shared" ref="JI291:JJ291" si="4814">SUM(JI283:JI290)</f>
        <v>73254</v>
      </c>
      <c r="JJ291" s="27">
        <f t="shared" si="4814"/>
        <v>5265</v>
      </c>
      <c r="JK291" s="27">
        <f t="shared" si="4644"/>
        <v>34469</v>
      </c>
      <c r="JL291" s="80">
        <f t="shared" si="4645"/>
        <v>0.47054085783711469</v>
      </c>
      <c r="JM291" s="15">
        <f t="shared" si="4646"/>
        <v>3239</v>
      </c>
      <c r="JN291" s="48">
        <f t="shared" si="4647"/>
        <v>9.3968493428878128E-2</v>
      </c>
      <c r="JO291" s="49">
        <f t="shared" ref="JO291" si="4815">SUM(JO284:JO290)/7</f>
        <v>67.614285714285714</v>
      </c>
      <c r="JP291" s="50">
        <f t="shared" ref="JP291" si="4816">SUM(JP284:JP290)</f>
        <v>32537</v>
      </c>
      <c r="JQ291" s="397">
        <f t="shared" si="4416"/>
        <v>94.394963590472599</v>
      </c>
      <c r="JR291" s="50">
        <f t="shared" ref="JR291" si="4817">SUM(JR284:JR290)</f>
        <v>1876</v>
      </c>
      <c r="JS291" s="370">
        <f t="shared" si="4289"/>
        <v>0.57919110836677989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0.47952422109725479</v>
      </c>
      <c r="JW291" s="411">
        <f t="shared" ref="JW291" si="4820">SUM(CM291,CO291,CY291,DA291,DK291,DM291,DW291,DY291,EI291,EK291,EU291,EW291,FG291,FI291)/7/SUM(CK290,CW290,DI290,DU290,EG290,ES290,FE290)</f>
        <v>0.46357204914980765</v>
      </c>
      <c r="JX291" s="412">
        <f t="shared" ref="JX291" si="4821">SUM(FS291,FU291,GE291,GG291,GQ291,GS291,HC291,HE291,HO291,HQ291,IA291,IC291,IM291,IO291,)/7/SUM(FQ290,GC290,GO290,HA290,HM290,HY290,IK290)</f>
        <v>0.47251495300484192</v>
      </c>
      <c r="JY291" s="744"/>
      <c r="JZ291" s="691"/>
      <c r="KA291" s="747"/>
      <c r="KB291" s="762"/>
      <c r="KC291" s="764"/>
      <c r="KD291" s="769"/>
      <c r="KE291" s="764"/>
      <c r="KF291" s="769"/>
      <c r="KG291" s="771"/>
      <c r="KH291" s="772"/>
      <c r="KI291" s="418">
        <f t="shared" ref="KI291" si="4822">SUM(KI284:KI290)</f>
        <v>18</v>
      </c>
      <c r="KJ291" s="432">
        <f t="shared" ref="KJ291" si="4823">KI291/KB288</f>
        <v>5.1561157261529652E-3</v>
      </c>
      <c r="KK291" s="418">
        <f t="shared" ref="KK291" si="4824">SUM(KK284:KK290)</f>
        <v>12</v>
      </c>
      <c r="KL291" s="426">
        <f t="shared" ref="KL291" si="4825">KK291/KD288</f>
        <v>3.4632034632034632E-3</v>
      </c>
      <c r="KM291" s="418">
        <f t="shared" ref="KM291" si="4826">SUM(KM284:KM290)</f>
        <v>19</v>
      </c>
      <c r="KN291" s="426">
        <f>KM291/KF288</f>
        <v>5.3824362606232296E-3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4.8636276940682817E-3</v>
      </c>
      <c r="JH292" s="445">
        <f t="shared" ref="JH292" si="4828">JH291/JJ281</f>
        <v>0.16151202749140894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01"/>
      <c r="JW292" s="702"/>
      <c r="JX292" s="703"/>
      <c r="JY292" s="639"/>
      <c r="JZ292" s="640"/>
      <c r="KA292" s="641"/>
      <c r="KB292" s="752"/>
      <c r="KC292" s="753"/>
      <c r="KD292" s="753"/>
      <c r="KE292" s="753"/>
      <c r="KF292" s="753"/>
      <c r="KG292" s="753"/>
      <c r="KH292" s="754"/>
      <c r="KI292" s="416"/>
      <c r="KJ292" s="420"/>
      <c r="KK292" s="416"/>
      <c r="KL292" s="417"/>
      <c r="KM292" s="416"/>
      <c r="KN292" s="417"/>
    </row>
    <row r="293" spans="1:300" x14ac:dyDescent="0.25">
      <c r="A293" s="736">
        <v>57</v>
      </c>
      <c r="B293" s="435">
        <f>B290+1</f>
        <v>45820</v>
      </c>
      <c r="C293" s="32">
        <v>1</v>
      </c>
      <c r="D293" s="33"/>
      <c r="E293" s="33">
        <f>E290-C293</f>
        <v>571</v>
      </c>
      <c r="F293" s="33">
        <f>F290-D293</f>
        <v>39</v>
      </c>
      <c r="G293" s="33">
        <v>269</v>
      </c>
      <c r="H293" s="34">
        <f t="shared" ref="H293:H299" si="4829">((G293+I293)/E293)</f>
        <v>0.51138353765323996</v>
      </c>
      <c r="I293" s="33">
        <v>23</v>
      </c>
      <c r="J293" s="34">
        <f t="shared" ref="J293:J299" si="4830">I293/(G293+I293)</f>
        <v>7.8767123287671229E-2</v>
      </c>
      <c r="K293" s="35"/>
      <c r="L293" s="33"/>
      <c r="M293" s="33"/>
      <c r="N293" s="36"/>
      <c r="O293" s="32"/>
      <c r="P293" s="33"/>
      <c r="Q293" s="33">
        <f>Q290-O293</f>
        <v>571</v>
      </c>
      <c r="R293" s="33">
        <f>R290-P293</f>
        <v>39</v>
      </c>
      <c r="S293" s="33">
        <v>269</v>
      </c>
      <c r="T293" s="34">
        <f t="shared" ref="T293:T299" si="4831">((S293+U293)/Q293)</f>
        <v>0.50788091068301222</v>
      </c>
      <c r="U293" s="33">
        <v>21</v>
      </c>
      <c r="V293" s="34">
        <f t="shared" ref="V293:V299" si="4832">U293/(S293+U293)</f>
        <v>7.2413793103448282E-2</v>
      </c>
      <c r="W293" s="35"/>
      <c r="X293" s="33"/>
      <c r="Y293" s="33"/>
      <c r="Z293" s="36"/>
      <c r="AA293" s="32">
        <v>1</v>
      </c>
      <c r="AB293" s="33"/>
      <c r="AC293" s="33">
        <f>AC290-AA293</f>
        <v>567</v>
      </c>
      <c r="AD293" s="33">
        <f>AD290-AB293</f>
        <v>38</v>
      </c>
      <c r="AE293" s="33">
        <v>249</v>
      </c>
      <c r="AF293" s="34">
        <f t="shared" ref="AF293:AF299" si="4833">((AE293+AG293)/AC293)</f>
        <v>0.49206349206349204</v>
      </c>
      <c r="AG293" s="33">
        <v>30</v>
      </c>
      <c r="AH293" s="34">
        <f t="shared" ref="AH293:AH299" si="4834">AG293/(AE293+AG293)</f>
        <v>0.10752688172043011</v>
      </c>
      <c r="AI293" s="35"/>
      <c r="AJ293" s="33"/>
      <c r="AK293" s="33"/>
      <c r="AL293" s="36"/>
      <c r="AM293" s="32">
        <v>1</v>
      </c>
      <c r="AN293" s="33"/>
      <c r="AO293" s="33">
        <f>AO290-AM293</f>
        <v>47</v>
      </c>
      <c r="AP293" s="33">
        <f>AP290-AN293</f>
        <v>4</v>
      </c>
      <c r="AQ293" s="33">
        <v>23</v>
      </c>
      <c r="AR293" s="34">
        <f t="shared" ref="AR293:AR299" si="4835">((AQ293+AS293)/AO293)</f>
        <v>0.65957446808510634</v>
      </c>
      <c r="AS293" s="33">
        <v>8</v>
      </c>
      <c r="AT293" s="34">
        <f t="shared" ref="AT293:AT299" si="4836">AS293/(AQ293+AS293)</f>
        <v>0.25806451612903225</v>
      </c>
      <c r="AU293" s="35"/>
      <c r="AV293" s="33"/>
      <c r="AW293" s="33"/>
      <c r="AX293" s="36"/>
      <c r="AY293" s="32"/>
      <c r="AZ293" s="33"/>
      <c r="BA293" s="33">
        <f>BA290-AY293</f>
        <v>571</v>
      </c>
      <c r="BB293" s="33">
        <f>BB290-AZ293</f>
        <v>39</v>
      </c>
      <c r="BC293" s="33">
        <v>265</v>
      </c>
      <c r="BD293" s="34">
        <f t="shared" ref="BD293:BD299" si="4837">((BC293+BE293)/BA293)</f>
        <v>0.49912434325744309</v>
      </c>
      <c r="BE293" s="33">
        <v>20</v>
      </c>
      <c r="BF293" s="34">
        <f t="shared" ref="BF293:BF299" si="4838">BE293/(BC293+BE293)</f>
        <v>7.0175438596491224E-2</v>
      </c>
      <c r="BG293" s="35"/>
      <c r="BH293" s="33"/>
      <c r="BI293" s="33"/>
      <c r="BJ293" s="36"/>
      <c r="BK293" s="32"/>
      <c r="BL293" s="33"/>
      <c r="BM293" s="33">
        <f>BM290-BK293</f>
        <v>571</v>
      </c>
      <c r="BN293" s="33">
        <f>BN290-BL293</f>
        <v>39</v>
      </c>
      <c r="BO293" s="33">
        <v>259</v>
      </c>
      <c r="BP293" s="34">
        <f t="shared" ref="BP293:BP299" si="4839">((BO293+BQ293)/BM293)</f>
        <v>0.49387040280210159</v>
      </c>
      <c r="BQ293" s="33">
        <v>23</v>
      </c>
      <c r="BR293" s="34">
        <f t="shared" ref="BR293:BR299" si="4840">BQ293/(BO293+BQ293)</f>
        <v>8.1560283687943269E-2</v>
      </c>
      <c r="BS293" s="35"/>
      <c r="BT293" s="33"/>
      <c r="BU293" s="33"/>
      <c r="BV293" s="36"/>
      <c r="BW293" s="32"/>
      <c r="BX293" s="33"/>
      <c r="BY293" s="33">
        <f>BY290-BW293</f>
        <v>570</v>
      </c>
      <c r="BZ293" s="33">
        <f>BZ290-BX293</f>
        <v>39</v>
      </c>
      <c r="CA293" s="33">
        <v>240</v>
      </c>
      <c r="CB293" s="34">
        <f t="shared" ref="CB293:CB299" si="4841">((CA293+CC293)/BY293)</f>
        <v>0.49649122807017543</v>
      </c>
      <c r="CC293" s="33">
        <v>43</v>
      </c>
      <c r="CD293" s="34">
        <f t="shared" ref="CD293:CD299" si="4842">CC293/(CA293+CC293)</f>
        <v>0.1519434628975265</v>
      </c>
      <c r="CE293" s="35"/>
      <c r="CF293" s="33"/>
      <c r="CG293" s="33"/>
      <c r="CH293" s="36"/>
      <c r="CI293" s="32">
        <v>1</v>
      </c>
      <c r="CJ293" s="33"/>
      <c r="CK293" s="33">
        <f>CK290-CI293</f>
        <v>541</v>
      </c>
      <c r="CL293" s="33">
        <f>CL290-CJ293</f>
        <v>38</v>
      </c>
      <c r="CM293" s="33">
        <v>248</v>
      </c>
      <c r="CN293" s="34">
        <f t="shared" ref="CN293:CN299" si="4843">((CM293+CO293)/CK293)</f>
        <v>0.49353049907578556</v>
      </c>
      <c r="CO293" s="33">
        <v>19</v>
      </c>
      <c r="CP293" s="34">
        <f t="shared" ref="CP293:CP299" si="4844">CO293/(CM293+CO293)</f>
        <v>7.116104868913857E-2</v>
      </c>
      <c r="CQ293" s="35"/>
      <c r="CR293" s="33"/>
      <c r="CS293" s="33"/>
      <c r="CT293" s="36"/>
      <c r="CU293" s="32"/>
      <c r="CV293" s="33"/>
      <c r="CW293" s="33">
        <f>CW290-CU293</f>
        <v>551</v>
      </c>
      <c r="CX293" s="33">
        <f>CX290-CV293</f>
        <v>38</v>
      </c>
      <c r="CY293" s="33">
        <v>198</v>
      </c>
      <c r="CZ293" s="34">
        <f t="shared" ref="CZ293:CZ299" si="4845">((CY293+DA293)/CW293)</f>
        <v>0.41197822141560797</v>
      </c>
      <c r="DA293" s="33">
        <v>29</v>
      </c>
      <c r="DB293" s="34">
        <f t="shared" ref="DB293:DB299" si="4846">DA293/(CY293+DA293)</f>
        <v>0.1277533039647577</v>
      </c>
      <c r="DC293" s="35"/>
      <c r="DD293" s="33"/>
      <c r="DE293" s="33"/>
      <c r="DF293" s="36"/>
      <c r="DG293" s="32"/>
      <c r="DH293" s="33"/>
      <c r="DI293" s="33">
        <f>DI290-DG293</f>
        <v>565</v>
      </c>
      <c r="DJ293" s="33">
        <f>DJ290-DH293</f>
        <v>39</v>
      </c>
      <c r="DK293" s="33">
        <v>237</v>
      </c>
      <c r="DL293" s="34">
        <f t="shared" ref="DL293:DL299" si="4847">((DK293+DM293)/DI293)</f>
        <v>0.46194690265486726</v>
      </c>
      <c r="DM293" s="33">
        <v>24</v>
      </c>
      <c r="DN293" s="34">
        <f t="shared" ref="DN293:DN299" si="4848">DM293/(DK293+DM293)</f>
        <v>9.1954022988505746E-2</v>
      </c>
      <c r="DO293" s="35"/>
      <c r="DP293" s="33"/>
      <c r="DQ293" s="33"/>
      <c r="DR293" s="36"/>
      <c r="DS293" s="32"/>
      <c r="DT293" s="33"/>
      <c r="DU293" s="33">
        <f>DU290-DS293</f>
        <v>110</v>
      </c>
      <c r="DV293" s="33">
        <f>DV290-DT293</f>
        <v>8</v>
      </c>
      <c r="DW293" s="33">
        <v>35</v>
      </c>
      <c r="DX293" s="34">
        <f t="shared" ref="DX293:DX299" si="4849">((DW293+DY293)/DU293)</f>
        <v>0.38181818181818183</v>
      </c>
      <c r="DY293" s="33">
        <v>7</v>
      </c>
      <c r="DZ293" s="34">
        <f t="shared" ref="DZ293:DZ299" si="4850">DY293/(DW293+DY293)</f>
        <v>0.16666666666666666</v>
      </c>
      <c r="EA293" s="35"/>
      <c r="EB293" s="33"/>
      <c r="EC293" s="33"/>
      <c r="ED293" s="36"/>
      <c r="EE293" s="32"/>
      <c r="EF293" s="33"/>
      <c r="EG293" s="33">
        <f>EG290-EE293</f>
        <v>573</v>
      </c>
      <c r="EH293" s="33">
        <f>EH290-EF293</f>
        <v>40</v>
      </c>
      <c r="EI293" s="33">
        <v>236</v>
      </c>
      <c r="EJ293" s="34">
        <f t="shared" ref="EJ293:EJ299" si="4851">((EI293+EK293)/EG293)</f>
        <v>0.46422338568935428</v>
      </c>
      <c r="EK293" s="33">
        <v>30</v>
      </c>
      <c r="EL293" s="34">
        <f t="shared" ref="EL293:EL299" si="4852">EK293/(EI293+EK293)</f>
        <v>0.11278195488721804</v>
      </c>
      <c r="EM293" s="35"/>
      <c r="EN293" s="33"/>
      <c r="EO293" s="33"/>
      <c r="EP293" s="36"/>
      <c r="EQ293" s="32">
        <v>1</v>
      </c>
      <c r="ER293" s="33"/>
      <c r="ES293" s="33">
        <f>ES290-EQ293</f>
        <v>560</v>
      </c>
      <c r="ET293" s="33">
        <f>ET290-ER293</f>
        <v>39</v>
      </c>
      <c r="EU293" s="33">
        <v>235</v>
      </c>
      <c r="EV293" s="34">
        <f t="shared" ref="EV293:EV299" si="4853">((EU293+EW293)/ES293)</f>
        <v>0.44821428571428573</v>
      </c>
      <c r="EW293" s="33">
        <v>16</v>
      </c>
      <c r="EX293" s="34">
        <f t="shared" ref="EX293:EX299" si="4854">EW293/(EU293+EW293)</f>
        <v>6.3745019920318724E-2</v>
      </c>
      <c r="EY293" s="35"/>
      <c r="EZ293" s="33"/>
      <c r="FA293" s="33"/>
      <c r="FB293" s="36"/>
      <c r="FC293" s="32">
        <v>1</v>
      </c>
      <c r="FD293" s="33"/>
      <c r="FE293" s="33">
        <f>FE290-FC293</f>
        <v>550</v>
      </c>
      <c r="FF293" s="33">
        <f>FF290-FD293</f>
        <v>38</v>
      </c>
      <c r="FG293" s="33">
        <v>227</v>
      </c>
      <c r="FH293" s="34">
        <f t="shared" ref="FH293:FH299" si="4855">((FG293+FI293)/FE293)</f>
        <v>0.4527272727272727</v>
      </c>
      <c r="FI293" s="33">
        <v>22</v>
      </c>
      <c r="FJ293" s="34">
        <f t="shared" ref="FJ293:FJ299" si="4856">FI293/(FG293+FI293)</f>
        <v>8.8353413654618476E-2</v>
      </c>
      <c r="FK293" s="35"/>
      <c r="FL293" s="33"/>
      <c r="FM293" s="33"/>
      <c r="FN293" s="36"/>
      <c r="FO293" s="32"/>
      <c r="FP293" s="33"/>
      <c r="FQ293" s="33">
        <f>FQ290-FO293</f>
        <v>554</v>
      </c>
      <c r="FR293" s="33">
        <f>FR290-FP293</f>
        <v>41</v>
      </c>
      <c r="FS293" s="33">
        <v>240</v>
      </c>
      <c r="FT293" s="34">
        <f t="shared" ref="FT293:FT299" si="4857">((FS293+FU293)/FQ293)</f>
        <v>0.49638989169675091</v>
      </c>
      <c r="FU293" s="33">
        <v>35</v>
      </c>
      <c r="FV293" s="34">
        <f t="shared" ref="FV293:FV299" si="4858">FU293/(FS293+FU293)</f>
        <v>0.12727272727272726</v>
      </c>
      <c r="FW293" s="35"/>
      <c r="FX293" s="33"/>
      <c r="FY293" s="33"/>
      <c r="FZ293" s="36"/>
      <c r="GA293" s="32">
        <v>1</v>
      </c>
      <c r="GB293" s="33"/>
      <c r="GC293" s="33">
        <f>GC290-GA293</f>
        <v>561</v>
      </c>
      <c r="GD293" s="33">
        <f>GD290-GB293</f>
        <v>41</v>
      </c>
      <c r="GE293" s="33">
        <v>252</v>
      </c>
      <c r="GF293" s="34">
        <f t="shared" ref="GF293:GF299" si="4859">((GE293+GG293)/GC293)</f>
        <v>0.50267379679144386</v>
      </c>
      <c r="GG293" s="33">
        <v>30</v>
      </c>
      <c r="GH293" s="34">
        <f t="shared" ref="GH293:GH299" si="4860">GG293/(GE293+GG293)</f>
        <v>0.10638297872340426</v>
      </c>
      <c r="GI293" s="35"/>
      <c r="GJ293" s="33"/>
      <c r="GK293" s="33"/>
      <c r="GL293" s="36"/>
      <c r="GM293" s="32">
        <v>1</v>
      </c>
      <c r="GN293" s="33"/>
      <c r="GO293" s="33">
        <f>GO290-GM293</f>
        <v>580</v>
      </c>
      <c r="GP293" s="33">
        <f>GP290-GN293</f>
        <v>42</v>
      </c>
      <c r="GQ293" s="33">
        <v>235</v>
      </c>
      <c r="GR293" s="34">
        <f t="shared" ref="GR293:GR299" si="4861">((GQ293+GS293)/GO293)</f>
        <v>0.43965517241379309</v>
      </c>
      <c r="GS293" s="33">
        <v>20</v>
      </c>
      <c r="GT293" s="34">
        <f t="shared" ref="GT293:GT299" si="4862">GS293/(GQ293+GS293)</f>
        <v>7.8431372549019607E-2</v>
      </c>
      <c r="GU293" s="35"/>
      <c r="GV293" s="33"/>
      <c r="GW293" s="33"/>
      <c r="GX293" s="36"/>
      <c r="GY293" s="32"/>
      <c r="GZ293" s="33"/>
      <c r="HA293" s="33">
        <f>HA290-GY293</f>
        <v>74</v>
      </c>
      <c r="HB293" s="33">
        <f>HB290-GZ293</f>
        <v>5</v>
      </c>
      <c r="HC293" s="33">
        <v>20</v>
      </c>
      <c r="HD293" s="34">
        <f t="shared" ref="HD293:HD299" si="4863">((HC293+HE293)/HA293)</f>
        <v>0.40540540540540543</v>
      </c>
      <c r="HE293" s="33">
        <v>10</v>
      </c>
      <c r="HF293" s="34">
        <f t="shared" ref="HF293:HF299" si="4864">HE293/(HC293+HE293)</f>
        <v>0.33333333333333331</v>
      </c>
      <c r="HG293" s="35"/>
      <c r="HH293" s="33"/>
      <c r="HI293" s="33"/>
      <c r="HJ293" s="36"/>
      <c r="HK293" s="32">
        <v>1</v>
      </c>
      <c r="HL293" s="33"/>
      <c r="HM293" s="33">
        <f>HM290-HK293</f>
        <v>585</v>
      </c>
      <c r="HN293" s="33">
        <f>HN290-HL293</f>
        <v>42</v>
      </c>
      <c r="HO293" s="33">
        <v>250</v>
      </c>
      <c r="HP293" s="34">
        <f t="shared" ref="HP293:HP299" si="4865">((HO293+HQ293)/HM293)</f>
        <v>0.46153846153846156</v>
      </c>
      <c r="HQ293" s="33">
        <v>20</v>
      </c>
      <c r="HR293" s="34">
        <f t="shared" ref="HR293:HR299" si="4866">HQ293/(HO293+HQ293)</f>
        <v>7.407407407407407E-2</v>
      </c>
      <c r="HS293" s="35"/>
      <c r="HT293" s="33"/>
      <c r="HU293" s="33"/>
      <c r="HV293" s="36"/>
      <c r="HW293" s="32"/>
      <c r="HX293" s="33"/>
      <c r="HY293" s="33">
        <f>HY290-HW293</f>
        <v>577</v>
      </c>
      <c r="HZ293" s="33">
        <f>HZ290-HX293</f>
        <v>42</v>
      </c>
      <c r="IA293" s="33">
        <v>241</v>
      </c>
      <c r="IB293" s="34">
        <f t="shared" ref="IB293:IB299" si="4867">((IA293+IC293)/HY293)</f>
        <v>0.46447140381282498</v>
      </c>
      <c r="IC293" s="33">
        <v>27</v>
      </c>
      <c r="ID293" s="34">
        <f t="shared" ref="ID293:ID299" si="4868">IC293/(IA293+IC293)</f>
        <v>0.10074626865671642</v>
      </c>
      <c r="IE293" s="35"/>
      <c r="IF293" s="33"/>
      <c r="IG293" s="33"/>
      <c r="IH293" s="36"/>
      <c r="II293" s="32"/>
      <c r="IJ293" s="33"/>
      <c r="IK293" s="33">
        <f>IK290-II293</f>
        <v>577</v>
      </c>
      <c r="IL293" s="33">
        <f>IL290-IJ293</f>
        <v>42</v>
      </c>
      <c r="IM293" s="33">
        <v>250</v>
      </c>
      <c r="IN293" s="34">
        <f t="shared" ref="IN293:IN299" si="4869">((IM293+IO293)/IK293)</f>
        <v>0.49566724436741766</v>
      </c>
      <c r="IO293" s="33">
        <v>36</v>
      </c>
      <c r="IP293" s="34">
        <f t="shared" ref="IP293:IP299" si="4870">IO293/(IM293+IO293)</f>
        <v>0.12587412587412589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0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9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10426</v>
      </c>
      <c r="JJ293" s="11">
        <f t="shared" si="3981"/>
        <v>732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4971</v>
      </c>
      <c r="JL293" s="78">
        <f t="shared" ref="JL293:JL300" si="4877">+(JK293)/JI293</f>
        <v>0.47678879723767503</v>
      </c>
      <c r="JM293" s="15">
        <f t="shared" ref="JM293:JM300" si="4878">+I293+U293+AG293+AS293+BE293+BQ293+CC293+CO293+DA293+DM293+DY293+EK293+EW293+FI293+GG293+GS293+HE293+HQ293+IC293+IO293+FU293</f>
        <v>493</v>
      </c>
      <c r="JN293" s="34">
        <f t="shared" ref="JN293:JN300" si="4879">+(JM293/(JK293))</f>
        <v>9.9175216254274792E-2</v>
      </c>
      <c r="JO293" s="45">
        <v>67.599999999999994</v>
      </c>
      <c r="JP293" s="46">
        <v>4651</v>
      </c>
      <c r="JQ293" s="45">
        <f t="shared" si="4416"/>
        <v>93.562663447998389</v>
      </c>
      <c r="JR293" s="45">
        <v>245</v>
      </c>
      <c r="JS293" s="366">
        <f t="shared" ref="JS293" si="4880">JR293/JM293</f>
        <v>0.49695740365111563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0.50230680507497116</v>
      </c>
      <c r="JW293" s="403">
        <f t="shared" ref="JW293:JW299" si="4882">SUM(CM293,CO293,CY293,DA293,DK293,DM293,DW293,DY293,EI293,EK293,EU293,EW293,FG293,FI293)/SUM(CK293,CW293,DI293,DU293,EG293,ES293,FE293)</f>
        <v>0.45304347826086955</v>
      </c>
      <c r="JX293" s="405">
        <f t="shared" ref="JX293:JX299" si="4883">SUM(FS293,FU293,GE293,GG293,GQ293,GS293,HC293,HE293,HO293,HQ293,IA293,IC293,IM293,IO293,)/SUM(FQ293,GC293,GO293,HA293,HM293,HY293,IK293)</f>
        <v>0.47491448118586088</v>
      </c>
      <c r="JY293" s="742">
        <f t="shared" ref="JY293" si="4884">SUM(I300,U300,AG300,AS300,BE300,BQ300,CC300)/SUM(G300,I300,S300,U300,AE300,AG300,AQ300,AS300,BC300,BE300,BO300,BQ300,CA300,CC300)</f>
        <v>9.1469319482348793E-2</v>
      </c>
      <c r="JZ293" s="689">
        <f t="shared" ref="JZ293" si="4885">SUM(CO300,DA300,DM300,DY300,EK300,EW300,FI300)/SUM(CM300,CO300,CY300,DA300,DK300,DM300,DW300,DY300,EI300,EK300,EU300,EW300,FG300,FI300)</f>
        <v>9.5135135135135135E-2</v>
      </c>
      <c r="KA293" s="745">
        <f t="shared" ref="KA293" si="4886">SUM(,FU300,GG300,GS300,HE300,HQ300,IC300,IO300)/SUM(FU300,FS300,GG300,GE300,GS300,GQ300,HE300,HC300,HQ300,HO300,IC300,IA300,IO300,IM300)</f>
        <v>9.7632090475349001E-2</v>
      </c>
      <c r="KB293" s="724">
        <f t="shared" ref="KB293" si="4887">KB295/KB297</f>
        <v>6.0501296456352636E-3</v>
      </c>
      <c r="KC293" s="720"/>
      <c r="KD293" s="720">
        <f t="shared" ref="KD293" si="4888">KD295/KD297</f>
        <v>6.9504778453518675E-3</v>
      </c>
      <c r="KE293" s="720"/>
      <c r="KF293" s="720">
        <f t="shared" ref="KF293" si="4889">KF295/KF297</f>
        <v>5.9812019367701513E-3</v>
      </c>
      <c r="KG293" s="755"/>
      <c r="KH293" s="757" t="s">
        <v>68</v>
      </c>
      <c r="KI293" s="419">
        <f t="shared" ref="KI293:KI299" si="4890">C293+AA293+AM293+AY293+BK293+BW293</f>
        <v>3</v>
      </c>
      <c r="KJ293" s="427">
        <f t="shared" ref="KJ293" si="4891">KI293/KB297</f>
        <v>8.6430423509075197E-4</v>
      </c>
      <c r="KK293" s="419">
        <f t="shared" ref="KK293:KK299" si="4892">CI293+CU293+DG293+EE293+EQ293+FC293+DS293</f>
        <v>3</v>
      </c>
      <c r="KL293" s="424">
        <f t="shared" ref="KL293" si="4893">KK293/KD297</f>
        <v>8.6880973066898344E-4</v>
      </c>
      <c r="KM293" s="419">
        <f t="shared" ref="KM293:KM299" si="4894">FO293+GA293+GM293+GY293+HK293+HW293+II293</f>
        <v>3</v>
      </c>
      <c r="KN293" s="424">
        <f>KM293/KF297</f>
        <v>8.5445741953859298E-4</v>
      </c>
    </row>
    <row r="294" spans="1:300" ht="19.5" thickBot="1" x14ac:dyDescent="0.3">
      <c r="A294" s="734"/>
      <c r="B294" s="436">
        <f t="shared" ref="B294:B299" si="4895">+B293+1</f>
        <v>45821</v>
      </c>
      <c r="C294" s="10">
        <v>1</v>
      </c>
      <c r="D294" s="11"/>
      <c r="E294" s="61">
        <f t="shared" ref="E294:E299" si="4896">E293-C294</f>
        <v>570</v>
      </c>
      <c r="F294" s="61">
        <f t="shared" ref="F294:F299" si="4897">F293-D294</f>
        <v>39</v>
      </c>
      <c r="G294" s="11">
        <v>264</v>
      </c>
      <c r="H294" s="12">
        <f t="shared" si="4829"/>
        <v>0.49298245614035086</v>
      </c>
      <c r="I294" s="11">
        <v>17</v>
      </c>
      <c r="J294" s="12">
        <f t="shared" si="4830"/>
        <v>6.0498220640569395E-2</v>
      </c>
      <c r="K294" s="13"/>
      <c r="L294" s="11"/>
      <c r="M294" s="11"/>
      <c r="N294" s="14"/>
      <c r="O294" s="10"/>
      <c r="P294" s="11"/>
      <c r="Q294" s="61">
        <f t="shared" ref="Q294:Q299" si="4898">Q293-O294</f>
        <v>571</v>
      </c>
      <c r="R294" s="61">
        <f t="shared" ref="R294:R299" si="4899">R293-P294</f>
        <v>39</v>
      </c>
      <c r="S294" s="11">
        <v>240</v>
      </c>
      <c r="T294" s="12">
        <f t="shared" si="4831"/>
        <v>0.45183887915936954</v>
      </c>
      <c r="U294" s="11">
        <v>18</v>
      </c>
      <c r="V294" s="12">
        <f t="shared" si="4832"/>
        <v>6.9767441860465115E-2</v>
      </c>
      <c r="W294" s="13"/>
      <c r="X294" s="11"/>
      <c r="Y294" s="11"/>
      <c r="Z294" s="14"/>
      <c r="AA294" s="10">
        <v>1</v>
      </c>
      <c r="AB294" s="11"/>
      <c r="AC294" s="61">
        <f t="shared" ref="AC294:AC299" si="4900">AC293-AA294</f>
        <v>566</v>
      </c>
      <c r="AD294" s="61">
        <f t="shared" ref="AD294:AD299" si="4901">AD293-AB294</f>
        <v>38</v>
      </c>
      <c r="AE294" s="11">
        <v>254</v>
      </c>
      <c r="AF294" s="12">
        <f t="shared" si="4833"/>
        <v>0.49823321554770317</v>
      </c>
      <c r="AG294" s="11">
        <v>28</v>
      </c>
      <c r="AH294" s="12">
        <f t="shared" si="4834"/>
        <v>9.9290780141843976E-2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47</v>
      </c>
      <c r="AP294" s="61">
        <f t="shared" ref="AP294:AP299" si="4903">AP293-AN294</f>
        <v>4</v>
      </c>
      <c r="AQ294" s="11">
        <v>19</v>
      </c>
      <c r="AR294" s="12">
        <f t="shared" si="4835"/>
        <v>0.42553191489361702</v>
      </c>
      <c r="AS294" s="11">
        <v>1</v>
      </c>
      <c r="AT294" s="12">
        <f t="shared" si="4836"/>
        <v>0.05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571</v>
      </c>
      <c r="BB294" s="61">
        <f t="shared" ref="BB294:BB299" si="4905">BB293-AZ294</f>
        <v>39</v>
      </c>
      <c r="BC294" s="11">
        <v>243</v>
      </c>
      <c r="BD294" s="12">
        <f t="shared" si="4837"/>
        <v>0.46935201401050786</v>
      </c>
      <c r="BE294" s="11">
        <v>25</v>
      </c>
      <c r="BF294" s="12">
        <f t="shared" si="4838"/>
        <v>9.3283582089552244E-2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571</v>
      </c>
      <c r="BN294" s="61">
        <f t="shared" ref="BN294:BN299" si="4907">BN293-BL294</f>
        <v>39</v>
      </c>
      <c r="BO294" s="11">
        <v>240</v>
      </c>
      <c r="BP294" s="12">
        <f t="shared" si="4839"/>
        <v>0.45183887915936954</v>
      </c>
      <c r="BQ294" s="11">
        <v>18</v>
      </c>
      <c r="BR294" s="12">
        <f t="shared" si="4840"/>
        <v>6.9767441860465115E-2</v>
      </c>
      <c r="BS294" s="13"/>
      <c r="BT294" s="11"/>
      <c r="BU294" s="11"/>
      <c r="BV294" s="14"/>
      <c r="BW294" s="10">
        <v>1</v>
      </c>
      <c r="BX294" s="11"/>
      <c r="BY294" s="61">
        <f t="shared" ref="BY294:BY299" si="4908">BY293-BW294</f>
        <v>569</v>
      </c>
      <c r="BZ294" s="61">
        <f t="shared" ref="BZ294:BZ299" si="4909">BZ293-BX294</f>
        <v>39</v>
      </c>
      <c r="CA294" s="11">
        <v>230</v>
      </c>
      <c r="CB294" s="12">
        <f t="shared" si="4841"/>
        <v>0.47627416520210897</v>
      </c>
      <c r="CC294" s="11">
        <v>41</v>
      </c>
      <c r="CD294" s="12">
        <f t="shared" si="4842"/>
        <v>0.15129151291512916</v>
      </c>
      <c r="CE294" s="13"/>
      <c r="CF294" s="11"/>
      <c r="CG294" s="11"/>
      <c r="CH294" s="14"/>
      <c r="CI294" s="10">
        <v>1</v>
      </c>
      <c r="CJ294" s="11"/>
      <c r="CK294" s="61">
        <f t="shared" ref="CK294:CK299" si="4910">CK293-CI294</f>
        <v>540</v>
      </c>
      <c r="CL294" s="61">
        <f t="shared" ref="CL294:CL299" si="4911">CL293-CJ294</f>
        <v>38</v>
      </c>
      <c r="CM294" s="11">
        <v>244</v>
      </c>
      <c r="CN294" s="12">
        <f t="shared" si="4843"/>
        <v>0.49629629629629629</v>
      </c>
      <c r="CO294" s="11">
        <v>24</v>
      </c>
      <c r="CP294" s="12">
        <f t="shared" si="4844"/>
        <v>8.9552238805970144E-2</v>
      </c>
      <c r="CQ294" s="13"/>
      <c r="CR294" s="11"/>
      <c r="CS294" s="11"/>
      <c r="CT294" s="14"/>
      <c r="CU294" s="10">
        <v>1</v>
      </c>
      <c r="CV294" s="11"/>
      <c r="CW294" s="61">
        <f t="shared" ref="CW294:CW299" si="4912">CW293-CU294</f>
        <v>550</v>
      </c>
      <c r="CX294" s="61">
        <f t="shared" ref="CX294:CX299" si="4913">CX293-CV294</f>
        <v>38</v>
      </c>
      <c r="CY294" s="11">
        <v>235</v>
      </c>
      <c r="CZ294" s="12">
        <f t="shared" si="4845"/>
        <v>0.48363636363636364</v>
      </c>
      <c r="DA294" s="11">
        <v>31</v>
      </c>
      <c r="DB294" s="12">
        <f t="shared" si="4846"/>
        <v>0.11654135338345864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565</v>
      </c>
      <c r="DJ294" s="61">
        <f t="shared" ref="DJ294:DJ299" si="4915">DJ293-DH294</f>
        <v>39</v>
      </c>
      <c r="DK294" s="11">
        <v>241</v>
      </c>
      <c r="DL294" s="12">
        <f t="shared" si="4847"/>
        <v>0.49203539823008852</v>
      </c>
      <c r="DM294" s="11">
        <v>37</v>
      </c>
      <c r="DN294" s="12">
        <f t="shared" si="4848"/>
        <v>0.13309352517985612</v>
      </c>
      <c r="DO294" s="13"/>
      <c r="DP294" s="11"/>
      <c r="DQ294" s="11"/>
      <c r="DR294" s="14"/>
      <c r="DS294" s="10">
        <v>3</v>
      </c>
      <c r="DT294" s="11"/>
      <c r="DU294" s="61">
        <f t="shared" ref="DU294:DU299" si="4916">DU293-DS294</f>
        <v>107</v>
      </c>
      <c r="DV294" s="61">
        <f t="shared" ref="DV294:DV299" si="4917">DV293-DT294</f>
        <v>8</v>
      </c>
      <c r="DW294" s="11">
        <v>42</v>
      </c>
      <c r="DX294" s="12">
        <f t="shared" si="4849"/>
        <v>0.50467289719626163</v>
      </c>
      <c r="DY294" s="11">
        <v>12</v>
      </c>
      <c r="DZ294" s="12">
        <f t="shared" si="4850"/>
        <v>0.22222222222222221</v>
      </c>
      <c r="EA294" s="13"/>
      <c r="EB294" s="11"/>
      <c r="EC294" s="11"/>
      <c r="ED294" s="14"/>
      <c r="EE294" s="10">
        <v>2</v>
      </c>
      <c r="EF294" s="11"/>
      <c r="EG294" s="61">
        <f t="shared" ref="EG294:EG299" si="4918">EG293-EE294</f>
        <v>571</v>
      </c>
      <c r="EH294" s="61">
        <f t="shared" ref="EH294:EH299" si="4919">EH293-EF294</f>
        <v>40</v>
      </c>
      <c r="EI294" s="11">
        <v>247</v>
      </c>
      <c r="EJ294" s="12">
        <f t="shared" si="4851"/>
        <v>0.48861646234676009</v>
      </c>
      <c r="EK294" s="11">
        <v>32</v>
      </c>
      <c r="EL294" s="12">
        <f t="shared" si="4852"/>
        <v>0.11469534050179211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560</v>
      </c>
      <c r="ET294" s="61">
        <f t="shared" ref="ET294:ET299" si="4921">ET293-ER294</f>
        <v>39</v>
      </c>
      <c r="EU294" s="11">
        <v>240</v>
      </c>
      <c r="EV294" s="12">
        <f t="shared" si="4853"/>
        <v>0.46964285714285714</v>
      </c>
      <c r="EW294" s="11">
        <v>23</v>
      </c>
      <c r="EX294" s="12">
        <f t="shared" si="4854"/>
        <v>8.7452471482889732E-2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550</v>
      </c>
      <c r="FF294" s="61">
        <f t="shared" ref="FF294:FF299" si="4923">FF293-FD294</f>
        <v>38</v>
      </c>
      <c r="FG294" s="11">
        <v>235</v>
      </c>
      <c r="FH294" s="12">
        <f t="shared" si="4855"/>
        <v>0.46363636363636362</v>
      </c>
      <c r="FI294" s="11">
        <v>20</v>
      </c>
      <c r="FJ294" s="12">
        <f t="shared" si="4856"/>
        <v>7.8431372549019607E-2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554</v>
      </c>
      <c r="FR294" s="61">
        <f t="shared" ref="FR294:FR299" si="4925">FR293-FP294</f>
        <v>41</v>
      </c>
      <c r="FS294" s="11">
        <v>222</v>
      </c>
      <c r="FT294" s="12">
        <f t="shared" si="4857"/>
        <v>0.44765342960288806</v>
      </c>
      <c r="FU294" s="11">
        <v>26</v>
      </c>
      <c r="FV294" s="12">
        <f t="shared" si="4858"/>
        <v>0.10483870967741936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561</v>
      </c>
      <c r="GD294" s="61">
        <f t="shared" ref="GD294:GD299" si="4927">GD293-GB294</f>
        <v>41</v>
      </c>
      <c r="GE294" s="11">
        <v>257</v>
      </c>
      <c r="GF294" s="12">
        <f t="shared" si="4859"/>
        <v>0.49019607843137253</v>
      </c>
      <c r="GG294" s="11">
        <v>18</v>
      </c>
      <c r="GH294" s="12">
        <f t="shared" si="4860"/>
        <v>6.545454545454546E-2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580</v>
      </c>
      <c r="GP294" s="61">
        <f t="shared" ref="GP294:GP299" si="4929">GP293-GN294</f>
        <v>42</v>
      </c>
      <c r="GQ294" s="11">
        <v>253</v>
      </c>
      <c r="GR294" s="12">
        <f t="shared" si="4861"/>
        <v>0.4689655172413793</v>
      </c>
      <c r="GS294" s="11">
        <v>19</v>
      </c>
      <c r="GT294" s="12">
        <f t="shared" si="4862"/>
        <v>6.985294117647059E-2</v>
      </c>
      <c r="GU294" s="13"/>
      <c r="GV294" s="11"/>
      <c r="GW294" s="11"/>
      <c r="GX294" s="14"/>
      <c r="GY294" s="10">
        <v>2</v>
      </c>
      <c r="GZ294" s="11"/>
      <c r="HA294" s="61">
        <f t="shared" ref="HA294:HA299" si="4930">HA293-GY294</f>
        <v>72</v>
      </c>
      <c r="HB294" s="61">
        <f t="shared" ref="HB294:HB299" si="4931">HB293-GZ294</f>
        <v>5</v>
      </c>
      <c r="HC294" s="11">
        <v>12</v>
      </c>
      <c r="HD294" s="12">
        <f t="shared" si="4863"/>
        <v>0.27777777777777779</v>
      </c>
      <c r="HE294" s="11">
        <v>8</v>
      </c>
      <c r="HF294" s="12">
        <f t="shared" si="4864"/>
        <v>0.4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585</v>
      </c>
      <c r="HN294" s="61">
        <f t="shared" ref="HN294:HN299" si="4933">HN293-HL294</f>
        <v>42</v>
      </c>
      <c r="HO294" s="11">
        <v>247</v>
      </c>
      <c r="HP294" s="12">
        <f t="shared" si="4865"/>
        <v>0.46495726495726497</v>
      </c>
      <c r="HQ294" s="11">
        <v>25</v>
      </c>
      <c r="HR294" s="12">
        <f t="shared" si="4866"/>
        <v>9.1911764705882359E-2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577</v>
      </c>
      <c r="HZ294" s="61">
        <f t="shared" ref="HZ294:HZ299" si="4935">HZ293-HX294</f>
        <v>42</v>
      </c>
      <c r="IA294" s="11">
        <v>238</v>
      </c>
      <c r="IB294" s="12">
        <f t="shared" si="4867"/>
        <v>0.46447140381282498</v>
      </c>
      <c r="IC294" s="11">
        <v>30</v>
      </c>
      <c r="ID294" s="12">
        <f t="shared" si="4868"/>
        <v>0.11194029850746269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577</v>
      </c>
      <c r="IL294" s="61">
        <f t="shared" ref="IL294:IL299" si="4937">IL293-IJ294</f>
        <v>42</v>
      </c>
      <c r="IM294" s="11">
        <v>218</v>
      </c>
      <c r="IN294" s="12">
        <f t="shared" si="4869"/>
        <v>0.43154246100519933</v>
      </c>
      <c r="IO294" s="11">
        <v>31</v>
      </c>
      <c r="IP294" s="12">
        <f t="shared" si="4870"/>
        <v>0.12449799196787148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0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12</v>
      </c>
      <c r="JH294" s="14">
        <f t="shared" si="4874"/>
        <v>0</v>
      </c>
      <c r="JI294" s="373">
        <f t="shared" si="4875"/>
        <v>10414</v>
      </c>
      <c r="JJ294" s="11">
        <f t="shared" si="3981"/>
        <v>732</v>
      </c>
      <c r="JK294" s="11">
        <f t="shared" si="4876"/>
        <v>4905</v>
      </c>
      <c r="JL294" s="79">
        <f t="shared" si="4877"/>
        <v>0.47100057614749374</v>
      </c>
      <c r="JM294" s="15">
        <f t="shared" si="4878"/>
        <v>484</v>
      </c>
      <c r="JN294" s="12">
        <f t="shared" si="4879"/>
        <v>9.8674821610601426E-2</v>
      </c>
      <c r="JO294" s="16">
        <v>66.8</v>
      </c>
      <c r="JP294" s="17">
        <v>4626</v>
      </c>
      <c r="JQ294" s="16">
        <f t="shared" si="4416"/>
        <v>94.311926605504595</v>
      </c>
      <c r="JR294" s="16">
        <v>275</v>
      </c>
      <c r="JS294" s="369">
        <f t="shared" si="4289"/>
        <v>0.56818181818181823</v>
      </c>
      <c r="JT294" s="15"/>
      <c r="JU294" s="285"/>
      <c r="JV294" s="404">
        <f t="shared" si="4881"/>
        <v>0.47272727272727272</v>
      </c>
      <c r="JW294" s="401">
        <f t="shared" si="4882"/>
        <v>0.48300900377577694</v>
      </c>
      <c r="JX294" s="406">
        <f t="shared" si="4883"/>
        <v>0.45750142612664002</v>
      </c>
      <c r="JY294" s="743"/>
      <c r="JZ294" s="690"/>
      <c r="KA294" s="746"/>
      <c r="KB294" s="725"/>
      <c r="KC294" s="722"/>
      <c r="KD294" s="722"/>
      <c r="KE294" s="722"/>
      <c r="KF294" s="722"/>
      <c r="KG294" s="756"/>
      <c r="KH294" s="758"/>
      <c r="KI294" s="67">
        <f t="shared" si="4890"/>
        <v>3</v>
      </c>
      <c r="KJ294" s="430">
        <f t="shared" ref="KJ294" si="4940">KI294/KB297</f>
        <v>8.6430423509075197E-4</v>
      </c>
      <c r="KK294" s="67">
        <f t="shared" si="4892"/>
        <v>7</v>
      </c>
      <c r="KL294" s="425">
        <f t="shared" ref="KL294" si="4941">KK294/KD297</f>
        <v>2.0272227048942948E-3</v>
      </c>
      <c r="KM294" s="67">
        <f t="shared" si="4894"/>
        <v>2</v>
      </c>
      <c r="KN294" s="425">
        <f>KM294/KF297</f>
        <v>5.6963827969239535E-4</v>
      </c>
    </row>
    <row r="295" spans="1:300" ht="19.5" thickTop="1" x14ac:dyDescent="0.25">
      <c r="A295" s="734"/>
      <c r="B295" s="436">
        <f t="shared" si="4895"/>
        <v>45822</v>
      </c>
      <c r="C295" s="10">
        <v>1</v>
      </c>
      <c r="D295" s="11"/>
      <c r="E295" s="61">
        <f t="shared" si="4896"/>
        <v>569</v>
      </c>
      <c r="F295" s="61">
        <f t="shared" si="4897"/>
        <v>39</v>
      </c>
      <c r="G295" s="11">
        <v>229</v>
      </c>
      <c r="H295" s="12">
        <f t="shared" si="4829"/>
        <v>0.44112478031634444</v>
      </c>
      <c r="I295" s="11">
        <v>22</v>
      </c>
      <c r="J295" s="12">
        <f t="shared" si="4830"/>
        <v>8.7649402390438252E-2</v>
      </c>
      <c r="K295" s="13"/>
      <c r="L295" s="11"/>
      <c r="M295" s="11"/>
      <c r="N295" s="14"/>
      <c r="O295" s="10"/>
      <c r="P295" s="11"/>
      <c r="Q295" s="61">
        <f t="shared" si="4898"/>
        <v>571</v>
      </c>
      <c r="R295" s="61">
        <f t="shared" si="4899"/>
        <v>39</v>
      </c>
      <c r="S295" s="11">
        <v>231</v>
      </c>
      <c r="T295" s="12">
        <f t="shared" si="4831"/>
        <v>0.44658493870402804</v>
      </c>
      <c r="U295" s="11">
        <v>24</v>
      </c>
      <c r="V295" s="12">
        <f t="shared" si="4832"/>
        <v>9.4117647058823528E-2</v>
      </c>
      <c r="W295" s="13"/>
      <c r="X295" s="11"/>
      <c r="Y295" s="11"/>
      <c r="Z295" s="14"/>
      <c r="AA295" s="10">
        <v>1</v>
      </c>
      <c r="AB295" s="11"/>
      <c r="AC295" s="61">
        <f t="shared" si="4900"/>
        <v>565</v>
      </c>
      <c r="AD295" s="61">
        <f t="shared" si="4901"/>
        <v>38</v>
      </c>
      <c r="AE295" s="11">
        <v>222</v>
      </c>
      <c r="AF295" s="12">
        <f t="shared" si="4833"/>
        <v>0.42831858407079648</v>
      </c>
      <c r="AG295" s="11">
        <v>20</v>
      </c>
      <c r="AH295" s="12">
        <f t="shared" si="4834"/>
        <v>8.2644628099173556E-2</v>
      </c>
      <c r="AI295" s="13"/>
      <c r="AJ295" s="11"/>
      <c r="AK295" s="11"/>
      <c r="AL295" s="14"/>
      <c r="AM295" s="10"/>
      <c r="AN295" s="11"/>
      <c r="AO295" s="61">
        <f t="shared" si="4902"/>
        <v>47</v>
      </c>
      <c r="AP295" s="61">
        <f t="shared" si="4903"/>
        <v>4</v>
      </c>
      <c r="AQ295" s="11">
        <v>22</v>
      </c>
      <c r="AR295" s="12">
        <f t="shared" si="4835"/>
        <v>0.57446808510638303</v>
      </c>
      <c r="AS295" s="11">
        <v>5</v>
      </c>
      <c r="AT295" s="12">
        <f t="shared" si="4836"/>
        <v>0.18518518518518517</v>
      </c>
      <c r="AU295" s="13"/>
      <c r="AV295" s="11"/>
      <c r="AW295" s="11"/>
      <c r="AX295" s="14"/>
      <c r="AY295" s="10">
        <v>1</v>
      </c>
      <c r="AZ295" s="11"/>
      <c r="BA295" s="61">
        <f t="shared" si="4904"/>
        <v>570</v>
      </c>
      <c r="BB295" s="61">
        <f t="shared" si="4905"/>
        <v>39</v>
      </c>
      <c r="BC295" s="11">
        <v>236</v>
      </c>
      <c r="BD295" s="12">
        <f t="shared" si="4837"/>
        <v>0.4456140350877193</v>
      </c>
      <c r="BE295" s="11">
        <v>18</v>
      </c>
      <c r="BF295" s="12">
        <f t="shared" si="4838"/>
        <v>7.0866141732283464E-2</v>
      </c>
      <c r="BG295" s="13"/>
      <c r="BH295" s="11"/>
      <c r="BI295" s="11"/>
      <c r="BJ295" s="14"/>
      <c r="BK295" s="10"/>
      <c r="BL295" s="11"/>
      <c r="BM295" s="61">
        <f t="shared" si="4906"/>
        <v>571</v>
      </c>
      <c r="BN295" s="61">
        <f t="shared" si="4907"/>
        <v>39</v>
      </c>
      <c r="BO295" s="11">
        <v>230</v>
      </c>
      <c r="BP295" s="12">
        <f t="shared" si="4839"/>
        <v>0.44658493870402804</v>
      </c>
      <c r="BQ295" s="11">
        <v>25</v>
      </c>
      <c r="BR295" s="12">
        <f t="shared" si="4840"/>
        <v>9.8039215686274508E-2</v>
      </c>
      <c r="BS295" s="13"/>
      <c r="BT295" s="11"/>
      <c r="BU295" s="11"/>
      <c r="BV295" s="14"/>
      <c r="BW295" s="10">
        <v>1</v>
      </c>
      <c r="BX295" s="11"/>
      <c r="BY295" s="61">
        <f t="shared" si="4908"/>
        <v>568</v>
      </c>
      <c r="BZ295" s="61">
        <f t="shared" si="4909"/>
        <v>39</v>
      </c>
      <c r="CA295" s="11">
        <v>220</v>
      </c>
      <c r="CB295" s="12">
        <f t="shared" si="4841"/>
        <v>0.43661971830985913</v>
      </c>
      <c r="CC295" s="11">
        <v>28</v>
      </c>
      <c r="CD295" s="12">
        <f t="shared" si="4842"/>
        <v>0.11290322580645161</v>
      </c>
      <c r="CE295" s="13"/>
      <c r="CF295" s="11"/>
      <c r="CG295" s="11"/>
      <c r="CH295" s="14"/>
      <c r="CI295" s="10"/>
      <c r="CJ295" s="11"/>
      <c r="CK295" s="61">
        <f t="shared" si="4910"/>
        <v>540</v>
      </c>
      <c r="CL295" s="61">
        <f t="shared" si="4911"/>
        <v>38</v>
      </c>
      <c r="CM295" s="11">
        <v>229</v>
      </c>
      <c r="CN295" s="12">
        <f t="shared" si="4843"/>
        <v>0.45370370370370372</v>
      </c>
      <c r="CO295" s="11">
        <v>16</v>
      </c>
      <c r="CP295" s="12">
        <f t="shared" si="4844"/>
        <v>6.5306122448979598E-2</v>
      </c>
      <c r="CQ295" s="13"/>
      <c r="CR295" s="11"/>
      <c r="CS295" s="11"/>
      <c r="CT295" s="14"/>
      <c r="CU295" s="10"/>
      <c r="CV295" s="11"/>
      <c r="CW295" s="61">
        <f t="shared" si="4912"/>
        <v>550</v>
      </c>
      <c r="CX295" s="61">
        <f t="shared" si="4913"/>
        <v>38</v>
      </c>
      <c r="CY295" s="11">
        <v>221</v>
      </c>
      <c r="CZ295" s="12">
        <f t="shared" si="4845"/>
        <v>0.42909090909090908</v>
      </c>
      <c r="DA295" s="11">
        <v>15</v>
      </c>
      <c r="DB295" s="12">
        <f t="shared" si="4846"/>
        <v>6.3559322033898302E-2</v>
      </c>
      <c r="DC295" s="13"/>
      <c r="DD295" s="11"/>
      <c r="DE295" s="11"/>
      <c r="DF295" s="14"/>
      <c r="DG295" s="10"/>
      <c r="DH295" s="11"/>
      <c r="DI295" s="61">
        <f t="shared" si="4914"/>
        <v>565</v>
      </c>
      <c r="DJ295" s="61">
        <f t="shared" si="4915"/>
        <v>39</v>
      </c>
      <c r="DK295" s="11">
        <v>224</v>
      </c>
      <c r="DL295" s="12">
        <f t="shared" si="4847"/>
        <v>0.4336283185840708</v>
      </c>
      <c r="DM295" s="11">
        <v>21</v>
      </c>
      <c r="DN295" s="12">
        <f t="shared" si="4848"/>
        <v>8.5714285714285715E-2</v>
      </c>
      <c r="DO295" s="13"/>
      <c r="DP295" s="11"/>
      <c r="DQ295" s="11"/>
      <c r="DR295" s="14"/>
      <c r="DS295" s="10">
        <v>1</v>
      </c>
      <c r="DT295" s="11"/>
      <c r="DU295" s="61">
        <f t="shared" si="4916"/>
        <v>106</v>
      </c>
      <c r="DV295" s="61">
        <f t="shared" si="4917"/>
        <v>8</v>
      </c>
      <c r="DW295" s="11">
        <v>35</v>
      </c>
      <c r="DX295" s="12">
        <f t="shared" si="4849"/>
        <v>0.39622641509433965</v>
      </c>
      <c r="DY295" s="11">
        <v>7</v>
      </c>
      <c r="DZ295" s="12">
        <f t="shared" si="4850"/>
        <v>0.16666666666666666</v>
      </c>
      <c r="EA295" s="13"/>
      <c r="EB295" s="11"/>
      <c r="EC295" s="11"/>
      <c r="ED295" s="14"/>
      <c r="EE295" s="10">
        <v>1</v>
      </c>
      <c r="EF295" s="11"/>
      <c r="EG295" s="61">
        <f t="shared" si="4918"/>
        <v>570</v>
      </c>
      <c r="EH295" s="61">
        <f t="shared" si="4919"/>
        <v>40</v>
      </c>
      <c r="EI295" s="11">
        <v>229</v>
      </c>
      <c r="EJ295" s="12">
        <f t="shared" si="4851"/>
        <v>0.44736842105263158</v>
      </c>
      <c r="EK295" s="11">
        <v>26</v>
      </c>
      <c r="EL295" s="12">
        <f t="shared" si="4852"/>
        <v>0.10196078431372549</v>
      </c>
      <c r="EM295" s="13"/>
      <c r="EN295" s="11"/>
      <c r="EO295" s="11"/>
      <c r="EP295" s="14"/>
      <c r="EQ295" s="10"/>
      <c r="ER295" s="11"/>
      <c r="ES295" s="61">
        <f t="shared" si="4920"/>
        <v>560</v>
      </c>
      <c r="ET295" s="61">
        <f t="shared" si="4921"/>
        <v>39</v>
      </c>
      <c r="EU295" s="11">
        <v>222</v>
      </c>
      <c r="EV295" s="12">
        <f t="shared" si="4853"/>
        <v>0.42499999999999999</v>
      </c>
      <c r="EW295" s="11">
        <v>16</v>
      </c>
      <c r="EX295" s="12">
        <f t="shared" si="4854"/>
        <v>6.7226890756302518E-2</v>
      </c>
      <c r="EY295" s="13"/>
      <c r="EZ295" s="11"/>
      <c r="FA295" s="11"/>
      <c r="FB295" s="14"/>
      <c r="FC295" s="10"/>
      <c r="FD295" s="11"/>
      <c r="FE295" s="61">
        <f t="shared" si="4922"/>
        <v>550</v>
      </c>
      <c r="FF295" s="61">
        <f t="shared" si="4923"/>
        <v>38</v>
      </c>
      <c r="FG295" s="11">
        <v>229</v>
      </c>
      <c r="FH295" s="12">
        <f t="shared" si="4855"/>
        <v>0.45818181818181819</v>
      </c>
      <c r="FI295" s="11">
        <v>23</v>
      </c>
      <c r="FJ295" s="12">
        <f t="shared" si="4856"/>
        <v>9.1269841269841265E-2</v>
      </c>
      <c r="FK295" s="13"/>
      <c r="FL295" s="11"/>
      <c r="FM295" s="11"/>
      <c r="FN295" s="14"/>
      <c r="FO295" s="10">
        <v>1</v>
      </c>
      <c r="FP295" s="11"/>
      <c r="FQ295" s="61">
        <f t="shared" si="4924"/>
        <v>553</v>
      </c>
      <c r="FR295" s="61">
        <f t="shared" si="4925"/>
        <v>41</v>
      </c>
      <c r="FS295" s="11">
        <v>225</v>
      </c>
      <c r="FT295" s="12">
        <f t="shared" si="4857"/>
        <v>0.45569620253164556</v>
      </c>
      <c r="FU295" s="11">
        <v>27</v>
      </c>
      <c r="FV295" s="12">
        <f t="shared" si="4858"/>
        <v>0.10714285714285714</v>
      </c>
      <c r="FW295" s="13"/>
      <c r="FX295" s="11"/>
      <c r="FY295" s="11"/>
      <c r="FZ295" s="14"/>
      <c r="GA295" s="10"/>
      <c r="GB295" s="11"/>
      <c r="GC295" s="61">
        <f t="shared" si="4926"/>
        <v>561</v>
      </c>
      <c r="GD295" s="61">
        <f t="shared" si="4927"/>
        <v>41</v>
      </c>
      <c r="GE295" s="11">
        <v>221</v>
      </c>
      <c r="GF295" s="12">
        <f t="shared" si="4859"/>
        <v>0.42780748663101603</v>
      </c>
      <c r="GG295" s="11">
        <v>19</v>
      </c>
      <c r="GH295" s="12">
        <f t="shared" si="4860"/>
        <v>7.9166666666666663E-2</v>
      </c>
      <c r="GI295" s="13"/>
      <c r="GJ295" s="11"/>
      <c r="GK295" s="11"/>
      <c r="GL295" s="14"/>
      <c r="GM295" s="10"/>
      <c r="GN295" s="11"/>
      <c r="GO295" s="61">
        <f t="shared" si="4928"/>
        <v>580</v>
      </c>
      <c r="GP295" s="61">
        <f t="shared" si="4929"/>
        <v>42</v>
      </c>
      <c r="GQ295" s="11">
        <v>218</v>
      </c>
      <c r="GR295" s="12">
        <f t="shared" si="4861"/>
        <v>0.41551724137931034</v>
      </c>
      <c r="GS295" s="11">
        <v>23</v>
      </c>
      <c r="GT295" s="12">
        <f t="shared" si="4862"/>
        <v>9.5435684647302899E-2</v>
      </c>
      <c r="GU295" s="13"/>
      <c r="GV295" s="11"/>
      <c r="GW295" s="11"/>
      <c r="GX295" s="14"/>
      <c r="GY295" s="10"/>
      <c r="GZ295" s="11"/>
      <c r="HA295" s="61">
        <f t="shared" si="4930"/>
        <v>72</v>
      </c>
      <c r="HB295" s="61">
        <f t="shared" si="4931"/>
        <v>5</v>
      </c>
      <c r="HC295" s="11">
        <v>21</v>
      </c>
      <c r="HD295" s="12">
        <f t="shared" si="4863"/>
        <v>0.45833333333333331</v>
      </c>
      <c r="HE295" s="11">
        <v>12</v>
      </c>
      <c r="HF295" s="12">
        <f t="shared" si="4864"/>
        <v>0.36363636363636365</v>
      </c>
      <c r="HG295" s="13"/>
      <c r="HH295" s="11"/>
      <c r="HI295" s="11"/>
      <c r="HJ295" s="14"/>
      <c r="HK295" s="10">
        <v>1</v>
      </c>
      <c r="HL295" s="11"/>
      <c r="HM295" s="61">
        <f t="shared" si="4932"/>
        <v>584</v>
      </c>
      <c r="HN295" s="61">
        <f t="shared" si="4933"/>
        <v>42</v>
      </c>
      <c r="HO295" s="11">
        <v>226</v>
      </c>
      <c r="HP295" s="12">
        <f t="shared" si="4865"/>
        <v>0.4160958904109589</v>
      </c>
      <c r="HQ295" s="11">
        <v>17</v>
      </c>
      <c r="HR295" s="12">
        <f t="shared" si="4866"/>
        <v>6.9958847736625515E-2</v>
      </c>
      <c r="HS295" s="13"/>
      <c r="HT295" s="11"/>
      <c r="HU295" s="11"/>
      <c r="HV295" s="14"/>
      <c r="HW295" s="10"/>
      <c r="HX295" s="11"/>
      <c r="HY295" s="61">
        <f t="shared" si="4934"/>
        <v>577</v>
      </c>
      <c r="HZ295" s="61">
        <f t="shared" si="4935"/>
        <v>42</v>
      </c>
      <c r="IA295" s="11">
        <v>222</v>
      </c>
      <c r="IB295" s="12">
        <f t="shared" si="4867"/>
        <v>0.44020797227036396</v>
      </c>
      <c r="IC295" s="11">
        <v>32</v>
      </c>
      <c r="ID295" s="12">
        <f t="shared" si="4868"/>
        <v>0.12598425196850394</v>
      </c>
      <c r="IE295" s="13"/>
      <c r="IF295" s="11"/>
      <c r="IG295" s="11"/>
      <c r="IH295" s="14"/>
      <c r="II295" s="10">
        <v>1</v>
      </c>
      <c r="IJ295" s="11"/>
      <c r="IK295" s="61">
        <f t="shared" si="4936"/>
        <v>576</v>
      </c>
      <c r="IL295" s="61">
        <f t="shared" si="4937"/>
        <v>42</v>
      </c>
      <c r="IM295" s="11">
        <v>225</v>
      </c>
      <c r="IN295" s="12">
        <f t="shared" si="4869"/>
        <v>0.4513888888888889</v>
      </c>
      <c r="IO295" s="11">
        <v>35</v>
      </c>
      <c r="IP295" s="12">
        <f t="shared" si="4870"/>
        <v>0.13461538461538461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0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9</v>
      </c>
      <c r="JH295" s="14">
        <f t="shared" si="4874"/>
        <v>0</v>
      </c>
      <c r="JI295" s="373">
        <f t="shared" si="4875"/>
        <v>10405</v>
      </c>
      <c r="JJ295" s="11">
        <f t="shared" si="3981"/>
        <v>732</v>
      </c>
      <c r="JK295" s="11">
        <f t="shared" si="4876"/>
        <v>4568</v>
      </c>
      <c r="JL295" s="79">
        <f t="shared" si="4877"/>
        <v>0.4390197020663143</v>
      </c>
      <c r="JM295" s="15">
        <f t="shared" si="4878"/>
        <v>431</v>
      </c>
      <c r="JN295" s="12">
        <f t="shared" si="4879"/>
        <v>9.4352014010507884E-2</v>
      </c>
      <c r="JO295" s="16">
        <v>68.099999999999994</v>
      </c>
      <c r="JP295" s="17">
        <v>4297</v>
      </c>
      <c r="JQ295" s="16">
        <f t="shared" si="4416"/>
        <v>94.067425569176891</v>
      </c>
      <c r="JR295" s="16">
        <v>241</v>
      </c>
      <c r="JS295" s="369">
        <f t="shared" si="4289"/>
        <v>0.55916473317865434</v>
      </c>
      <c r="JT295" s="15"/>
      <c r="JU295" s="285"/>
      <c r="JV295" s="404">
        <f t="shared" si="4881"/>
        <v>0.44264663392083214</v>
      </c>
      <c r="JW295" s="401">
        <f t="shared" si="4882"/>
        <v>0.43969776227840746</v>
      </c>
      <c r="JX295" s="406">
        <f t="shared" si="4883"/>
        <v>0.43477019697402225</v>
      </c>
      <c r="JY295" s="743"/>
      <c r="JZ295" s="690"/>
      <c r="KA295" s="746"/>
      <c r="KB295" s="718">
        <f t="shared" ref="KB295" si="4942">SUM(C300,O300,AA300,AM300,AY300,BK300,BW300)</f>
        <v>21</v>
      </c>
      <c r="KC295" s="714"/>
      <c r="KD295" s="714">
        <f t="shared" ref="KD295" si="4943">SUM(CI300,CU300,DG300,DS300,EE300,EQ300,FC300)</f>
        <v>24</v>
      </c>
      <c r="KE295" s="714"/>
      <c r="KF295" s="714">
        <f t="shared" ref="KF295" si="4944">SUM(FO300,GA300,GM300,GY300,HK300,HW300,II300)</f>
        <v>21</v>
      </c>
      <c r="KG295" s="759"/>
      <c r="KH295" s="761" t="s">
        <v>67</v>
      </c>
      <c r="KI295" s="67">
        <f t="shared" si="4890"/>
        <v>4</v>
      </c>
      <c r="KJ295" s="430">
        <f t="shared" ref="KJ295" si="4945">KI295/KB297</f>
        <v>1.1524056467876692E-3</v>
      </c>
      <c r="KK295" s="67">
        <f t="shared" si="4892"/>
        <v>2</v>
      </c>
      <c r="KL295" s="425">
        <f t="shared" ref="KL295" si="4946">KK295/KD297</f>
        <v>5.7920648711265563E-4</v>
      </c>
      <c r="KM295" s="67">
        <f t="shared" si="4894"/>
        <v>3</v>
      </c>
      <c r="KN295" s="425">
        <f>KM295/KF297</f>
        <v>8.5445741953859298E-4</v>
      </c>
    </row>
    <row r="296" spans="1:300" ht="19.5" thickBot="1" x14ac:dyDescent="0.3">
      <c r="A296" s="734"/>
      <c r="B296" s="436">
        <f t="shared" si="4895"/>
        <v>45823</v>
      </c>
      <c r="C296" s="10"/>
      <c r="D296" s="11"/>
      <c r="E296" s="61">
        <f t="shared" si="4896"/>
        <v>569</v>
      </c>
      <c r="F296" s="61">
        <f t="shared" si="4897"/>
        <v>39</v>
      </c>
      <c r="G296" s="11">
        <v>251</v>
      </c>
      <c r="H296" s="12">
        <f t="shared" si="4829"/>
        <v>0.4868189806678383</v>
      </c>
      <c r="I296" s="11">
        <v>26</v>
      </c>
      <c r="J296" s="12">
        <f t="shared" si="4830"/>
        <v>9.3862815884476536E-2</v>
      </c>
      <c r="K296" s="11"/>
      <c r="L296" s="11"/>
      <c r="M296" s="18"/>
      <c r="N296" s="20"/>
      <c r="O296" s="10"/>
      <c r="P296" s="11"/>
      <c r="Q296" s="61">
        <f t="shared" si="4898"/>
        <v>571</v>
      </c>
      <c r="R296" s="61">
        <f t="shared" si="4899"/>
        <v>39</v>
      </c>
      <c r="S296" s="11">
        <v>243</v>
      </c>
      <c r="T296" s="12">
        <f t="shared" si="4831"/>
        <v>0.46584938704028023</v>
      </c>
      <c r="U296" s="11">
        <v>23</v>
      </c>
      <c r="V296" s="12">
        <f t="shared" si="4832"/>
        <v>8.646616541353383E-2</v>
      </c>
      <c r="W296" s="11"/>
      <c r="X296" s="11"/>
      <c r="Y296" s="18"/>
      <c r="Z296" s="20"/>
      <c r="AA296" s="10"/>
      <c r="AB296" s="11"/>
      <c r="AC296" s="61">
        <f t="shared" si="4900"/>
        <v>565</v>
      </c>
      <c r="AD296" s="61">
        <f t="shared" si="4901"/>
        <v>38</v>
      </c>
      <c r="AE296" s="11">
        <v>246</v>
      </c>
      <c r="AF296" s="12">
        <f t="shared" si="4833"/>
        <v>0.47079646017699117</v>
      </c>
      <c r="AG296" s="11">
        <v>20</v>
      </c>
      <c r="AH296" s="12">
        <f t="shared" si="4834"/>
        <v>7.5187969924812026E-2</v>
      </c>
      <c r="AI296" s="11"/>
      <c r="AJ296" s="11"/>
      <c r="AK296" s="18"/>
      <c r="AL296" s="20"/>
      <c r="AM296" s="10">
        <v>1</v>
      </c>
      <c r="AN296" s="11"/>
      <c r="AO296" s="61">
        <f t="shared" si="4902"/>
        <v>46</v>
      </c>
      <c r="AP296" s="61">
        <f t="shared" si="4903"/>
        <v>4</v>
      </c>
      <c r="AQ296" s="11">
        <v>19</v>
      </c>
      <c r="AR296" s="12">
        <f t="shared" si="4835"/>
        <v>0.52173913043478259</v>
      </c>
      <c r="AS296" s="11">
        <v>5</v>
      </c>
      <c r="AT296" s="12">
        <f t="shared" si="4836"/>
        <v>0.20833333333333334</v>
      </c>
      <c r="AU296" s="11"/>
      <c r="AV296" s="11"/>
      <c r="AW296" s="18"/>
      <c r="AX296" s="20"/>
      <c r="AY296" s="10">
        <v>2</v>
      </c>
      <c r="AZ296" s="11"/>
      <c r="BA296" s="61">
        <f t="shared" si="4904"/>
        <v>568</v>
      </c>
      <c r="BB296" s="61">
        <f t="shared" si="4905"/>
        <v>39</v>
      </c>
      <c r="BC296" s="11">
        <v>249</v>
      </c>
      <c r="BD296" s="12">
        <f t="shared" si="4837"/>
        <v>0.47007042253521125</v>
      </c>
      <c r="BE296" s="11">
        <v>18</v>
      </c>
      <c r="BF296" s="12">
        <f t="shared" si="4838"/>
        <v>6.741573033707865E-2</v>
      </c>
      <c r="BG296" s="11"/>
      <c r="BH296" s="11"/>
      <c r="BI296" s="18"/>
      <c r="BJ296" s="20"/>
      <c r="BK296" s="10"/>
      <c r="BL296" s="11"/>
      <c r="BM296" s="61">
        <f t="shared" si="4906"/>
        <v>571</v>
      </c>
      <c r="BN296" s="61">
        <f t="shared" si="4907"/>
        <v>39</v>
      </c>
      <c r="BO296" s="11">
        <v>218</v>
      </c>
      <c r="BP296" s="12">
        <f t="shared" si="4839"/>
        <v>0.41155866900175131</v>
      </c>
      <c r="BQ296" s="11">
        <v>17</v>
      </c>
      <c r="BR296" s="12">
        <f t="shared" si="4840"/>
        <v>7.2340425531914887E-2</v>
      </c>
      <c r="BS296" s="11"/>
      <c r="BT296" s="11"/>
      <c r="BU296" s="18"/>
      <c r="BV296" s="20"/>
      <c r="BW296" s="10"/>
      <c r="BX296" s="11"/>
      <c r="BY296" s="61">
        <f t="shared" si="4908"/>
        <v>568</v>
      </c>
      <c r="BZ296" s="61">
        <f t="shared" si="4909"/>
        <v>39</v>
      </c>
      <c r="CA296" s="11">
        <v>215</v>
      </c>
      <c r="CB296" s="12">
        <f t="shared" si="4841"/>
        <v>0.44190140845070425</v>
      </c>
      <c r="CC296" s="11">
        <v>36</v>
      </c>
      <c r="CD296" s="12">
        <f t="shared" si="4842"/>
        <v>0.14342629482071714</v>
      </c>
      <c r="CE296" s="11"/>
      <c r="CF296" s="11"/>
      <c r="CG296" s="18"/>
      <c r="CH296" s="20"/>
      <c r="CI296" s="10"/>
      <c r="CJ296" s="11"/>
      <c r="CK296" s="61">
        <f t="shared" si="4910"/>
        <v>540</v>
      </c>
      <c r="CL296" s="61">
        <f t="shared" si="4911"/>
        <v>38</v>
      </c>
      <c r="CM296" s="11">
        <v>239</v>
      </c>
      <c r="CN296" s="12">
        <f t="shared" si="4843"/>
        <v>0.49074074074074076</v>
      </c>
      <c r="CO296" s="11">
        <v>26</v>
      </c>
      <c r="CP296" s="12">
        <f t="shared" si="4844"/>
        <v>9.8113207547169817E-2</v>
      </c>
      <c r="CQ296" s="11"/>
      <c r="CR296" s="11"/>
      <c r="CS296" s="18"/>
      <c r="CT296" s="20"/>
      <c r="CU296" s="10"/>
      <c r="CV296" s="11"/>
      <c r="CW296" s="61">
        <f t="shared" si="4912"/>
        <v>550</v>
      </c>
      <c r="CX296" s="61">
        <f t="shared" si="4913"/>
        <v>38</v>
      </c>
      <c r="CY296" s="11">
        <v>243</v>
      </c>
      <c r="CZ296" s="12">
        <f t="shared" si="4845"/>
        <v>0.48181818181818181</v>
      </c>
      <c r="DA296" s="11">
        <v>22</v>
      </c>
      <c r="DB296" s="12">
        <f t="shared" si="4846"/>
        <v>8.3018867924528297E-2</v>
      </c>
      <c r="DC296" s="11"/>
      <c r="DD296" s="11"/>
      <c r="DE296" s="18"/>
      <c r="DF296" s="20"/>
      <c r="DG296" s="10">
        <v>1</v>
      </c>
      <c r="DH296" s="11"/>
      <c r="DI296" s="61">
        <f t="shared" si="4914"/>
        <v>564</v>
      </c>
      <c r="DJ296" s="61">
        <f t="shared" si="4915"/>
        <v>39</v>
      </c>
      <c r="DK296" s="11">
        <v>234</v>
      </c>
      <c r="DL296" s="12">
        <f t="shared" si="4847"/>
        <v>0.46808510638297873</v>
      </c>
      <c r="DM296" s="11">
        <v>30</v>
      </c>
      <c r="DN296" s="12">
        <f t="shared" si="4848"/>
        <v>0.11363636363636363</v>
      </c>
      <c r="DO296" s="11"/>
      <c r="DP296" s="11"/>
      <c r="DQ296" s="18"/>
      <c r="DR296" s="20"/>
      <c r="DS296" s="10"/>
      <c r="DT296" s="11"/>
      <c r="DU296" s="61">
        <f t="shared" si="4916"/>
        <v>106</v>
      </c>
      <c r="DV296" s="61">
        <f t="shared" si="4917"/>
        <v>8</v>
      </c>
      <c r="DW296" s="11">
        <v>39</v>
      </c>
      <c r="DX296" s="12">
        <f t="shared" si="4849"/>
        <v>0.47169811320754718</v>
      </c>
      <c r="DY296" s="11">
        <v>11</v>
      </c>
      <c r="DZ296" s="12">
        <f t="shared" si="4850"/>
        <v>0.22</v>
      </c>
      <c r="EA296" s="11"/>
      <c r="EB296" s="11"/>
      <c r="EC296" s="18"/>
      <c r="ED296" s="20"/>
      <c r="EE296" s="10"/>
      <c r="EF296" s="11"/>
      <c r="EG296" s="61">
        <f t="shared" si="4918"/>
        <v>570</v>
      </c>
      <c r="EH296" s="61">
        <f t="shared" si="4919"/>
        <v>40</v>
      </c>
      <c r="EI296" s="11">
        <v>240</v>
      </c>
      <c r="EJ296" s="12">
        <f t="shared" si="4851"/>
        <v>0.4631578947368421</v>
      </c>
      <c r="EK296" s="11">
        <v>24</v>
      </c>
      <c r="EL296" s="12">
        <f t="shared" si="4852"/>
        <v>9.0909090909090912E-2</v>
      </c>
      <c r="EM296" s="11"/>
      <c r="EN296" s="11"/>
      <c r="EO296" s="18"/>
      <c r="EP296" s="20"/>
      <c r="EQ296" s="10">
        <v>1</v>
      </c>
      <c r="ER296" s="11"/>
      <c r="ES296" s="61">
        <f t="shared" si="4920"/>
        <v>559</v>
      </c>
      <c r="ET296" s="61">
        <f t="shared" si="4921"/>
        <v>39</v>
      </c>
      <c r="EU296" s="11">
        <v>244</v>
      </c>
      <c r="EV296" s="12">
        <f t="shared" si="4853"/>
        <v>0.46511627906976744</v>
      </c>
      <c r="EW296" s="11">
        <v>16</v>
      </c>
      <c r="EX296" s="12">
        <f t="shared" si="4854"/>
        <v>6.1538461538461542E-2</v>
      </c>
      <c r="EY296" s="11"/>
      <c r="EZ296" s="11"/>
      <c r="FA296" s="18"/>
      <c r="FB296" s="20"/>
      <c r="FC296" s="10">
        <v>1</v>
      </c>
      <c r="FD296" s="11"/>
      <c r="FE296" s="61">
        <f t="shared" si="4922"/>
        <v>549</v>
      </c>
      <c r="FF296" s="61">
        <f t="shared" si="4923"/>
        <v>38</v>
      </c>
      <c r="FG296" s="11">
        <v>244</v>
      </c>
      <c r="FH296" s="12">
        <f t="shared" si="4855"/>
        <v>0.48087431693989069</v>
      </c>
      <c r="FI296" s="11">
        <v>20</v>
      </c>
      <c r="FJ296" s="12">
        <f t="shared" si="4856"/>
        <v>7.575757575757576E-2</v>
      </c>
      <c r="FK296" s="11"/>
      <c r="FL296" s="11"/>
      <c r="FM296" s="18"/>
      <c r="FN296" s="20"/>
      <c r="FO296" s="10"/>
      <c r="FP296" s="11"/>
      <c r="FQ296" s="61">
        <f t="shared" si="4924"/>
        <v>553</v>
      </c>
      <c r="FR296" s="61">
        <f t="shared" si="4925"/>
        <v>41</v>
      </c>
      <c r="FS296" s="11">
        <v>249</v>
      </c>
      <c r="FT296" s="12">
        <f t="shared" si="4857"/>
        <v>0.50813743218806506</v>
      </c>
      <c r="FU296" s="11">
        <v>32</v>
      </c>
      <c r="FV296" s="12">
        <f t="shared" si="4858"/>
        <v>0.11387900355871886</v>
      </c>
      <c r="FW296" s="11"/>
      <c r="FX296" s="11"/>
      <c r="FY296" s="18"/>
      <c r="FZ296" s="20"/>
      <c r="GA296" s="10"/>
      <c r="GB296" s="11"/>
      <c r="GC296" s="61">
        <f t="shared" si="4926"/>
        <v>561</v>
      </c>
      <c r="GD296" s="61">
        <f t="shared" si="4927"/>
        <v>41</v>
      </c>
      <c r="GE296" s="11">
        <v>246</v>
      </c>
      <c r="GF296" s="12">
        <f t="shared" si="4859"/>
        <v>0.48484848484848486</v>
      </c>
      <c r="GG296" s="11">
        <v>26</v>
      </c>
      <c r="GH296" s="12">
        <f t="shared" si="4860"/>
        <v>9.5588235294117641E-2</v>
      </c>
      <c r="GI296" s="11"/>
      <c r="GJ296" s="11"/>
      <c r="GK296" s="18"/>
      <c r="GL296" s="20"/>
      <c r="GM296" s="10"/>
      <c r="GN296" s="11"/>
      <c r="GO296" s="61">
        <f t="shared" si="4928"/>
        <v>580</v>
      </c>
      <c r="GP296" s="61">
        <f t="shared" si="4929"/>
        <v>42</v>
      </c>
      <c r="GQ296" s="11">
        <v>244</v>
      </c>
      <c r="GR296" s="12">
        <f t="shared" si="4861"/>
        <v>0.45</v>
      </c>
      <c r="GS296" s="11">
        <v>17</v>
      </c>
      <c r="GT296" s="12">
        <f t="shared" si="4862"/>
        <v>6.5134099616858232E-2</v>
      </c>
      <c r="GU296" s="11"/>
      <c r="GV296" s="11"/>
      <c r="GW296" s="18"/>
      <c r="GX296" s="20"/>
      <c r="GY296" s="10"/>
      <c r="GZ296" s="11"/>
      <c r="HA296" s="61">
        <f t="shared" si="4930"/>
        <v>72</v>
      </c>
      <c r="HB296" s="61">
        <f t="shared" si="4931"/>
        <v>5</v>
      </c>
      <c r="HC296" s="11">
        <v>15</v>
      </c>
      <c r="HD296" s="12">
        <f t="shared" si="4863"/>
        <v>0.34722222222222221</v>
      </c>
      <c r="HE296" s="11">
        <v>10</v>
      </c>
      <c r="HF296" s="12">
        <f t="shared" si="4864"/>
        <v>0.4</v>
      </c>
      <c r="HG296" s="11"/>
      <c r="HH296" s="11"/>
      <c r="HI296" s="18"/>
      <c r="HJ296" s="20"/>
      <c r="HK296" s="10">
        <v>2</v>
      </c>
      <c r="HL296" s="11"/>
      <c r="HM296" s="61">
        <f t="shared" si="4932"/>
        <v>582</v>
      </c>
      <c r="HN296" s="61">
        <f t="shared" si="4933"/>
        <v>42</v>
      </c>
      <c r="HO296" s="11">
        <v>248</v>
      </c>
      <c r="HP296" s="12">
        <f t="shared" si="4865"/>
        <v>0.47594501718213056</v>
      </c>
      <c r="HQ296" s="11">
        <v>29</v>
      </c>
      <c r="HR296" s="12">
        <f t="shared" si="4866"/>
        <v>0.10469314079422383</v>
      </c>
      <c r="HS296" s="11"/>
      <c r="HT296" s="11"/>
      <c r="HU296" s="18"/>
      <c r="HV296" s="20"/>
      <c r="HW296" s="10">
        <v>2</v>
      </c>
      <c r="HX296" s="11"/>
      <c r="HY296" s="61">
        <f t="shared" si="4934"/>
        <v>575</v>
      </c>
      <c r="HZ296" s="61">
        <f t="shared" si="4935"/>
        <v>42</v>
      </c>
      <c r="IA296" s="11">
        <v>216</v>
      </c>
      <c r="IB296" s="12">
        <f t="shared" si="4867"/>
        <v>0.4017391304347826</v>
      </c>
      <c r="IC296" s="11">
        <v>15</v>
      </c>
      <c r="ID296" s="12">
        <f t="shared" si="4868"/>
        <v>6.4935064935064929E-2</v>
      </c>
      <c r="IE296" s="11"/>
      <c r="IF296" s="11"/>
      <c r="IG296" s="18"/>
      <c r="IH296" s="20"/>
      <c r="II296" s="10"/>
      <c r="IJ296" s="11"/>
      <c r="IK296" s="61">
        <f t="shared" si="4936"/>
        <v>576</v>
      </c>
      <c r="IL296" s="61">
        <f t="shared" si="4937"/>
        <v>42</v>
      </c>
      <c r="IM296" s="11">
        <v>248</v>
      </c>
      <c r="IN296" s="12">
        <f t="shared" si="4869"/>
        <v>0.47743055555555558</v>
      </c>
      <c r="IO296" s="11">
        <v>27</v>
      </c>
      <c r="IP296" s="12">
        <f t="shared" si="4870"/>
        <v>9.8181818181818176E-2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0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10</v>
      </c>
      <c r="JH296" s="14">
        <f t="shared" si="4874"/>
        <v>0</v>
      </c>
      <c r="JI296" s="373">
        <f t="shared" si="4875"/>
        <v>10395</v>
      </c>
      <c r="JJ296" s="11">
        <f t="shared" si="3981"/>
        <v>732</v>
      </c>
      <c r="JK296" s="11">
        <f t="shared" si="4876"/>
        <v>4840</v>
      </c>
      <c r="JL296" s="79">
        <f t="shared" si="4877"/>
        <v>0.46560846560846558</v>
      </c>
      <c r="JM296" s="15">
        <f t="shared" si="4878"/>
        <v>450</v>
      </c>
      <c r="JN296" s="12">
        <f t="shared" si="4879"/>
        <v>9.2975206611570244E-2</v>
      </c>
      <c r="JO296" s="16">
        <v>68.099999999999994</v>
      </c>
      <c r="JP296" s="17">
        <v>4594</v>
      </c>
      <c r="JQ296" s="16">
        <f t="shared" si="4416"/>
        <v>94.917355371900825</v>
      </c>
      <c r="JR296" s="16">
        <v>280</v>
      </c>
      <c r="JS296" s="369">
        <f t="shared" si="4289"/>
        <v>0.62222222222222223</v>
      </c>
      <c r="JT296" s="18"/>
      <c r="JU296" s="21"/>
      <c r="JV296" s="404">
        <f t="shared" si="4881"/>
        <v>0.45864661654135336</v>
      </c>
      <c r="JW296" s="401">
        <f t="shared" si="4882"/>
        <v>0.47469458987783597</v>
      </c>
      <c r="JX296" s="406">
        <f t="shared" si="4883"/>
        <v>0.46356101743355244</v>
      </c>
      <c r="JY296" s="743"/>
      <c r="JZ296" s="690"/>
      <c r="KA296" s="746"/>
      <c r="KB296" s="719"/>
      <c r="KC296" s="716"/>
      <c r="KD296" s="716"/>
      <c r="KE296" s="716"/>
      <c r="KF296" s="716"/>
      <c r="KG296" s="760"/>
      <c r="KH296" s="758"/>
      <c r="KI296" s="67">
        <f t="shared" si="4890"/>
        <v>3</v>
      </c>
      <c r="KJ296" s="430">
        <f t="shared" ref="KJ296" si="4947">KI296/KB297</f>
        <v>8.6430423509075197E-4</v>
      </c>
      <c r="KK296" s="67">
        <f t="shared" si="4892"/>
        <v>3</v>
      </c>
      <c r="KL296" s="425">
        <f t="shared" ref="KL296" si="4948">KK296/KD297</f>
        <v>8.6880973066898344E-4</v>
      </c>
      <c r="KM296" s="67">
        <f t="shared" si="4894"/>
        <v>4</v>
      </c>
      <c r="KN296" s="425">
        <f>KM296/KF297</f>
        <v>1.1392765593847907E-3</v>
      </c>
    </row>
    <row r="297" spans="1:300" ht="19.5" thickTop="1" x14ac:dyDescent="0.25">
      <c r="A297" s="734"/>
      <c r="B297" s="436">
        <f>+B296+1</f>
        <v>45824</v>
      </c>
      <c r="C297" s="10"/>
      <c r="D297" s="11"/>
      <c r="E297" s="61">
        <f t="shared" si="4896"/>
        <v>569</v>
      </c>
      <c r="F297" s="61">
        <f t="shared" si="4897"/>
        <v>39</v>
      </c>
      <c r="G297" s="11">
        <v>248</v>
      </c>
      <c r="H297" s="12">
        <f t="shared" si="4829"/>
        <v>0.47451669595782076</v>
      </c>
      <c r="I297" s="11">
        <v>22</v>
      </c>
      <c r="J297" s="12">
        <f t="shared" si="4830"/>
        <v>8.1481481481481488E-2</v>
      </c>
      <c r="K297" s="13"/>
      <c r="L297" s="13"/>
      <c r="M297" s="25"/>
      <c r="N297" s="37"/>
      <c r="O297" s="10"/>
      <c r="P297" s="11"/>
      <c r="Q297" s="61">
        <f t="shared" si="4898"/>
        <v>571</v>
      </c>
      <c r="R297" s="61">
        <f t="shared" si="4899"/>
        <v>39</v>
      </c>
      <c r="S297" s="11">
        <v>243</v>
      </c>
      <c r="T297" s="12">
        <f t="shared" si="4831"/>
        <v>0.44833625218914186</v>
      </c>
      <c r="U297" s="11">
        <v>13</v>
      </c>
      <c r="V297" s="12">
        <f t="shared" si="4832"/>
        <v>5.078125E-2</v>
      </c>
      <c r="W297" s="13"/>
      <c r="X297" s="13"/>
      <c r="Y297" s="25"/>
      <c r="Z297" s="37"/>
      <c r="AA297" s="10"/>
      <c r="AB297" s="11"/>
      <c r="AC297" s="61">
        <f t="shared" si="4900"/>
        <v>565</v>
      </c>
      <c r="AD297" s="61">
        <f t="shared" si="4901"/>
        <v>38</v>
      </c>
      <c r="AE297" s="11">
        <v>250</v>
      </c>
      <c r="AF297" s="12">
        <f t="shared" si="4833"/>
        <v>0.46902654867256638</v>
      </c>
      <c r="AG297" s="11">
        <v>15</v>
      </c>
      <c r="AH297" s="12">
        <f t="shared" si="4834"/>
        <v>5.6603773584905662E-2</v>
      </c>
      <c r="AI297" s="13"/>
      <c r="AJ297" s="13"/>
      <c r="AK297" s="25"/>
      <c r="AL297" s="37"/>
      <c r="AM297" s="10">
        <v>2</v>
      </c>
      <c r="AN297" s="11"/>
      <c r="AO297" s="61">
        <f t="shared" si="4902"/>
        <v>44</v>
      </c>
      <c r="AP297" s="61">
        <f t="shared" si="4903"/>
        <v>4</v>
      </c>
      <c r="AQ297" s="11">
        <v>10</v>
      </c>
      <c r="AR297" s="12">
        <f t="shared" si="4835"/>
        <v>0.31818181818181818</v>
      </c>
      <c r="AS297" s="11">
        <v>4</v>
      </c>
      <c r="AT297" s="12">
        <f t="shared" si="4836"/>
        <v>0.2857142857142857</v>
      </c>
      <c r="AU297" s="13"/>
      <c r="AV297" s="13"/>
      <c r="AW297" s="25"/>
      <c r="AX297" s="37"/>
      <c r="AY297" s="10"/>
      <c r="AZ297" s="11"/>
      <c r="BA297" s="61">
        <f t="shared" si="4904"/>
        <v>568</v>
      </c>
      <c r="BB297" s="61">
        <f t="shared" si="4905"/>
        <v>39</v>
      </c>
      <c r="BC297" s="11">
        <v>254</v>
      </c>
      <c r="BD297" s="12">
        <f t="shared" si="4837"/>
        <v>0.47183098591549294</v>
      </c>
      <c r="BE297" s="11">
        <v>14</v>
      </c>
      <c r="BF297" s="12">
        <f t="shared" si="4838"/>
        <v>5.2238805970149252E-2</v>
      </c>
      <c r="BG297" s="13"/>
      <c r="BH297" s="13"/>
      <c r="BI297" s="25"/>
      <c r="BJ297" s="37"/>
      <c r="BK297" s="10"/>
      <c r="BL297" s="11"/>
      <c r="BM297" s="61">
        <f t="shared" si="4906"/>
        <v>571</v>
      </c>
      <c r="BN297" s="61">
        <f t="shared" si="4907"/>
        <v>39</v>
      </c>
      <c r="BO297" s="11">
        <v>236</v>
      </c>
      <c r="BP297" s="12">
        <f t="shared" si="4839"/>
        <v>0.44833625218914186</v>
      </c>
      <c r="BQ297" s="11">
        <v>20</v>
      </c>
      <c r="BR297" s="12">
        <f t="shared" si="4840"/>
        <v>7.8125E-2</v>
      </c>
      <c r="BS297" s="13"/>
      <c r="BT297" s="13"/>
      <c r="BU297" s="25"/>
      <c r="BV297" s="37"/>
      <c r="BW297" s="10"/>
      <c r="BX297" s="11"/>
      <c r="BY297" s="61">
        <f t="shared" si="4908"/>
        <v>568</v>
      </c>
      <c r="BZ297" s="61">
        <f t="shared" si="4909"/>
        <v>39</v>
      </c>
      <c r="CA297" s="11">
        <v>229</v>
      </c>
      <c r="CB297" s="12">
        <f t="shared" si="4841"/>
        <v>0.47887323943661969</v>
      </c>
      <c r="CC297" s="11">
        <v>43</v>
      </c>
      <c r="CD297" s="12">
        <f t="shared" si="4842"/>
        <v>0.15808823529411764</v>
      </c>
      <c r="CE297" s="13"/>
      <c r="CF297" s="13"/>
      <c r="CG297" s="25"/>
      <c r="CH297" s="37"/>
      <c r="CI297" s="10"/>
      <c r="CJ297" s="11"/>
      <c r="CK297" s="61">
        <f t="shared" si="4910"/>
        <v>540</v>
      </c>
      <c r="CL297" s="61">
        <f t="shared" si="4911"/>
        <v>38</v>
      </c>
      <c r="CM297" s="11">
        <v>236</v>
      </c>
      <c r="CN297" s="12">
        <f t="shared" si="4843"/>
        <v>0.48518518518518516</v>
      </c>
      <c r="CO297" s="11">
        <v>26</v>
      </c>
      <c r="CP297" s="12">
        <f t="shared" si="4844"/>
        <v>9.9236641221374045E-2</v>
      </c>
      <c r="CQ297" s="13"/>
      <c r="CR297" s="13"/>
      <c r="CS297" s="25"/>
      <c r="CT297" s="37"/>
      <c r="CU297" s="10">
        <v>1</v>
      </c>
      <c r="CV297" s="11"/>
      <c r="CW297" s="61">
        <f t="shared" si="4912"/>
        <v>549</v>
      </c>
      <c r="CX297" s="61">
        <f t="shared" si="4913"/>
        <v>38</v>
      </c>
      <c r="CY297" s="11">
        <v>234</v>
      </c>
      <c r="CZ297" s="12">
        <f t="shared" si="4845"/>
        <v>0.46448087431693991</v>
      </c>
      <c r="DA297" s="11">
        <v>21</v>
      </c>
      <c r="DB297" s="12">
        <f t="shared" si="4846"/>
        <v>8.2352941176470587E-2</v>
      </c>
      <c r="DC297" s="13"/>
      <c r="DD297" s="13"/>
      <c r="DE297" s="25"/>
      <c r="DF297" s="37"/>
      <c r="DG297" s="10">
        <v>1</v>
      </c>
      <c r="DH297" s="11"/>
      <c r="DI297" s="61">
        <f t="shared" si="4914"/>
        <v>563</v>
      </c>
      <c r="DJ297" s="61">
        <f t="shared" si="4915"/>
        <v>39</v>
      </c>
      <c r="DK297" s="11">
        <v>228</v>
      </c>
      <c r="DL297" s="12">
        <f t="shared" si="4847"/>
        <v>0.45648312611012432</v>
      </c>
      <c r="DM297" s="11">
        <v>29</v>
      </c>
      <c r="DN297" s="12">
        <f t="shared" si="4848"/>
        <v>0.11284046692607004</v>
      </c>
      <c r="DO297" s="13"/>
      <c r="DP297" s="13"/>
      <c r="DQ297" s="25"/>
      <c r="DR297" s="37"/>
      <c r="DS297" s="10"/>
      <c r="DT297" s="11"/>
      <c r="DU297" s="61">
        <f t="shared" si="4916"/>
        <v>106</v>
      </c>
      <c r="DV297" s="61">
        <f t="shared" si="4917"/>
        <v>8</v>
      </c>
      <c r="DW297" s="11">
        <v>30</v>
      </c>
      <c r="DX297" s="12">
        <f t="shared" si="4849"/>
        <v>0.42452830188679247</v>
      </c>
      <c r="DY297" s="11">
        <v>15</v>
      </c>
      <c r="DZ297" s="12">
        <f t="shared" si="4850"/>
        <v>0.33333333333333331</v>
      </c>
      <c r="EA297" s="13"/>
      <c r="EB297" s="13"/>
      <c r="EC297" s="25"/>
      <c r="ED297" s="37"/>
      <c r="EE297" s="10">
        <v>1</v>
      </c>
      <c r="EF297" s="11"/>
      <c r="EG297" s="61">
        <f t="shared" si="4918"/>
        <v>569</v>
      </c>
      <c r="EH297" s="61">
        <f t="shared" si="4919"/>
        <v>40</v>
      </c>
      <c r="EI297" s="11">
        <v>225</v>
      </c>
      <c r="EJ297" s="12">
        <f t="shared" si="4851"/>
        <v>0.44463971880492092</v>
      </c>
      <c r="EK297" s="11">
        <v>28</v>
      </c>
      <c r="EL297" s="12">
        <f t="shared" si="4852"/>
        <v>0.11067193675889328</v>
      </c>
      <c r="EM297" s="13"/>
      <c r="EN297" s="13"/>
      <c r="EO297" s="25"/>
      <c r="EP297" s="37"/>
      <c r="EQ297" s="10"/>
      <c r="ER297" s="11"/>
      <c r="ES297" s="61">
        <f t="shared" si="4920"/>
        <v>559</v>
      </c>
      <c r="ET297" s="61">
        <f t="shared" si="4921"/>
        <v>39</v>
      </c>
      <c r="EU297" s="11">
        <v>240</v>
      </c>
      <c r="EV297" s="12">
        <f t="shared" si="4853"/>
        <v>0.45080500894454384</v>
      </c>
      <c r="EW297" s="11">
        <v>12</v>
      </c>
      <c r="EX297" s="12">
        <f t="shared" si="4854"/>
        <v>4.7619047619047616E-2</v>
      </c>
      <c r="EY297" s="13"/>
      <c r="EZ297" s="13"/>
      <c r="FA297" s="25"/>
      <c r="FB297" s="37"/>
      <c r="FC297" s="10"/>
      <c r="FD297" s="11"/>
      <c r="FE297" s="61">
        <f t="shared" si="4922"/>
        <v>549</v>
      </c>
      <c r="FF297" s="61">
        <f t="shared" si="4923"/>
        <v>38</v>
      </c>
      <c r="FG297" s="11">
        <v>225</v>
      </c>
      <c r="FH297" s="12">
        <f t="shared" si="4855"/>
        <v>0.45173041894353372</v>
      </c>
      <c r="FI297" s="11">
        <v>23</v>
      </c>
      <c r="FJ297" s="12">
        <f t="shared" si="4856"/>
        <v>9.2741935483870969E-2</v>
      </c>
      <c r="FK297" s="13"/>
      <c r="FL297" s="13"/>
      <c r="FM297" s="25"/>
      <c r="FN297" s="37"/>
      <c r="FO297" s="10"/>
      <c r="FP297" s="11"/>
      <c r="FQ297" s="61">
        <f t="shared" si="4924"/>
        <v>553</v>
      </c>
      <c r="FR297" s="61">
        <f t="shared" si="4925"/>
        <v>41</v>
      </c>
      <c r="FS297" s="11">
        <v>226</v>
      </c>
      <c r="FT297" s="12">
        <f t="shared" si="4857"/>
        <v>0.45027124773960214</v>
      </c>
      <c r="FU297" s="11">
        <v>23</v>
      </c>
      <c r="FV297" s="12">
        <f t="shared" si="4858"/>
        <v>9.2369477911646583E-2</v>
      </c>
      <c r="FW297" s="13"/>
      <c r="FX297" s="13"/>
      <c r="FY297" s="25"/>
      <c r="FZ297" s="37"/>
      <c r="GA297" s="10"/>
      <c r="GB297" s="11"/>
      <c r="GC297" s="61">
        <f t="shared" si="4926"/>
        <v>561</v>
      </c>
      <c r="GD297" s="61">
        <f t="shared" si="4927"/>
        <v>41</v>
      </c>
      <c r="GE297" s="11">
        <v>273</v>
      </c>
      <c r="GF297" s="12">
        <f t="shared" si="4859"/>
        <v>0.5133689839572193</v>
      </c>
      <c r="GG297" s="11">
        <v>15</v>
      </c>
      <c r="GH297" s="12">
        <f t="shared" si="4860"/>
        <v>5.2083333333333336E-2</v>
      </c>
      <c r="GI297" s="13"/>
      <c r="GJ297" s="13"/>
      <c r="GK297" s="25"/>
      <c r="GL297" s="37"/>
      <c r="GM297" s="10"/>
      <c r="GN297" s="11"/>
      <c r="GO297" s="61">
        <f t="shared" si="4928"/>
        <v>580</v>
      </c>
      <c r="GP297" s="61">
        <f t="shared" si="4929"/>
        <v>42</v>
      </c>
      <c r="GQ297" s="11">
        <v>261</v>
      </c>
      <c r="GR297" s="12">
        <f t="shared" si="4861"/>
        <v>0.47586206896551725</v>
      </c>
      <c r="GS297" s="11">
        <v>15</v>
      </c>
      <c r="GT297" s="12">
        <f t="shared" si="4862"/>
        <v>5.434782608695652E-2</v>
      </c>
      <c r="GU297" s="13"/>
      <c r="GV297" s="13"/>
      <c r="GW297" s="25"/>
      <c r="GX297" s="37"/>
      <c r="GY297" s="10"/>
      <c r="GZ297" s="11"/>
      <c r="HA297" s="61">
        <f t="shared" si="4930"/>
        <v>72</v>
      </c>
      <c r="HB297" s="61">
        <f t="shared" si="4931"/>
        <v>5</v>
      </c>
      <c r="HC297" s="11">
        <v>13</v>
      </c>
      <c r="HD297" s="12">
        <f t="shared" si="4863"/>
        <v>0.29166666666666669</v>
      </c>
      <c r="HE297" s="11">
        <v>8</v>
      </c>
      <c r="HF297" s="12">
        <f t="shared" si="4864"/>
        <v>0.38095238095238093</v>
      </c>
      <c r="HG297" s="13"/>
      <c r="HH297" s="13"/>
      <c r="HI297" s="25"/>
      <c r="HJ297" s="37"/>
      <c r="HK297" s="10"/>
      <c r="HL297" s="11"/>
      <c r="HM297" s="61">
        <f t="shared" si="4932"/>
        <v>582</v>
      </c>
      <c r="HN297" s="61">
        <f t="shared" si="4933"/>
        <v>42</v>
      </c>
      <c r="HO297" s="11">
        <v>262</v>
      </c>
      <c r="HP297" s="12">
        <f t="shared" si="4865"/>
        <v>0.5</v>
      </c>
      <c r="HQ297" s="11">
        <v>29</v>
      </c>
      <c r="HR297" s="12">
        <f t="shared" si="4866"/>
        <v>9.9656357388316158E-2</v>
      </c>
      <c r="HS297" s="13"/>
      <c r="HT297" s="13"/>
      <c r="HU297" s="25"/>
      <c r="HV297" s="37"/>
      <c r="HW297" s="10"/>
      <c r="HX297" s="11"/>
      <c r="HY297" s="61">
        <f t="shared" si="4934"/>
        <v>575</v>
      </c>
      <c r="HZ297" s="61">
        <f t="shared" si="4935"/>
        <v>42</v>
      </c>
      <c r="IA297" s="11">
        <v>251</v>
      </c>
      <c r="IB297" s="12">
        <f t="shared" si="4867"/>
        <v>0.48869565217391303</v>
      </c>
      <c r="IC297" s="11">
        <v>30</v>
      </c>
      <c r="ID297" s="12">
        <f t="shared" si="4868"/>
        <v>0.10676156583629894</v>
      </c>
      <c r="IE297" s="13"/>
      <c r="IF297" s="13"/>
      <c r="IG297" s="25"/>
      <c r="IH297" s="37"/>
      <c r="II297" s="10">
        <v>1</v>
      </c>
      <c r="IJ297" s="11"/>
      <c r="IK297" s="61">
        <f t="shared" si="4936"/>
        <v>575</v>
      </c>
      <c r="IL297" s="61">
        <f t="shared" si="4937"/>
        <v>42</v>
      </c>
      <c r="IM297" s="11">
        <v>242</v>
      </c>
      <c r="IN297" s="12">
        <f t="shared" si="4869"/>
        <v>0.45913043478260868</v>
      </c>
      <c r="IO297" s="11">
        <v>22</v>
      </c>
      <c r="IP297" s="12">
        <f t="shared" si="4870"/>
        <v>8.3333333333333329E-2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0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6</v>
      </c>
      <c r="JH297" s="14">
        <f t="shared" si="4874"/>
        <v>0</v>
      </c>
      <c r="JI297" s="373">
        <f t="shared" si="4875"/>
        <v>10389</v>
      </c>
      <c r="JJ297" s="11">
        <f t="shared" si="3981"/>
        <v>732</v>
      </c>
      <c r="JK297" s="11">
        <f t="shared" si="4876"/>
        <v>4843</v>
      </c>
      <c r="JL297" s="79">
        <f t="shared" si="4877"/>
        <v>0.46616613726056405</v>
      </c>
      <c r="JM297" s="15">
        <f t="shared" si="4878"/>
        <v>427</v>
      </c>
      <c r="JN297" s="12">
        <f t="shared" si="4879"/>
        <v>8.8168490604996902E-2</v>
      </c>
      <c r="JO297" s="16">
        <v>68.2</v>
      </c>
      <c r="JP297" s="17">
        <v>4573</v>
      </c>
      <c r="JQ297" s="16">
        <f t="shared" si="4416"/>
        <v>94.424943217014246</v>
      </c>
      <c r="JR297" s="16">
        <v>236</v>
      </c>
      <c r="JS297" s="369">
        <f t="shared" si="4289"/>
        <v>0.5526932084309133</v>
      </c>
      <c r="JT297" s="23"/>
      <c r="JU297" s="399"/>
      <c r="JV297" s="404">
        <f t="shared" si="4881"/>
        <v>0.46325231481481483</v>
      </c>
      <c r="JW297" s="401">
        <f t="shared" si="4882"/>
        <v>0.45764192139737991</v>
      </c>
      <c r="JX297" s="406">
        <f t="shared" si="4883"/>
        <v>0.47741566609491137</v>
      </c>
      <c r="JY297" s="743"/>
      <c r="JZ297" s="690"/>
      <c r="KA297" s="746"/>
      <c r="KB297" s="718">
        <f t="shared" ref="KB297" si="4949">SUM(E290,Q290,AC290,AO290,BA290,BM290,BY290)</f>
        <v>3471</v>
      </c>
      <c r="KC297" s="714"/>
      <c r="KD297" s="714">
        <f t="shared" ref="KD297" si="4950">SUM(CK290,CW290,DI290,DU290,EG290,ES290,FE290)</f>
        <v>3453</v>
      </c>
      <c r="KE297" s="714"/>
      <c r="KF297" s="714">
        <f t="shared" ref="KF297" si="4951">SUM(FQ290,GC290,GO290,HA290,HM290,HY290,IK290)</f>
        <v>3511</v>
      </c>
      <c r="KG297" s="759"/>
      <c r="KH297" s="761" t="s">
        <v>65</v>
      </c>
      <c r="KI297" s="67">
        <f t="shared" si="4890"/>
        <v>2</v>
      </c>
      <c r="KJ297" s="430">
        <f t="shared" ref="KJ297" si="4952">KI297/KB297</f>
        <v>5.7620282339383461E-4</v>
      </c>
      <c r="KK297" s="67">
        <f t="shared" si="4892"/>
        <v>3</v>
      </c>
      <c r="KL297" s="425">
        <f t="shared" ref="KL297" si="4953">KK297/KD297</f>
        <v>8.6880973066898344E-4</v>
      </c>
      <c r="KM297" s="67">
        <f t="shared" si="4894"/>
        <v>1</v>
      </c>
      <c r="KN297" s="425">
        <f>KM297/KF297</f>
        <v>2.8481913984619768E-4</v>
      </c>
    </row>
    <row r="298" spans="1:300" ht="19.5" thickBot="1" x14ac:dyDescent="0.3">
      <c r="A298" s="734"/>
      <c r="B298" s="436">
        <f t="shared" si="4895"/>
        <v>45825</v>
      </c>
      <c r="C298" s="10">
        <v>1</v>
      </c>
      <c r="D298" s="11"/>
      <c r="E298" s="61">
        <f t="shared" si="4896"/>
        <v>568</v>
      </c>
      <c r="F298" s="61">
        <f t="shared" si="4897"/>
        <v>39</v>
      </c>
      <c r="G298" s="11">
        <v>244</v>
      </c>
      <c r="H298" s="12">
        <f t="shared" si="4829"/>
        <v>0.46478873239436619</v>
      </c>
      <c r="I298" s="11">
        <v>20</v>
      </c>
      <c r="J298" s="12">
        <f t="shared" si="4830"/>
        <v>7.575757575757576E-2</v>
      </c>
      <c r="K298" s="13"/>
      <c r="L298" s="11"/>
      <c r="M298" s="25"/>
      <c r="N298" s="37"/>
      <c r="O298" s="10"/>
      <c r="P298" s="11"/>
      <c r="Q298" s="61">
        <f t="shared" si="4898"/>
        <v>571</v>
      </c>
      <c r="R298" s="61">
        <f t="shared" si="4899"/>
        <v>39</v>
      </c>
      <c r="S298" s="11">
        <v>242</v>
      </c>
      <c r="T298" s="12">
        <f t="shared" si="4831"/>
        <v>0.47285464098073554</v>
      </c>
      <c r="U298" s="11">
        <v>28</v>
      </c>
      <c r="V298" s="12">
        <f t="shared" si="4832"/>
        <v>0.1037037037037037</v>
      </c>
      <c r="W298" s="13"/>
      <c r="X298" s="11"/>
      <c r="Y298" s="25"/>
      <c r="Z298" s="37"/>
      <c r="AA298" s="10"/>
      <c r="AB298" s="11"/>
      <c r="AC298" s="61">
        <f t="shared" si="4900"/>
        <v>565</v>
      </c>
      <c r="AD298" s="61">
        <f t="shared" si="4901"/>
        <v>38</v>
      </c>
      <c r="AE298" s="11">
        <v>257</v>
      </c>
      <c r="AF298" s="12">
        <f t="shared" si="4833"/>
        <v>0.49380530973451325</v>
      </c>
      <c r="AG298" s="11">
        <v>22</v>
      </c>
      <c r="AH298" s="12">
        <f t="shared" si="4834"/>
        <v>7.8853046594982074E-2</v>
      </c>
      <c r="AI298" s="13"/>
      <c r="AJ298" s="11"/>
      <c r="AK298" s="25"/>
      <c r="AL298" s="37"/>
      <c r="AM298" s="10">
        <v>1</v>
      </c>
      <c r="AN298" s="11"/>
      <c r="AO298" s="61">
        <f t="shared" si="4902"/>
        <v>43</v>
      </c>
      <c r="AP298" s="61">
        <f t="shared" si="4903"/>
        <v>4</v>
      </c>
      <c r="AQ298" s="11">
        <v>18</v>
      </c>
      <c r="AR298" s="12">
        <f t="shared" si="4835"/>
        <v>0.46511627906976744</v>
      </c>
      <c r="AS298" s="11">
        <v>2</v>
      </c>
      <c r="AT298" s="12">
        <f t="shared" si="4836"/>
        <v>0.1</v>
      </c>
      <c r="AU298" s="13"/>
      <c r="AV298" s="11"/>
      <c r="AW298" s="25"/>
      <c r="AX298" s="37"/>
      <c r="AY298" s="10"/>
      <c r="AZ298" s="11"/>
      <c r="BA298" s="61">
        <f t="shared" si="4904"/>
        <v>568</v>
      </c>
      <c r="BB298" s="61">
        <f t="shared" si="4905"/>
        <v>39</v>
      </c>
      <c r="BC298" s="11">
        <v>230</v>
      </c>
      <c r="BD298" s="12">
        <f t="shared" si="4837"/>
        <v>0.45950704225352113</v>
      </c>
      <c r="BE298" s="11">
        <v>31</v>
      </c>
      <c r="BF298" s="12">
        <f t="shared" si="4838"/>
        <v>0.11877394636015326</v>
      </c>
      <c r="BG298" s="13"/>
      <c r="BH298" s="11"/>
      <c r="BI298" s="25"/>
      <c r="BJ298" s="37"/>
      <c r="BK298" s="10">
        <v>1</v>
      </c>
      <c r="BL298" s="11"/>
      <c r="BM298" s="61">
        <f t="shared" si="4906"/>
        <v>570</v>
      </c>
      <c r="BN298" s="61">
        <f t="shared" si="4907"/>
        <v>39</v>
      </c>
      <c r="BO298" s="11">
        <v>234</v>
      </c>
      <c r="BP298" s="12">
        <f t="shared" si="4839"/>
        <v>0.44736842105263158</v>
      </c>
      <c r="BQ298" s="11">
        <v>21</v>
      </c>
      <c r="BR298" s="12">
        <f t="shared" si="4840"/>
        <v>8.2352941176470587E-2</v>
      </c>
      <c r="BS298" s="13"/>
      <c r="BT298" s="11"/>
      <c r="BU298" s="25"/>
      <c r="BV298" s="37"/>
      <c r="BW298" s="10"/>
      <c r="BX298" s="11"/>
      <c r="BY298" s="61">
        <f t="shared" si="4908"/>
        <v>568</v>
      </c>
      <c r="BZ298" s="61">
        <f t="shared" si="4909"/>
        <v>39</v>
      </c>
      <c r="CA298" s="11">
        <v>220</v>
      </c>
      <c r="CB298" s="12">
        <f t="shared" si="4841"/>
        <v>0.44014084507042256</v>
      </c>
      <c r="CC298" s="11">
        <v>30</v>
      </c>
      <c r="CD298" s="12">
        <f t="shared" si="4842"/>
        <v>0.12</v>
      </c>
      <c r="CE298" s="13"/>
      <c r="CF298" s="11"/>
      <c r="CG298" s="25"/>
      <c r="CH298" s="37"/>
      <c r="CI298" s="10"/>
      <c r="CJ298" s="11"/>
      <c r="CK298" s="61">
        <f t="shared" si="4910"/>
        <v>540</v>
      </c>
      <c r="CL298" s="61">
        <f t="shared" si="4911"/>
        <v>38</v>
      </c>
      <c r="CM298" s="11">
        <v>205</v>
      </c>
      <c r="CN298" s="12">
        <f t="shared" si="4843"/>
        <v>0.4148148148148148</v>
      </c>
      <c r="CO298" s="11">
        <v>19</v>
      </c>
      <c r="CP298" s="12">
        <f t="shared" si="4844"/>
        <v>8.4821428571428575E-2</v>
      </c>
      <c r="CQ298" s="13"/>
      <c r="CR298" s="11"/>
      <c r="CS298" s="25"/>
      <c r="CT298" s="37"/>
      <c r="CU298" s="10">
        <v>1</v>
      </c>
      <c r="CV298" s="11"/>
      <c r="CW298" s="61">
        <f t="shared" si="4912"/>
        <v>548</v>
      </c>
      <c r="CX298" s="61">
        <f t="shared" si="4913"/>
        <v>38</v>
      </c>
      <c r="CY298" s="11">
        <v>222</v>
      </c>
      <c r="CZ298" s="12">
        <f t="shared" si="4845"/>
        <v>0.45437956204379559</v>
      </c>
      <c r="DA298" s="11">
        <v>27</v>
      </c>
      <c r="DB298" s="12">
        <f t="shared" si="4846"/>
        <v>0.10843373493975904</v>
      </c>
      <c r="DC298" s="13"/>
      <c r="DD298" s="11"/>
      <c r="DE298" s="25"/>
      <c r="DF298" s="37"/>
      <c r="DG298" s="10"/>
      <c r="DH298" s="11"/>
      <c r="DI298" s="61">
        <f t="shared" si="4914"/>
        <v>563</v>
      </c>
      <c r="DJ298" s="61">
        <f t="shared" si="4915"/>
        <v>39</v>
      </c>
      <c r="DK298" s="11">
        <v>237</v>
      </c>
      <c r="DL298" s="12">
        <f t="shared" si="4847"/>
        <v>0.47779751332149201</v>
      </c>
      <c r="DM298" s="11">
        <v>32</v>
      </c>
      <c r="DN298" s="12">
        <f t="shared" si="4848"/>
        <v>0.11895910780669144</v>
      </c>
      <c r="DO298" s="13"/>
      <c r="DP298" s="11"/>
      <c r="DQ298" s="25"/>
      <c r="DR298" s="37"/>
      <c r="DS298" s="10">
        <v>1</v>
      </c>
      <c r="DT298" s="11"/>
      <c r="DU298" s="61">
        <f t="shared" si="4916"/>
        <v>105</v>
      </c>
      <c r="DV298" s="61">
        <f t="shared" si="4917"/>
        <v>8</v>
      </c>
      <c r="DW298" s="11">
        <v>34</v>
      </c>
      <c r="DX298" s="12">
        <f t="shared" si="4849"/>
        <v>0.3619047619047619</v>
      </c>
      <c r="DY298" s="11">
        <v>4</v>
      </c>
      <c r="DZ298" s="12">
        <f t="shared" si="4850"/>
        <v>0.10526315789473684</v>
      </c>
      <c r="EA298" s="13"/>
      <c r="EB298" s="11"/>
      <c r="EC298" s="25"/>
      <c r="ED298" s="37"/>
      <c r="EE298" s="10"/>
      <c r="EF298" s="11"/>
      <c r="EG298" s="61">
        <f t="shared" si="4918"/>
        <v>569</v>
      </c>
      <c r="EH298" s="61">
        <f t="shared" si="4919"/>
        <v>40</v>
      </c>
      <c r="EI298" s="11">
        <v>234</v>
      </c>
      <c r="EJ298" s="12">
        <f t="shared" si="4851"/>
        <v>0.45694200351493847</v>
      </c>
      <c r="EK298" s="11">
        <v>26</v>
      </c>
      <c r="EL298" s="12">
        <f t="shared" si="4852"/>
        <v>0.1</v>
      </c>
      <c r="EM298" s="13"/>
      <c r="EN298" s="11"/>
      <c r="EO298" s="25"/>
      <c r="EP298" s="37"/>
      <c r="EQ298" s="10"/>
      <c r="ER298" s="11"/>
      <c r="ES298" s="61">
        <f t="shared" si="4920"/>
        <v>559</v>
      </c>
      <c r="ET298" s="61">
        <f t="shared" si="4921"/>
        <v>39</v>
      </c>
      <c r="EU298" s="11">
        <v>240</v>
      </c>
      <c r="EV298" s="12">
        <f t="shared" si="4853"/>
        <v>0.4525939177101968</v>
      </c>
      <c r="EW298" s="11">
        <v>13</v>
      </c>
      <c r="EX298" s="12">
        <f t="shared" si="4854"/>
        <v>5.1383399209486168E-2</v>
      </c>
      <c r="EY298" s="13"/>
      <c r="EZ298" s="11"/>
      <c r="FA298" s="25"/>
      <c r="FB298" s="37"/>
      <c r="FC298" s="10"/>
      <c r="FD298" s="11"/>
      <c r="FE298" s="61">
        <f t="shared" si="4922"/>
        <v>549</v>
      </c>
      <c r="FF298" s="61">
        <f t="shared" si="4923"/>
        <v>38</v>
      </c>
      <c r="FG298" s="11">
        <v>216</v>
      </c>
      <c r="FH298" s="12">
        <f t="shared" si="4855"/>
        <v>0.43351548269581058</v>
      </c>
      <c r="FI298" s="11">
        <v>22</v>
      </c>
      <c r="FJ298" s="12">
        <f t="shared" si="4856"/>
        <v>9.2436974789915971E-2</v>
      </c>
      <c r="FK298" s="13"/>
      <c r="FL298" s="11"/>
      <c r="FM298" s="25"/>
      <c r="FN298" s="37"/>
      <c r="FO298" s="10">
        <v>1</v>
      </c>
      <c r="FP298" s="11"/>
      <c r="FQ298" s="61">
        <f t="shared" si="4924"/>
        <v>552</v>
      </c>
      <c r="FR298" s="61">
        <f t="shared" si="4925"/>
        <v>41</v>
      </c>
      <c r="FS298" s="11">
        <v>239</v>
      </c>
      <c r="FT298" s="12">
        <f t="shared" si="4857"/>
        <v>0.48188405797101447</v>
      </c>
      <c r="FU298" s="11">
        <v>27</v>
      </c>
      <c r="FV298" s="12">
        <f t="shared" si="4858"/>
        <v>0.10150375939849623</v>
      </c>
      <c r="FW298" s="13"/>
      <c r="FX298" s="11"/>
      <c r="FY298" s="25"/>
      <c r="FZ298" s="37"/>
      <c r="GA298" s="10">
        <v>1</v>
      </c>
      <c r="GB298" s="11"/>
      <c r="GC298" s="61">
        <f t="shared" si="4926"/>
        <v>560</v>
      </c>
      <c r="GD298" s="61">
        <f t="shared" si="4927"/>
        <v>41</v>
      </c>
      <c r="GE298" s="11">
        <v>231</v>
      </c>
      <c r="GF298" s="12">
        <f t="shared" si="4859"/>
        <v>0.44464285714285712</v>
      </c>
      <c r="GG298" s="11">
        <v>18</v>
      </c>
      <c r="GH298" s="12">
        <f t="shared" si="4860"/>
        <v>7.2289156626506021E-2</v>
      </c>
      <c r="GI298" s="13"/>
      <c r="GJ298" s="11"/>
      <c r="GK298" s="25"/>
      <c r="GL298" s="37"/>
      <c r="GM298" s="10"/>
      <c r="GN298" s="11"/>
      <c r="GO298" s="61">
        <f t="shared" si="4928"/>
        <v>580</v>
      </c>
      <c r="GP298" s="61">
        <f t="shared" si="4929"/>
        <v>42</v>
      </c>
      <c r="GQ298" s="11">
        <v>233</v>
      </c>
      <c r="GR298" s="12">
        <f t="shared" si="4861"/>
        <v>0.44310344827586207</v>
      </c>
      <c r="GS298" s="11">
        <v>24</v>
      </c>
      <c r="GT298" s="12">
        <f t="shared" si="4862"/>
        <v>9.3385214007782102E-2</v>
      </c>
      <c r="GU298" s="13"/>
      <c r="GV298" s="11"/>
      <c r="GW298" s="25"/>
      <c r="GX298" s="37"/>
      <c r="GY298" s="10">
        <v>1</v>
      </c>
      <c r="GZ298" s="11"/>
      <c r="HA298" s="61">
        <f t="shared" si="4930"/>
        <v>71</v>
      </c>
      <c r="HB298" s="61">
        <f t="shared" si="4931"/>
        <v>5</v>
      </c>
      <c r="HC298" s="11">
        <v>17</v>
      </c>
      <c r="HD298" s="12">
        <f t="shared" si="4863"/>
        <v>0.36619718309859156</v>
      </c>
      <c r="HE298" s="11">
        <v>9</v>
      </c>
      <c r="HF298" s="12">
        <f t="shared" si="4864"/>
        <v>0.34615384615384615</v>
      </c>
      <c r="HG298" s="13"/>
      <c r="HH298" s="11"/>
      <c r="HI298" s="25"/>
      <c r="HJ298" s="37"/>
      <c r="HK298" s="10">
        <v>1</v>
      </c>
      <c r="HL298" s="11"/>
      <c r="HM298" s="61">
        <f t="shared" si="4932"/>
        <v>581</v>
      </c>
      <c r="HN298" s="61">
        <f t="shared" si="4933"/>
        <v>42</v>
      </c>
      <c r="HO298" s="11">
        <v>244</v>
      </c>
      <c r="HP298" s="12">
        <f t="shared" si="4865"/>
        <v>0.46471600688468157</v>
      </c>
      <c r="HQ298" s="11">
        <v>26</v>
      </c>
      <c r="HR298" s="12">
        <f t="shared" si="4866"/>
        <v>9.6296296296296297E-2</v>
      </c>
      <c r="HS298" s="13"/>
      <c r="HT298" s="11"/>
      <c r="HU298" s="25"/>
      <c r="HV298" s="37"/>
      <c r="HW298" s="10"/>
      <c r="HX298" s="11"/>
      <c r="HY298" s="61">
        <f t="shared" si="4934"/>
        <v>575</v>
      </c>
      <c r="HZ298" s="61">
        <f t="shared" si="4935"/>
        <v>42</v>
      </c>
      <c r="IA298" s="11">
        <v>237</v>
      </c>
      <c r="IB298" s="12">
        <f t="shared" si="4867"/>
        <v>0.45391304347826089</v>
      </c>
      <c r="IC298" s="11">
        <v>24</v>
      </c>
      <c r="ID298" s="12">
        <f t="shared" si="4868"/>
        <v>9.1954022988505746E-2</v>
      </c>
      <c r="IE298" s="13"/>
      <c r="IF298" s="11"/>
      <c r="IG298" s="25"/>
      <c r="IH298" s="37"/>
      <c r="II298" s="10"/>
      <c r="IJ298" s="11"/>
      <c r="IK298" s="61">
        <f t="shared" si="4936"/>
        <v>575</v>
      </c>
      <c r="IL298" s="61">
        <f t="shared" si="4937"/>
        <v>42</v>
      </c>
      <c r="IM298" s="11">
        <v>227</v>
      </c>
      <c r="IN298" s="12">
        <f t="shared" si="4869"/>
        <v>0.44521739130434784</v>
      </c>
      <c r="IO298" s="11">
        <v>29</v>
      </c>
      <c r="IP298" s="12">
        <f t="shared" si="4870"/>
        <v>0.11328125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0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9</v>
      </c>
      <c r="JH298" s="14">
        <f t="shared" si="4874"/>
        <v>0</v>
      </c>
      <c r="JI298" s="373">
        <f t="shared" si="4875"/>
        <v>10380</v>
      </c>
      <c r="JJ298" s="11">
        <f t="shared" si="3981"/>
        <v>732</v>
      </c>
      <c r="JK298" s="11">
        <f t="shared" si="4876"/>
        <v>4715</v>
      </c>
      <c r="JL298" s="79">
        <f t="shared" si="4877"/>
        <v>0.45423892100192681</v>
      </c>
      <c r="JM298" s="15">
        <f t="shared" si="4878"/>
        <v>454</v>
      </c>
      <c r="JN298" s="12">
        <f t="shared" si="4879"/>
        <v>9.6288441145281012E-2</v>
      </c>
      <c r="JO298" s="16">
        <v>68.7</v>
      </c>
      <c r="JP298" s="17">
        <v>4431</v>
      </c>
      <c r="JQ298" s="16">
        <f t="shared" si="4416"/>
        <v>93.976670201484623</v>
      </c>
      <c r="JR298" s="16">
        <v>247</v>
      </c>
      <c r="JS298" s="369">
        <f t="shared" si="4289"/>
        <v>0.54405286343612336</v>
      </c>
      <c r="JT298" s="23"/>
      <c r="JU298" s="399"/>
      <c r="JV298" s="404">
        <f t="shared" si="4881"/>
        <v>0.46307558644656821</v>
      </c>
      <c r="JW298" s="401">
        <f t="shared" si="4882"/>
        <v>0.44596562773084764</v>
      </c>
      <c r="JX298" s="406">
        <f t="shared" si="4883"/>
        <v>0.45363480251860333</v>
      </c>
      <c r="JY298" s="743"/>
      <c r="JZ298" s="690"/>
      <c r="KA298" s="746"/>
      <c r="KB298" s="719"/>
      <c r="KC298" s="716"/>
      <c r="KD298" s="716"/>
      <c r="KE298" s="716"/>
      <c r="KF298" s="716"/>
      <c r="KG298" s="760"/>
      <c r="KH298" s="758"/>
      <c r="KI298" s="67">
        <f t="shared" si="4890"/>
        <v>3</v>
      </c>
      <c r="KJ298" s="430">
        <f t="shared" ref="KJ298" si="4954">KI298/KB297</f>
        <v>8.6430423509075197E-4</v>
      </c>
      <c r="KK298" s="67">
        <f t="shared" si="4892"/>
        <v>2</v>
      </c>
      <c r="KL298" s="425">
        <f t="shared" ref="KL298" si="4955">KK298/KD297</f>
        <v>5.7920648711265563E-4</v>
      </c>
      <c r="KM298" s="67">
        <f t="shared" si="4894"/>
        <v>4</v>
      </c>
      <c r="KN298" s="425">
        <f>KM298/KF297</f>
        <v>1.1392765593847907E-3</v>
      </c>
    </row>
    <row r="299" spans="1:300" ht="20.25" thickTop="1" thickBot="1" x14ac:dyDescent="0.3">
      <c r="A299" s="734"/>
      <c r="B299" s="436">
        <f t="shared" si="4895"/>
        <v>45826</v>
      </c>
      <c r="C299" s="10"/>
      <c r="D299" s="11"/>
      <c r="E299" s="61">
        <f t="shared" si="4896"/>
        <v>568</v>
      </c>
      <c r="F299" s="61">
        <f t="shared" si="4897"/>
        <v>39</v>
      </c>
      <c r="G299" s="11">
        <v>264</v>
      </c>
      <c r="H299" s="12">
        <f t="shared" si="4829"/>
        <v>0.50176056338028174</v>
      </c>
      <c r="I299" s="11">
        <v>21</v>
      </c>
      <c r="J299" s="12">
        <f t="shared" si="4830"/>
        <v>7.3684210526315783E-2</v>
      </c>
      <c r="K299" s="13"/>
      <c r="L299" s="11"/>
      <c r="M299" s="38"/>
      <c r="N299" s="39"/>
      <c r="O299" s="10"/>
      <c r="P299" s="11"/>
      <c r="Q299" s="61">
        <f t="shared" si="4898"/>
        <v>571</v>
      </c>
      <c r="R299" s="61">
        <f t="shared" si="4899"/>
        <v>39</v>
      </c>
      <c r="S299" s="11">
        <v>250</v>
      </c>
      <c r="T299" s="12">
        <f t="shared" si="4831"/>
        <v>0.47285464098073554</v>
      </c>
      <c r="U299" s="11">
        <v>20</v>
      </c>
      <c r="V299" s="12">
        <f t="shared" si="4832"/>
        <v>7.407407407407407E-2</v>
      </c>
      <c r="W299" s="13"/>
      <c r="X299" s="11"/>
      <c r="Y299" s="38"/>
      <c r="Z299" s="39"/>
      <c r="AA299" s="10">
        <v>1</v>
      </c>
      <c r="AB299" s="11"/>
      <c r="AC299" s="61">
        <f t="shared" si="4900"/>
        <v>564</v>
      </c>
      <c r="AD299" s="61">
        <f t="shared" si="4901"/>
        <v>38</v>
      </c>
      <c r="AE299" s="11">
        <v>251</v>
      </c>
      <c r="AF299" s="12">
        <f t="shared" si="4833"/>
        <v>0.49468085106382981</v>
      </c>
      <c r="AG299" s="11">
        <v>28</v>
      </c>
      <c r="AH299" s="12">
        <f t="shared" si="4834"/>
        <v>0.1003584229390681</v>
      </c>
      <c r="AI299" s="13"/>
      <c r="AJ299" s="11"/>
      <c r="AK299" s="38"/>
      <c r="AL299" s="39"/>
      <c r="AM299" s="10">
        <v>1</v>
      </c>
      <c r="AN299" s="11"/>
      <c r="AO299" s="61">
        <f t="shared" si="4902"/>
        <v>42</v>
      </c>
      <c r="AP299" s="61">
        <f t="shared" si="4903"/>
        <v>4</v>
      </c>
      <c r="AQ299" s="11">
        <v>8</v>
      </c>
      <c r="AR299" s="12">
        <f t="shared" si="4835"/>
        <v>0.23809523809523808</v>
      </c>
      <c r="AS299" s="11">
        <v>2</v>
      </c>
      <c r="AT299" s="12">
        <f t="shared" si="4836"/>
        <v>0.2</v>
      </c>
      <c r="AU299" s="13"/>
      <c r="AV299" s="11"/>
      <c r="AW299" s="38"/>
      <c r="AX299" s="39"/>
      <c r="AY299" s="10">
        <v>1</v>
      </c>
      <c r="AZ299" s="11"/>
      <c r="BA299" s="61">
        <f t="shared" si="4904"/>
        <v>567</v>
      </c>
      <c r="BB299" s="61">
        <f t="shared" si="4905"/>
        <v>39</v>
      </c>
      <c r="BC299" s="11">
        <v>258</v>
      </c>
      <c r="BD299" s="12">
        <f t="shared" si="4837"/>
        <v>0.50264550264550267</v>
      </c>
      <c r="BE299" s="11">
        <v>27</v>
      </c>
      <c r="BF299" s="12">
        <f t="shared" si="4838"/>
        <v>9.4736842105263161E-2</v>
      </c>
      <c r="BG299" s="13"/>
      <c r="BH299" s="11"/>
      <c r="BI299" s="38"/>
      <c r="BJ299" s="39"/>
      <c r="BK299" s="10"/>
      <c r="BL299" s="11"/>
      <c r="BM299" s="61">
        <f t="shared" si="4906"/>
        <v>570</v>
      </c>
      <c r="BN299" s="61">
        <f t="shared" si="4907"/>
        <v>39</v>
      </c>
      <c r="BO299" s="11">
        <v>246</v>
      </c>
      <c r="BP299" s="12">
        <f t="shared" si="4839"/>
        <v>0.46140350877192982</v>
      </c>
      <c r="BQ299" s="11">
        <v>17</v>
      </c>
      <c r="BR299" s="12">
        <f t="shared" si="4840"/>
        <v>6.4638783269961975E-2</v>
      </c>
      <c r="BS299" s="13"/>
      <c r="BT299" s="11"/>
      <c r="BU299" s="38"/>
      <c r="BV299" s="39"/>
      <c r="BW299" s="10"/>
      <c r="BX299" s="11"/>
      <c r="BY299" s="61">
        <f t="shared" si="4908"/>
        <v>568</v>
      </c>
      <c r="BZ299" s="61">
        <f t="shared" si="4909"/>
        <v>39</v>
      </c>
      <c r="CA299" s="11">
        <v>233</v>
      </c>
      <c r="CB299" s="12">
        <f t="shared" si="4841"/>
        <v>0.47359154929577463</v>
      </c>
      <c r="CC299" s="11">
        <v>36</v>
      </c>
      <c r="CD299" s="12">
        <f t="shared" si="4842"/>
        <v>0.13382899628252787</v>
      </c>
      <c r="CE299" s="13"/>
      <c r="CF299" s="11"/>
      <c r="CG299" s="38"/>
      <c r="CH299" s="39"/>
      <c r="CI299" s="10">
        <v>1</v>
      </c>
      <c r="CJ299" s="11"/>
      <c r="CK299" s="61">
        <f t="shared" si="4910"/>
        <v>539</v>
      </c>
      <c r="CL299" s="61">
        <f t="shared" si="4911"/>
        <v>38</v>
      </c>
      <c r="CM299" s="11">
        <v>236</v>
      </c>
      <c r="CN299" s="12">
        <f t="shared" si="4843"/>
        <v>0.48423005565862709</v>
      </c>
      <c r="CO299" s="11">
        <v>25</v>
      </c>
      <c r="CP299" s="12">
        <f t="shared" si="4844"/>
        <v>9.5785440613026823E-2</v>
      </c>
      <c r="CQ299" s="13"/>
      <c r="CR299" s="11"/>
      <c r="CS299" s="38"/>
      <c r="CT299" s="39"/>
      <c r="CU299" s="10">
        <v>1</v>
      </c>
      <c r="CV299" s="11"/>
      <c r="CW299" s="61">
        <f t="shared" si="4912"/>
        <v>547</v>
      </c>
      <c r="CX299" s="61">
        <f t="shared" si="4913"/>
        <v>38</v>
      </c>
      <c r="CY299" s="11">
        <v>244</v>
      </c>
      <c r="CZ299" s="12">
        <f t="shared" si="4845"/>
        <v>0.49177330895795246</v>
      </c>
      <c r="DA299" s="11">
        <v>25</v>
      </c>
      <c r="DB299" s="12">
        <f t="shared" si="4846"/>
        <v>9.2936802973977689E-2</v>
      </c>
      <c r="DC299" s="13"/>
      <c r="DD299" s="11"/>
      <c r="DE299" s="38"/>
      <c r="DF299" s="39"/>
      <c r="DG299" s="10">
        <v>1</v>
      </c>
      <c r="DH299" s="11"/>
      <c r="DI299" s="61">
        <f t="shared" si="4914"/>
        <v>562</v>
      </c>
      <c r="DJ299" s="61">
        <f t="shared" si="4915"/>
        <v>39</v>
      </c>
      <c r="DK299" s="11">
        <v>242</v>
      </c>
      <c r="DL299" s="12">
        <f t="shared" si="4847"/>
        <v>0.48398576512455516</v>
      </c>
      <c r="DM299" s="11">
        <v>30</v>
      </c>
      <c r="DN299" s="12">
        <f t="shared" si="4848"/>
        <v>0.11029411764705882</v>
      </c>
      <c r="DO299" s="13"/>
      <c r="DP299" s="11"/>
      <c r="DQ299" s="38"/>
      <c r="DR299" s="39"/>
      <c r="DS299" s="10"/>
      <c r="DT299" s="11"/>
      <c r="DU299" s="61">
        <f t="shared" si="4916"/>
        <v>105</v>
      </c>
      <c r="DV299" s="61">
        <f t="shared" si="4917"/>
        <v>8</v>
      </c>
      <c r="DW299" s="11">
        <v>36</v>
      </c>
      <c r="DX299" s="12">
        <f t="shared" si="4849"/>
        <v>0.40952380952380951</v>
      </c>
      <c r="DY299" s="11">
        <v>7</v>
      </c>
      <c r="DZ299" s="12">
        <f t="shared" si="4850"/>
        <v>0.16279069767441862</v>
      </c>
      <c r="EA299" s="13"/>
      <c r="EB299" s="11"/>
      <c r="EC299" s="38"/>
      <c r="ED299" s="39"/>
      <c r="EE299" s="10"/>
      <c r="EF299" s="11"/>
      <c r="EG299" s="61">
        <f t="shared" si="4918"/>
        <v>569</v>
      </c>
      <c r="EH299" s="61">
        <f t="shared" si="4919"/>
        <v>40</v>
      </c>
      <c r="EI299" s="11">
        <v>243</v>
      </c>
      <c r="EJ299" s="12">
        <f t="shared" si="4851"/>
        <v>0.47275922671353249</v>
      </c>
      <c r="EK299" s="11">
        <v>26</v>
      </c>
      <c r="EL299" s="12">
        <f t="shared" si="4852"/>
        <v>9.6654275092936809E-2</v>
      </c>
      <c r="EM299" s="13"/>
      <c r="EN299" s="11"/>
      <c r="EO299" s="38"/>
      <c r="EP299" s="39"/>
      <c r="EQ299" s="10">
        <v>1</v>
      </c>
      <c r="ER299" s="11"/>
      <c r="ES299" s="61">
        <f t="shared" si="4920"/>
        <v>558</v>
      </c>
      <c r="ET299" s="61">
        <f t="shared" si="4921"/>
        <v>39</v>
      </c>
      <c r="EU299" s="11">
        <v>240</v>
      </c>
      <c r="EV299" s="12">
        <f t="shared" si="4853"/>
        <v>0.45698924731182794</v>
      </c>
      <c r="EW299" s="11">
        <v>15</v>
      </c>
      <c r="EX299" s="12">
        <f t="shared" si="4854"/>
        <v>5.8823529411764705E-2</v>
      </c>
      <c r="EY299" s="13"/>
      <c r="EZ299" s="11"/>
      <c r="FA299" s="38"/>
      <c r="FB299" s="39"/>
      <c r="FC299" s="10"/>
      <c r="FD299" s="11"/>
      <c r="FE299" s="61">
        <f t="shared" si="4922"/>
        <v>549</v>
      </c>
      <c r="FF299" s="61">
        <f t="shared" si="4923"/>
        <v>38</v>
      </c>
      <c r="FG299" s="11">
        <v>225</v>
      </c>
      <c r="FH299" s="12">
        <f t="shared" si="4855"/>
        <v>0.4681238615664845</v>
      </c>
      <c r="FI299" s="11">
        <v>32</v>
      </c>
      <c r="FJ299" s="12">
        <f t="shared" si="4856"/>
        <v>0.1245136186770428</v>
      </c>
      <c r="FK299" s="13"/>
      <c r="FL299" s="11"/>
      <c r="FM299" s="38"/>
      <c r="FN299" s="39"/>
      <c r="FO299" s="10"/>
      <c r="FP299" s="11"/>
      <c r="FQ299" s="61">
        <f t="shared" si="4924"/>
        <v>552</v>
      </c>
      <c r="FR299" s="61">
        <f t="shared" si="4925"/>
        <v>41</v>
      </c>
      <c r="FS299" s="11">
        <v>244</v>
      </c>
      <c r="FT299" s="12">
        <f t="shared" si="4857"/>
        <v>0.49094202898550726</v>
      </c>
      <c r="FU299" s="11">
        <v>27</v>
      </c>
      <c r="FV299" s="12">
        <f t="shared" si="4858"/>
        <v>9.9630996309963096E-2</v>
      </c>
      <c r="FW299" s="13"/>
      <c r="FX299" s="11"/>
      <c r="FY299" s="38"/>
      <c r="FZ299" s="39"/>
      <c r="GA299" s="10"/>
      <c r="GB299" s="11"/>
      <c r="GC299" s="61">
        <f t="shared" si="4926"/>
        <v>560</v>
      </c>
      <c r="GD299" s="61">
        <f t="shared" si="4927"/>
        <v>41</v>
      </c>
      <c r="GE299" s="11">
        <v>255</v>
      </c>
      <c r="GF299" s="12">
        <f t="shared" si="4859"/>
        <v>0.49464285714285716</v>
      </c>
      <c r="GG299" s="11">
        <v>22</v>
      </c>
      <c r="GH299" s="12">
        <f t="shared" si="4860"/>
        <v>7.9422382671480149E-2</v>
      </c>
      <c r="GI299" s="13"/>
      <c r="GJ299" s="11"/>
      <c r="GK299" s="38"/>
      <c r="GL299" s="39"/>
      <c r="GM299" s="10">
        <v>2</v>
      </c>
      <c r="GN299" s="11"/>
      <c r="GO299" s="61">
        <f t="shared" si="4928"/>
        <v>578</v>
      </c>
      <c r="GP299" s="61">
        <f t="shared" si="4929"/>
        <v>42</v>
      </c>
      <c r="GQ299" s="11">
        <v>243</v>
      </c>
      <c r="GR299" s="12">
        <f t="shared" si="4861"/>
        <v>0.46193771626297581</v>
      </c>
      <c r="GS299" s="11">
        <v>24</v>
      </c>
      <c r="GT299" s="12">
        <f t="shared" si="4862"/>
        <v>8.98876404494382E-2</v>
      </c>
      <c r="GU299" s="13"/>
      <c r="GV299" s="11"/>
      <c r="GW299" s="38"/>
      <c r="GX299" s="39"/>
      <c r="GY299" s="10"/>
      <c r="GZ299" s="11"/>
      <c r="HA299" s="61">
        <f t="shared" si="4930"/>
        <v>71</v>
      </c>
      <c r="HB299" s="61">
        <f t="shared" si="4931"/>
        <v>5</v>
      </c>
      <c r="HC299" s="11">
        <v>16</v>
      </c>
      <c r="HD299" s="12">
        <f t="shared" si="4863"/>
        <v>0.352112676056338</v>
      </c>
      <c r="HE299" s="11">
        <v>9</v>
      </c>
      <c r="HF299" s="12">
        <f t="shared" si="4864"/>
        <v>0.36</v>
      </c>
      <c r="HG299" s="13"/>
      <c r="HH299" s="11"/>
      <c r="HI299" s="38"/>
      <c r="HJ299" s="39"/>
      <c r="HK299" s="10"/>
      <c r="HL299" s="11"/>
      <c r="HM299" s="61">
        <f t="shared" si="4932"/>
        <v>581</v>
      </c>
      <c r="HN299" s="61">
        <f t="shared" si="4933"/>
        <v>42</v>
      </c>
      <c r="HO299" s="11">
        <v>247</v>
      </c>
      <c r="HP299" s="12">
        <f t="shared" si="4865"/>
        <v>0.4629948364888124</v>
      </c>
      <c r="HQ299" s="11">
        <v>22</v>
      </c>
      <c r="HR299" s="12">
        <f t="shared" si="4866"/>
        <v>8.1784386617100371E-2</v>
      </c>
      <c r="HS299" s="13"/>
      <c r="HT299" s="11"/>
      <c r="HU299" s="38"/>
      <c r="HV299" s="39"/>
      <c r="HW299" s="10">
        <v>1</v>
      </c>
      <c r="HX299" s="11"/>
      <c r="HY299" s="61">
        <f t="shared" si="4934"/>
        <v>574</v>
      </c>
      <c r="HZ299" s="61">
        <f t="shared" si="4935"/>
        <v>42</v>
      </c>
      <c r="IA299" s="11">
        <v>253</v>
      </c>
      <c r="IB299" s="12">
        <f t="shared" si="4867"/>
        <v>0.47735191637630664</v>
      </c>
      <c r="IC299" s="11">
        <v>21</v>
      </c>
      <c r="ID299" s="12">
        <f t="shared" si="4868"/>
        <v>7.6642335766423361E-2</v>
      </c>
      <c r="IE299" s="13"/>
      <c r="IF299" s="11"/>
      <c r="IG299" s="38"/>
      <c r="IH299" s="39"/>
      <c r="II299" s="10">
        <v>1</v>
      </c>
      <c r="IJ299" s="11"/>
      <c r="IK299" s="61">
        <f t="shared" si="4936"/>
        <v>574</v>
      </c>
      <c r="IL299" s="61">
        <f t="shared" si="4937"/>
        <v>42</v>
      </c>
      <c r="IM299" s="11">
        <v>240</v>
      </c>
      <c r="IN299" s="12">
        <f t="shared" si="4869"/>
        <v>0.4616724738675958</v>
      </c>
      <c r="IO299" s="11">
        <v>25</v>
      </c>
      <c r="IP299" s="12">
        <f t="shared" si="4870"/>
        <v>9.4339622641509441E-2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0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11</v>
      </c>
      <c r="JH299" s="14">
        <f t="shared" si="4874"/>
        <v>0</v>
      </c>
      <c r="JI299" s="373">
        <f t="shared" si="4875"/>
        <v>10369</v>
      </c>
      <c r="JJ299" s="11">
        <f t="shared" si="3981"/>
        <v>732</v>
      </c>
      <c r="JK299" s="11">
        <f t="shared" si="4876"/>
        <v>4935</v>
      </c>
      <c r="JL299" s="79">
        <f t="shared" si="4877"/>
        <v>0.47593789179284407</v>
      </c>
      <c r="JM299" s="15">
        <f t="shared" si="4878"/>
        <v>461</v>
      </c>
      <c r="JN299" s="12">
        <f t="shared" si="4879"/>
        <v>9.3414387031408308E-2</v>
      </c>
      <c r="JO299" s="16">
        <v>68.8</v>
      </c>
      <c r="JP299" s="17">
        <v>4646</v>
      </c>
      <c r="JQ299" s="16">
        <f t="shared" si="4416"/>
        <v>94.143870314083074</v>
      </c>
      <c r="JR299" s="16">
        <v>250</v>
      </c>
      <c r="JS299" s="369">
        <f t="shared" si="4289"/>
        <v>0.54229934924078094</v>
      </c>
      <c r="JT299" s="23"/>
      <c r="JU299" s="399"/>
      <c r="JV299" s="404">
        <f t="shared" si="4881"/>
        <v>0.48144927536231885</v>
      </c>
      <c r="JW299" s="401">
        <f t="shared" si="4882"/>
        <v>0.47419072615923008</v>
      </c>
      <c r="JX299" s="406">
        <f t="shared" si="4883"/>
        <v>0.47220630372492839</v>
      </c>
      <c r="JY299" s="743"/>
      <c r="JZ299" s="690"/>
      <c r="KA299" s="746"/>
      <c r="KB299" s="718">
        <f t="shared" ref="KB299" si="4956">KB290+KB295</f>
        <v>495</v>
      </c>
      <c r="KC299" s="763">
        <f t="shared" ref="KC299" si="4957">KB299/$KB$10</f>
        <v>0.12547528517110265</v>
      </c>
      <c r="KD299" s="714">
        <f t="shared" ref="KD299" si="4958">KD290+KD295</f>
        <v>513</v>
      </c>
      <c r="KE299" s="763">
        <f t="shared" ref="KE299" si="4959">KD299/$KD$10</f>
        <v>0.13013698630136986</v>
      </c>
      <c r="KF299" s="714">
        <f t="shared" ref="KF299" si="4960">KF290+KF295</f>
        <v>457</v>
      </c>
      <c r="KG299" s="770">
        <f t="shared" ref="KG299" si="4961">KF299/$KF$10</f>
        <v>0.11578413985305296</v>
      </c>
      <c r="KH299" s="761" t="s">
        <v>144</v>
      </c>
      <c r="KI299" s="304">
        <f t="shared" si="4890"/>
        <v>3</v>
      </c>
      <c r="KJ299" s="431">
        <f t="shared" ref="KJ299" si="4962">KI299/KB297</f>
        <v>8.6430423509075197E-4</v>
      </c>
      <c r="KK299" s="304">
        <f t="shared" si="4892"/>
        <v>4</v>
      </c>
      <c r="KL299" s="422">
        <f t="shared" ref="KL299" si="4963">KK299/KD297</f>
        <v>1.1584129742253113E-3</v>
      </c>
      <c r="KM299" s="304">
        <f t="shared" si="4894"/>
        <v>4</v>
      </c>
      <c r="KN299" s="422">
        <f>KM299/KF297</f>
        <v>1.1392765593847907E-3</v>
      </c>
    </row>
    <row r="300" spans="1:300" ht="19.5" thickBot="1" x14ac:dyDescent="0.3">
      <c r="A300" s="734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1769</v>
      </c>
      <c r="H300" s="28">
        <f>((G300+I300)/7)/E299</f>
        <v>0.48289738430583501</v>
      </c>
      <c r="I300" s="27">
        <f>SUM(I293:I299)</f>
        <v>151</v>
      </c>
      <c r="J300" s="28">
        <f>(I300/(I300+G300))</f>
        <v>7.8645833333333331E-2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1718</v>
      </c>
      <c r="T300" s="28">
        <f>((S300+U300)/7)/Q299</f>
        <v>0.46659994996247189</v>
      </c>
      <c r="U300" s="27">
        <f>SUM(U293:U299)</f>
        <v>147</v>
      </c>
      <c r="V300" s="28">
        <f>(U300/(U300+S300))</f>
        <v>7.8820375335120638E-2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4</v>
      </c>
      <c r="AB300" s="27">
        <f>SUM(AB293:AB299)</f>
        <v>0</v>
      </c>
      <c r="AC300" s="27"/>
      <c r="AD300" s="27"/>
      <c r="AE300" s="27">
        <f>SUM(AE293:AE299)</f>
        <v>1729</v>
      </c>
      <c r="AF300" s="28">
        <f>((AE300+AG300)/7)/AC299</f>
        <v>0.47922998986828774</v>
      </c>
      <c r="AG300" s="27">
        <f>SUM(AG293:AG299)</f>
        <v>163</v>
      </c>
      <c r="AH300" s="28">
        <f>(AG300/(AG300+AE300))</f>
        <v>8.615221987315011E-2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6</v>
      </c>
      <c r="AN300" s="27">
        <f>SUM(AN293:AN299)</f>
        <v>0</v>
      </c>
      <c r="AO300" s="27"/>
      <c r="AP300" s="27"/>
      <c r="AQ300" s="27">
        <f>SUM(AQ293:AQ299)</f>
        <v>119</v>
      </c>
      <c r="AR300" s="28">
        <f>((AQ300+AS300)/7)/AO299</f>
        <v>0.49659863945578231</v>
      </c>
      <c r="AS300" s="27">
        <f>SUM(AS293:AS299)</f>
        <v>27</v>
      </c>
      <c r="AT300" s="28">
        <f>(AS300/(AS300+AQ300))</f>
        <v>0.18493150684931506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1735</v>
      </c>
      <c r="BD300" s="28">
        <f>((BC300+BE300)/7)/BA299</f>
        <v>0.47568657092466615</v>
      </c>
      <c r="BE300" s="27">
        <f>SUM(BE293:BE299)</f>
        <v>153</v>
      </c>
      <c r="BF300" s="28">
        <f>(BE300/(BE300+BC300))</f>
        <v>8.1038135593220345E-2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1663</v>
      </c>
      <c r="BP300" s="28">
        <f>((BO300+BQ300)/7)/BM299</f>
        <v>0.45213032581453638</v>
      </c>
      <c r="BQ300" s="27">
        <f>SUM(BQ293:BQ299)</f>
        <v>141</v>
      </c>
      <c r="BR300" s="28">
        <f>(BQ300/(BQ300+BO300))</f>
        <v>7.8159645232815961E-2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2</v>
      </c>
      <c r="BX300" s="27">
        <f>SUM(BX293:BX299)</f>
        <v>0</v>
      </c>
      <c r="BY300" s="27"/>
      <c r="BZ300" s="27"/>
      <c r="CA300" s="27">
        <f>SUM(CA293:CA299)</f>
        <v>1587</v>
      </c>
      <c r="CB300" s="28">
        <f>((CA300+CC300)/7)/BY299</f>
        <v>0.46378269617706241</v>
      </c>
      <c r="CC300" s="27">
        <f>SUM(CC293:CC299)</f>
        <v>257</v>
      </c>
      <c r="CD300" s="28">
        <f>(CC300/(CC300+CA300))</f>
        <v>0.13937093275488069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3</v>
      </c>
      <c r="CJ300" s="27">
        <f>SUM(CJ293:CJ299)</f>
        <v>0</v>
      </c>
      <c r="CK300" s="27"/>
      <c r="CL300" s="27"/>
      <c r="CM300" s="27">
        <f>SUM(CM293:CM299)</f>
        <v>1637</v>
      </c>
      <c r="CN300" s="28">
        <f>((CM300+CO300)/7)/CK299</f>
        <v>0.47495361781076068</v>
      </c>
      <c r="CO300" s="27">
        <f>SUM(CO293:CO299)</f>
        <v>155</v>
      </c>
      <c r="CP300" s="28">
        <f>(CO300/(CO300+CM300))</f>
        <v>8.6495535714285712E-2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4</v>
      </c>
      <c r="CV300" s="27">
        <f>SUM(CV293:CV299)</f>
        <v>0</v>
      </c>
      <c r="CW300" s="27"/>
      <c r="CX300" s="27"/>
      <c r="CY300" s="27">
        <f>SUM(CY293:CY299)</f>
        <v>1597</v>
      </c>
      <c r="CZ300" s="28">
        <f>((CY300+DA300)/7)/CW299</f>
        <v>0.46147819273961865</v>
      </c>
      <c r="DA300" s="27">
        <f>SUM(DA293:DA299)</f>
        <v>170</v>
      </c>
      <c r="DB300" s="28">
        <f>(DA300/(DA300+CY300))</f>
        <v>9.6208262591963786E-2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3</v>
      </c>
      <c r="DH300" s="27">
        <f>SUM(DH293:DH299)</f>
        <v>0</v>
      </c>
      <c r="DI300" s="27"/>
      <c r="DJ300" s="27"/>
      <c r="DK300" s="27">
        <f>SUM(DK293:DK299)</f>
        <v>1643</v>
      </c>
      <c r="DL300" s="28">
        <f>((DK300+DM300)/7)/DI299</f>
        <v>0.46924250127097106</v>
      </c>
      <c r="DM300" s="27">
        <f>SUM(DM293:DM299)</f>
        <v>203</v>
      </c>
      <c r="DN300" s="28">
        <f>(DM300/(DM300+DK300))</f>
        <v>0.10996749729144095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5</v>
      </c>
      <c r="DT300" s="27">
        <f>SUM(DT293:DT299)</f>
        <v>0</v>
      </c>
      <c r="DU300" s="27"/>
      <c r="DV300" s="27"/>
      <c r="DW300" s="27">
        <f>SUM(DW293:DW299)</f>
        <v>251</v>
      </c>
      <c r="DX300" s="28">
        <f>((DW300+DY300)/7)/DU299</f>
        <v>0.42721088435374149</v>
      </c>
      <c r="DY300" s="27">
        <f>SUM(DY293:DY299)</f>
        <v>63</v>
      </c>
      <c r="DZ300" s="28">
        <f>(DY300/(DY300+DW300))</f>
        <v>0.20063694267515925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4</v>
      </c>
      <c r="EF300" s="27">
        <f>SUM(EF293:EF299)</f>
        <v>0</v>
      </c>
      <c r="EG300" s="27"/>
      <c r="EH300" s="27"/>
      <c r="EI300" s="27">
        <f>SUM(EI293:EI299)</f>
        <v>1654</v>
      </c>
      <c r="EJ300" s="28">
        <f>((EI300+EK300)/7)/EG299</f>
        <v>0.46346974642229477</v>
      </c>
      <c r="EK300" s="27">
        <f>SUM(EK293:EK299)</f>
        <v>192</v>
      </c>
      <c r="EL300" s="28">
        <f>(EK300/(EK300+EI300))</f>
        <v>0.10400866738894908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3</v>
      </c>
      <c r="ER300" s="27">
        <f>SUM(ER293:ER299)</f>
        <v>0</v>
      </c>
      <c r="ES300" s="27"/>
      <c r="ET300" s="27"/>
      <c r="EU300" s="27">
        <f>SUM(EU293:EU299)</f>
        <v>1661</v>
      </c>
      <c r="EV300" s="28">
        <f>((EU300+EW300)/7)/ES299</f>
        <v>0.45366103430619559</v>
      </c>
      <c r="EW300" s="27">
        <f>SUM(EW293:EW299)</f>
        <v>111</v>
      </c>
      <c r="EX300" s="28">
        <f>(EW300/(EW300+EU300))</f>
        <v>6.2641083521444693E-2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2</v>
      </c>
      <c r="FD300" s="27">
        <f>SUM(FD293:FD299)</f>
        <v>0</v>
      </c>
      <c r="FE300" s="27"/>
      <c r="FF300" s="27"/>
      <c r="FG300" s="27">
        <f>SUM(FG293:FG299)</f>
        <v>1601</v>
      </c>
      <c r="FH300" s="28">
        <f>((FG300+FI300)/7)/FE299</f>
        <v>0.45875618006765551</v>
      </c>
      <c r="FI300" s="27">
        <f>SUM(FI293:FI299)</f>
        <v>162</v>
      </c>
      <c r="FJ300" s="28">
        <f>(FI300/(FI300+FG300))</f>
        <v>9.1888825865002841E-2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2</v>
      </c>
      <c r="FP300" s="27">
        <f>SUM(FP293:FP299)</f>
        <v>0</v>
      </c>
      <c r="FQ300" s="27"/>
      <c r="FR300" s="27"/>
      <c r="FS300" s="27">
        <f>SUM(FS293:FS299)</f>
        <v>1645</v>
      </c>
      <c r="FT300" s="28">
        <f>((FS300+FU300)/7)/FQ299</f>
        <v>0.47670807453416153</v>
      </c>
      <c r="FU300" s="27">
        <f>SUM(FU293:FU299)</f>
        <v>197</v>
      </c>
      <c r="FV300" s="28">
        <f>(FU300/(FU300+FS300))</f>
        <v>0.10694896851248643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2</v>
      </c>
      <c r="GB300" s="27">
        <f>SUM(GB293:GB299)</f>
        <v>0</v>
      </c>
      <c r="GC300" s="27"/>
      <c r="GD300" s="27"/>
      <c r="GE300" s="27">
        <f>SUM(GE293:GE299)</f>
        <v>1735</v>
      </c>
      <c r="GF300" s="28">
        <f>((GE300+GG300)/7)/GC299</f>
        <v>0.48035714285714287</v>
      </c>
      <c r="GG300" s="27">
        <f>SUM(GG293:GG299)</f>
        <v>148</v>
      </c>
      <c r="GH300" s="28">
        <f>(GG300/(GG300+GE300))</f>
        <v>7.8597981943706846E-2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1687</v>
      </c>
      <c r="GR300" s="28">
        <f>((GQ300+GS300)/7)/GO299</f>
        <v>0.45205140879881361</v>
      </c>
      <c r="GS300" s="27">
        <f>SUM(GS293:GS299)</f>
        <v>142</v>
      </c>
      <c r="GT300" s="28">
        <f>(GS300/(GS300+GQ300))</f>
        <v>7.7638053581191913E-2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3</v>
      </c>
      <c r="GZ300" s="27">
        <f>SUM(GZ293:GZ299)</f>
        <v>0</v>
      </c>
      <c r="HA300" s="27"/>
      <c r="HB300" s="27"/>
      <c r="HC300" s="27">
        <f>SUM(HC293:HC299)</f>
        <v>114</v>
      </c>
      <c r="HD300" s="28">
        <f>((HC300+HE300)/7)/HA299</f>
        <v>0.3621730382293763</v>
      </c>
      <c r="HE300" s="27">
        <f>SUM(HE293:HE299)</f>
        <v>66</v>
      </c>
      <c r="HF300" s="28">
        <f>(HE300/(HE300+HC300))</f>
        <v>0.36666666666666664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5</v>
      </c>
      <c r="HL300" s="27">
        <f>SUM(HL293:HL299)</f>
        <v>0</v>
      </c>
      <c r="HM300" s="27"/>
      <c r="HN300" s="27"/>
      <c r="HO300" s="27">
        <f>SUM(HO293:HO299)</f>
        <v>1724</v>
      </c>
      <c r="HP300" s="28">
        <f>((HO300+HQ300)/7)/HM299</f>
        <v>0.4652077698549299</v>
      </c>
      <c r="HQ300" s="27">
        <f>SUM(HQ293:HQ299)</f>
        <v>168</v>
      </c>
      <c r="HR300" s="28">
        <f>(HQ300/(HQ300+HO300))</f>
        <v>8.8794926004228336E-2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3</v>
      </c>
      <c r="HX300" s="27">
        <f>SUM(HX293:HX299)</f>
        <v>0</v>
      </c>
      <c r="HY300" s="27"/>
      <c r="HZ300" s="27"/>
      <c r="IA300" s="27">
        <f>SUM(IA293:IA299)</f>
        <v>1658</v>
      </c>
      <c r="IB300" s="28">
        <f>((IA300+IC300)/7)/HY299</f>
        <v>0.45719263315082131</v>
      </c>
      <c r="IC300" s="27">
        <f>SUM(IC293:IC299)</f>
        <v>179</v>
      </c>
      <c r="ID300" s="28">
        <f>(IC300/(IC300+IA300))</f>
        <v>9.7441480675013611E-2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3</v>
      </c>
      <c r="IJ300" s="27">
        <f>SUM(IJ293:IJ299)</f>
        <v>0</v>
      </c>
      <c r="IK300" s="27"/>
      <c r="IL300" s="27"/>
      <c r="IM300" s="27">
        <f>SUM(IM293:IM299)</f>
        <v>1650</v>
      </c>
      <c r="IN300" s="28">
        <f>((IM300+IO300)/7)/IK299</f>
        <v>0.4616724738675958</v>
      </c>
      <c r="IO300" s="27">
        <f>SUM(IO293:IO299)</f>
        <v>205</v>
      </c>
      <c r="IP300" s="28">
        <f>(IO300/(IO300+IM300))</f>
        <v>0.11051212938005391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66</v>
      </c>
      <c r="JH300" s="443">
        <f t="shared" si="4874"/>
        <v>0</v>
      </c>
      <c r="JI300" s="378">
        <f t="shared" ref="JI300:JJ300" si="4964">SUM(JI292:JI299)</f>
        <v>72778</v>
      </c>
      <c r="JJ300" s="27">
        <f t="shared" si="4964"/>
        <v>5124</v>
      </c>
      <c r="JK300" s="27">
        <f t="shared" si="4876"/>
        <v>33777</v>
      </c>
      <c r="JL300" s="80">
        <f t="shared" si="4877"/>
        <v>0.46411003325180689</v>
      </c>
      <c r="JM300" s="15">
        <f t="shared" si="4878"/>
        <v>3200</v>
      </c>
      <c r="JN300" s="48">
        <f t="shared" si="4879"/>
        <v>9.4739023595938068E-2</v>
      </c>
      <c r="JO300" s="49">
        <f t="shared" ref="JO300" si="4965">SUM(JO293:JO299)/7</f>
        <v>68.04285714285713</v>
      </c>
      <c r="JP300" s="50">
        <f t="shared" ref="JP300" si="4966">SUM(JP293:JP299)</f>
        <v>31818</v>
      </c>
      <c r="JQ300" s="397">
        <f t="shared" si="4416"/>
        <v>94.200195399236165</v>
      </c>
      <c r="JR300" s="50">
        <f t="shared" ref="JR300" si="4967">SUM(JR293:JR299)</f>
        <v>1774</v>
      </c>
      <c r="JS300" s="370">
        <f t="shared" si="4289"/>
        <v>0.55437499999999995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0.47035196687370601</v>
      </c>
      <c r="JW300" s="411">
        <f t="shared" ref="JW300" si="4970">SUM(CM300,CO300,CY300,DA300,DK300,DM300,DW300,DY300,EI300,EK300,EU300,EW300,FG300,FI300)/7/SUM(CK299,CW299,DI299,DU299,EG299,ES299,FE299)</f>
        <v>0.46244219472565934</v>
      </c>
      <c r="JX300" s="412">
        <f t="shared" ref="JX300" si="4971">SUM(FS300,FU300,GE300,GG300,GQ300,GS300,HC300,HE300,HO300,HQ300,IA300,IC300,IM300,IO300,)/7/SUM(FQ299,GC299,GO299,HA299,HM299,HY299,IK299)</f>
        <v>0.46328284895620142</v>
      </c>
      <c r="JY300" s="744"/>
      <c r="JZ300" s="691"/>
      <c r="KA300" s="747"/>
      <c r="KB300" s="762"/>
      <c r="KC300" s="764"/>
      <c r="KD300" s="769"/>
      <c r="KE300" s="764"/>
      <c r="KF300" s="769"/>
      <c r="KG300" s="771"/>
      <c r="KH300" s="772"/>
      <c r="KI300" s="418">
        <f t="shared" ref="KI300" si="4972">SUM(KI293:KI299)</f>
        <v>21</v>
      </c>
      <c r="KJ300" s="432">
        <f t="shared" ref="KJ300" si="4973">KI300/KB297</f>
        <v>6.0501296456352636E-3</v>
      </c>
      <c r="KK300" s="418">
        <f t="shared" ref="KK300" si="4974">SUM(KK293:KK299)</f>
        <v>24</v>
      </c>
      <c r="KL300" s="426">
        <f t="shared" ref="KL300" si="4975">KK300/KD297</f>
        <v>6.9504778453518675E-3</v>
      </c>
      <c r="KM300" s="418">
        <f t="shared" ref="KM300" si="4976">SUM(KM293:KM299)</f>
        <v>21</v>
      </c>
      <c r="KN300" s="426">
        <f>KM300/KF297</f>
        <v>5.9812019367701513E-3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6.3303280260886248E-3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01"/>
      <c r="JW301" s="702"/>
      <c r="JX301" s="703"/>
      <c r="JY301" s="639"/>
      <c r="JZ301" s="640"/>
      <c r="KA301" s="641"/>
      <c r="KB301" s="752"/>
      <c r="KC301" s="753"/>
      <c r="KD301" s="753"/>
      <c r="KE301" s="753"/>
      <c r="KF301" s="753"/>
      <c r="KG301" s="753"/>
      <c r="KH301" s="754"/>
      <c r="KI301" s="416"/>
      <c r="KJ301" s="420"/>
      <c r="KK301" s="416"/>
      <c r="KL301" s="417"/>
      <c r="KM301" s="416"/>
      <c r="KN301" s="417"/>
    </row>
    <row r="302" spans="1:300" x14ac:dyDescent="0.25">
      <c r="A302" s="736">
        <v>58</v>
      </c>
      <c r="B302" s="435">
        <f>B299+1</f>
        <v>45827</v>
      </c>
      <c r="C302" s="32"/>
      <c r="D302" s="33"/>
      <c r="E302" s="33">
        <f>E299-C302</f>
        <v>568</v>
      </c>
      <c r="F302" s="33">
        <f>F299-D302</f>
        <v>39</v>
      </c>
      <c r="G302" s="33">
        <v>249</v>
      </c>
      <c r="H302" s="34">
        <v>0.15</v>
      </c>
      <c r="I302" s="33">
        <v>15</v>
      </c>
      <c r="J302" s="34">
        <f t="shared" ref="J302:J308" si="4979">I302/(G302+I302)</f>
        <v>5.6818181818181816E-2</v>
      </c>
      <c r="K302" s="35"/>
      <c r="L302" s="33"/>
      <c r="M302" s="33"/>
      <c r="N302" s="36"/>
      <c r="O302" s="32">
        <v>1</v>
      </c>
      <c r="P302" s="33"/>
      <c r="Q302" s="33">
        <f>Q299-O302</f>
        <v>570</v>
      </c>
      <c r="R302" s="33">
        <f>R299-P302</f>
        <v>39</v>
      </c>
      <c r="S302" s="33">
        <v>250</v>
      </c>
      <c r="T302" s="34">
        <f t="shared" ref="T302:T308" si="4980">((S302+U302)/Q302)</f>
        <v>0.46842105263157896</v>
      </c>
      <c r="U302" s="33">
        <v>17</v>
      </c>
      <c r="V302" s="34">
        <f t="shared" ref="V302:V308" si="4981">U302/(S302+U302)</f>
        <v>6.3670411985018729E-2</v>
      </c>
      <c r="W302" s="35"/>
      <c r="X302" s="33"/>
      <c r="Y302" s="33"/>
      <c r="Z302" s="36"/>
      <c r="AA302" s="32">
        <v>3</v>
      </c>
      <c r="AB302" s="33"/>
      <c r="AC302" s="33">
        <f>AC299-AA302</f>
        <v>561</v>
      </c>
      <c r="AD302" s="33">
        <f>AD299-AB302</f>
        <v>38</v>
      </c>
      <c r="AE302" s="33">
        <v>254</v>
      </c>
      <c r="AF302" s="34">
        <f t="shared" ref="AF302:AF308" si="4982">((AE302+AG302)/AC302)</f>
        <v>0.48128342245989303</v>
      </c>
      <c r="AG302" s="33">
        <v>16</v>
      </c>
      <c r="AH302" s="34">
        <f t="shared" ref="AH302:AH308" si="4983">AG302/(AE302+AG302)</f>
        <v>5.9259259259259262E-2</v>
      </c>
      <c r="AI302" s="35"/>
      <c r="AJ302" s="33"/>
      <c r="AK302" s="33"/>
      <c r="AL302" s="36"/>
      <c r="AM302" s="32"/>
      <c r="AN302" s="33"/>
      <c r="AO302" s="33">
        <f>AO299-AM302</f>
        <v>42</v>
      </c>
      <c r="AP302" s="33">
        <f>AP299-AN302</f>
        <v>4</v>
      </c>
      <c r="AQ302" s="33">
        <v>6</v>
      </c>
      <c r="AR302" s="34">
        <f t="shared" ref="AR302:AR308" si="4984">((AQ302+AS302)/AO302)</f>
        <v>0.21428571428571427</v>
      </c>
      <c r="AS302" s="33">
        <v>3</v>
      </c>
      <c r="AT302" s="34">
        <f t="shared" ref="AT302:AT308" si="4985">AS302/(AQ302+AS302)</f>
        <v>0.33333333333333331</v>
      </c>
      <c r="AU302" s="35"/>
      <c r="AV302" s="33"/>
      <c r="AW302" s="33"/>
      <c r="AX302" s="36"/>
      <c r="AY302" s="32"/>
      <c r="AZ302" s="33"/>
      <c r="BA302" s="33">
        <f>BA299-AY302</f>
        <v>567</v>
      </c>
      <c r="BB302" s="33">
        <f>BB299-AZ302</f>
        <v>39</v>
      </c>
      <c r="BC302" s="33">
        <v>243</v>
      </c>
      <c r="BD302" s="34">
        <f t="shared" ref="BD302:BD308" si="4986">((BC302+BE302)/BA302)</f>
        <v>0.46031746031746029</v>
      </c>
      <c r="BE302" s="33">
        <v>18</v>
      </c>
      <c r="BF302" s="34">
        <f t="shared" ref="BF302:BF308" si="4987">BE302/(BC302+BE302)</f>
        <v>6.8965517241379309E-2</v>
      </c>
      <c r="BG302" s="35"/>
      <c r="BH302" s="33"/>
      <c r="BI302" s="33"/>
      <c r="BJ302" s="36"/>
      <c r="BK302" s="32"/>
      <c r="BL302" s="33"/>
      <c r="BM302" s="33">
        <f>BM299-BK302</f>
        <v>570</v>
      </c>
      <c r="BN302" s="33">
        <f>BN299-BL302</f>
        <v>39</v>
      </c>
      <c r="BO302" s="33">
        <v>218</v>
      </c>
      <c r="BP302" s="34">
        <f t="shared" ref="BP302:BP308" si="4988">((BO302+BQ302)/BM302)</f>
        <v>0.41052631578947368</v>
      </c>
      <c r="BQ302" s="33">
        <v>16</v>
      </c>
      <c r="BR302" s="34">
        <f t="shared" ref="BR302:BR308" si="4989">BQ302/(BO302+BQ302)</f>
        <v>6.8376068376068383E-2</v>
      </c>
      <c r="BS302" s="35"/>
      <c r="BT302" s="33"/>
      <c r="BU302" s="33"/>
      <c r="BV302" s="36"/>
      <c r="BW302" s="32"/>
      <c r="BX302" s="33"/>
      <c r="BY302" s="33">
        <f>BY299-BW302</f>
        <v>568</v>
      </c>
      <c r="BZ302" s="33">
        <f>BZ299-BX302</f>
        <v>39</v>
      </c>
      <c r="CA302" s="33">
        <v>246</v>
      </c>
      <c r="CB302" s="34">
        <f t="shared" ref="CB302:CB308" si="4990">((CA302+CC302)/BY302)</f>
        <v>0.49119718309859156</v>
      </c>
      <c r="CC302" s="33">
        <v>33</v>
      </c>
      <c r="CD302" s="34">
        <f t="shared" ref="CD302:CD308" si="4991">CC302/(CA302+CC302)</f>
        <v>0.11827956989247312</v>
      </c>
      <c r="CE302" s="35"/>
      <c r="CF302" s="33"/>
      <c r="CG302" s="33"/>
      <c r="CH302" s="36"/>
      <c r="CI302" s="32"/>
      <c r="CJ302" s="33"/>
      <c r="CK302" s="33">
        <f>CK299-CI302</f>
        <v>539</v>
      </c>
      <c r="CL302" s="33">
        <f>CL299-CJ302</f>
        <v>38</v>
      </c>
      <c r="CM302" s="33">
        <v>271</v>
      </c>
      <c r="CN302" s="34">
        <f t="shared" ref="CN302:CN308" si="4992">((CM302+CO302)/CK302)</f>
        <v>0.53988868274582558</v>
      </c>
      <c r="CO302" s="33">
        <v>20</v>
      </c>
      <c r="CP302" s="34">
        <f t="shared" ref="CP302:CP308" si="4993">CO302/(CM302+CO302)</f>
        <v>6.8728522336769765E-2</v>
      </c>
      <c r="CQ302" s="35"/>
      <c r="CR302" s="33"/>
      <c r="CS302" s="33"/>
      <c r="CT302" s="36"/>
      <c r="CU302" s="32"/>
      <c r="CV302" s="33"/>
      <c r="CW302" s="33">
        <f>CW299-CU302</f>
        <v>547</v>
      </c>
      <c r="CX302" s="33">
        <f>CX299-CV302</f>
        <v>38</v>
      </c>
      <c r="CY302" s="33">
        <v>232</v>
      </c>
      <c r="CZ302" s="34">
        <f t="shared" ref="CZ302:CZ308" si="4994">((CY302+DA302)/CW302)</f>
        <v>0.46617915904936014</v>
      </c>
      <c r="DA302" s="33">
        <v>23</v>
      </c>
      <c r="DB302" s="34">
        <f t="shared" ref="DB302:DB308" si="4995">DA302/(CY302+DA302)</f>
        <v>9.0196078431372548E-2</v>
      </c>
      <c r="DC302" s="35"/>
      <c r="DD302" s="33"/>
      <c r="DE302" s="33"/>
      <c r="DF302" s="36"/>
      <c r="DG302" s="32"/>
      <c r="DH302" s="33"/>
      <c r="DI302" s="33">
        <f>DI299-DG302</f>
        <v>562</v>
      </c>
      <c r="DJ302" s="33">
        <f>DJ299-DH302</f>
        <v>39</v>
      </c>
      <c r="DK302" s="33">
        <v>227</v>
      </c>
      <c r="DL302" s="34">
        <f t="shared" ref="DL302:DL308" si="4996">((DK302+DM302)/DI302)</f>
        <v>0.44483985765124556</v>
      </c>
      <c r="DM302" s="33">
        <v>23</v>
      </c>
      <c r="DN302" s="34">
        <f t="shared" ref="DN302:DN308" si="4997">DM302/(DK302+DM302)</f>
        <v>9.1999999999999998E-2</v>
      </c>
      <c r="DO302" s="35"/>
      <c r="DP302" s="33"/>
      <c r="DQ302" s="33"/>
      <c r="DR302" s="36"/>
      <c r="DS302" s="32">
        <v>3</v>
      </c>
      <c r="DT302" s="33"/>
      <c r="DU302" s="33">
        <f>DU299-DS302</f>
        <v>102</v>
      </c>
      <c r="DV302" s="33">
        <f>DV299-DT302</f>
        <v>8</v>
      </c>
      <c r="DW302" s="33">
        <v>34</v>
      </c>
      <c r="DX302" s="34">
        <f t="shared" ref="DX302:DX308" si="4998">((DW302+DY302)/DU302)</f>
        <v>0.43137254901960786</v>
      </c>
      <c r="DY302" s="33">
        <v>10</v>
      </c>
      <c r="DZ302" s="34">
        <f t="shared" ref="DZ302:DZ308" si="4999">DY302/(DW302+DY302)</f>
        <v>0.22727272727272727</v>
      </c>
      <c r="EA302" s="35"/>
      <c r="EB302" s="33"/>
      <c r="EC302" s="33"/>
      <c r="ED302" s="36"/>
      <c r="EE302" s="32"/>
      <c r="EF302" s="33"/>
      <c r="EG302" s="33">
        <f>EG299-EE302</f>
        <v>569</v>
      </c>
      <c r="EH302" s="33">
        <f>EH299-EF302</f>
        <v>40</v>
      </c>
      <c r="EI302" s="33">
        <v>245</v>
      </c>
      <c r="EJ302" s="34">
        <f t="shared" ref="EJ302:EJ308" si="5000">((EI302+EK302)/EG302)</f>
        <v>0.48154657293497366</v>
      </c>
      <c r="EK302" s="33">
        <v>29</v>
      </c>
      <c r="EL302" s="34">
        <f t="shared" ref="EL302:EL308" si="5001">EK302/(EI302+EK302)</f>
        <v>0.10583941605839416</v>
      </c>
      <c r="EM302" s="35"/>
      <c r="EN302" s="33"/>
      <c r="EO302" s="33"/>
      <c r="EP302" s="36"/>
      <c r="EQ302" s="32">
        <v>1</v>
      </c>
      <c r="ER302" s="33"/>
      <c r="ES302" s="33">
        <f>ES299-EQ302</f>
        <v>557</v>
      </c>
      <c r="ET302" s="33">
        <f>ET299-ER302</f>
        <v>39</v>
      </c>
      <c r="EU302" s="33">
        <v>222</v>
      </c>
      <c r="EV302" s="34">
        <f t="shared" ref="EV302:EV308" si="5002">((EU302+EW302)/ES302)</f>
        <v>0.42369838420107719</v>
      </c>
      <c r="EW302" s="33">
        <v>14</v>
      </c>
      <c r="EX302" s="34">
        <f t="shared" ref="EX302:EX308" si="5003">EW302/(EU302+EW302)</f>
        <v>5.9322033898305086E-2</v>
      </c>
      <c r="EY302" s="35"/>
      <c r="EZ302" s="33"/>
      <c r="FA302" s="33"/>
      <c r="FB302" s="36"/>
      <c r="FC302" s="32">
        <v>1</v>
      </c>
      <c r="FD302" s="33"/>
      <c r="FE302" s="33">
        <f>FE299-FC302</f>
        <v>548</v>
      </c>
      <c r="FF302" s="33">
        <f>FF299-FD302</f>
        <v>38</v>
      </c>
      <c r="FG302" s="33">
        <v>250</v>
      </c>
      <c r="FH302" s="34">
        <f t="shared" ref="FH302:FH308" si="5004">((FG302+FI302)/FE302)</f>
        <v>0.49452554744525545</v>
      </c>
      <c r="FI302" s="33">
        <v>21</v>
      </c>
      <c r="FJ302" s="34">
        <f t="shared" ref="FJ302:FJ308" si="5005">FI302/(FG302+FI302)</f>
        <v>7.7490774907749083E-2</v>
      </c>
      <c r="FK302" s="35"/>
      <c r="FL302" s="33"/>
      <c r="FM302" s="33"/>
      <c r="FN302" s="36"/>
      <c r="FO302" s="32">
        <v>1</v>
      </c>
      <c r="FP302" s="33"/>
      <c r="FQ302" s="33">
        <f>FQ299-FO302</f>
        <v>551</v>
      </c>
      <c r="FR302" s="33">
        <f>FR299-FP302</f>
        <v>41</v>
      </c>
      <c r="FS302" s="33">
        <v>236</v>
      </c>
      <c r="FT302" s="34">
        <f t="shared" ref="FT302:FT308" si="5006">((FS302+FU302)/FQ302)</f>
        <v>0.47549909255898365</v>
      </c>
      <c r="FU302" s="33">
        <v>26</v>
      </c>
      <c r="FV302" s="34">
        <f t="shared" ref="FV302:FV308" si="5007">FU302/(FS302+FU302)</f>
        <v>9.9236641221374045E-2</v>
      </c>
      <c r="FW302" s="35"/>
      <c r="FX302" s="33"/>
      <c r="FY302" s="33"/>
      <c r="FZ302" s="36"/>
      <c r="GA302" s="32"/>
      <c r="GB302" s="33"/>
      <c r="GC302" s="33">
        <f>GC299-GA302</f>
        <v>560</v>
      </c>
      <c r="GD302" s="33">
        <f>GD299-GB302</f>
        <v>41</v>
      </c>
      <c r="GE302" s="33">
        <v>238</v>
      </c>
      <c r="GF302" s="34">
        <f t="shared" ref="GF302:GF308" si="5008">((GE302+GG302)/GC302)</f>
        <v>0.46071428571428569</v>
      </c>
      <c r="GG302" s="33">
        <v>20</v>
      </c>
      <c r="GH302" s="34">
        <f t="shared" ref="GH302:GH308" si="5009">GG302/(GE302+GG302)</f>
        <v>7.7519379844961239E-2</v>
      </c>
      <c r="GI302" s="35"/>
      <c r="GJ302" s="33"/>
      <c r="GK302" s="33"/>
      <c r="GL302" s="36"/>
      <c r="GM302" s="32">
        <v>1</v>
      </c>
      <c r="GN302" s="33"/>
      <c r="GO302" s="33">
        <f>GO299-GM302</f>
        <v>577</v>
      </c>
      <c r="GP302" s="33">
        <f>GP299-GN302</f>
        <v>42</v>
      </c>
      <c r="GQ302" s="33">
        <v>213</v>
      </c>
      <c r="GR302" s="34">
        <f t="shared" ref="GR302:GR308" si="5010">((GQ302+GS302)/GO302)</f>
        <v>0.40727902946273831</v>
      </c>
      <c r="GS302" s="33">
        <v>22</v>
      </c>
      <c r="GT302" s="34">
        <f t="shared" ref="GT302:GT308" si="5011">GS302/(GQ302+GS302)</f>
        <v>9.3617021276595741E-2</v>
      </c>
      <c r="GU302" s="35"/>
      <c r="GV302" s="33"/>
      <c r="GW302" s="33"/>
      <c r="GX302" s="36"/>
      <c r="GY302" s="32">
        <v>3</v>
      </c>
      <c r="GZ302" s="33"/>
      <c r="HA302" s="33">
        <f>HA299-GY302</f>
        <v>68</v>
      </c>
      <c r="HB302" s="33">
        <f>HB299-GZ302</f>
        <v>5</v>
      </c>
      <c r="HC302" s="33">
        <v>20</v>
      </c>
      <c r="HD302" s="34">
        <f t="shared" ref="HD302:HD308" si="5012">((HC302+HE302)/HA302)</f>
        <v>0.44117647058823528</v>
      </c>
      <c r="HE302" s="33">
        <v>10</v>
      </c>
      <c r="HF302" s="34">
        <f t="shared" ref="HF302:HF308" si="5013">HE302/(HC302+HE302)</f>
        <v>0.33333333333333331</v>
      </c>
      <c r="HG302" s="35"/>
      <c r="HH302" s="33"/>
      <c r="HI302" s="33"/>
      <c r="HJ302" s="36"/>
      <c r="HK302" s="32"/>
      <c r="HL302" s="33"/>
      <c r="HM302" s="33">
        <f>HM299-HK302</f>
        <v>581</v>
      </c>
      <c r="HN302" s="33">
        <f>HN299-HL302</f>
        <v>42</v>
      </c>
      <c r="HO302" s="33">
        <v>257</v>
      </c>
      <c r="HP302" s="34">
        <f t="shared" ref="HP302:HP308" si="5014">((HO302+HQ302)/HM302)</f>
        <v>0.48364888123924271</v>
      </c>
      <c r="HQ302" s="33">
        <v>24</v>
      </c>
      <c r="HR302" s="34">
        <f t="shared" ref="HR302:HR308" si="5015">HQ302/(HO302+HQ302)</f>
        <v>8.5409252669039148E-2</v>
      </c>
      <c r="HS302" s="35"/>
      <c r="HT302" s="33"/>
      <c r="HU302" s="33"/>
      <c r="HV302" s="36"/>
      <c r="HW302" s="32">
        <v>1</v>
      </c>
      <c r="HX302" s="33"/>
      <c r="HY302" s="33">
        <f>HY299-HW302</f>
        <v>573</v>
      </c>
      <c r="HZ302" s="33">
        <f>HZ299-HX302</f>
        <v>42</v>
      </c>
      <c r="IA302" s="33">
        <v>235</v>
      </c>
      <c r="IB302" s="34">
        <f t="shared" ref="IB302:IB308" si="5016">((IA302+IC302)/HY302)</f>
        <v>0.45549738219895286</v>
      </c>
      <c r="IC302" s="33">
        <v>26</v>
      </c>
      <c r="ID302" s="34">
        <f t="shared" ref="ID302:ID308" si="5017">IC302/(IA302+IC302)</f>
        <v>9.9616858237547887E-2</v>
      </c>
      <c r="IE302" s="35"/>
      <c r="IF302" s="33"/>
      <c r="IG302" s="33"/>
      <c r="IH302" s="36"/>
      <c r="II302" s="32"/>
      <c r="IJ302" s="33"/>
      <c r="IK302" s="33">
        <f>IK299-II302</f>
        <v>574</v>
      </c>
      <c r="IL302" s="33">
        <f>IL299-IJ302</f>
        <v>42</v>
      </c>
      <c r="IM302" s="33">
        <v>241</v>
      </c>
      <c r="IN302" s="34">
        <f t="shared" ref="IN302:IN308" si="5018">((IM302+IO302)/IK302)</f>
        <v>0.46341463414634149</v>
      </c>
      <c r="IO302" s="33">
        <v>25</v>
      </c>
      <c r="IP302" s="34">
        <f t="shared" ref="IP302:IP308" si="5019">IO302/(IM302+IO302)</f>
        <v>9.3984962406015032E-2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0</v>
      </c>
      <c r="IY302" s="33"/>
      <c r="IZ302" s="34" t="e">
        <f t="shared" ref="IZ302:IZ308" si="5020">((IY302+JA302)/IW302)</f>
        <v>#DIV/0!</v>
      </c>
      <c r="JA302" s="33"/>
      <c r="JB302" s="34" t="e">
        <f t="shared" ref="JB302:JB308" si="5021">JA302/(IY302+JA302)</f>
        <v>#DIV/0!</v>
      </c>
      <c r="JC302" s="35"/>
      <c r="JD302" s="33"/>
      <c r="JE302" s="33"/>
      <c r="JF302" s="36"/>
      <c r="JG302" s="32">
        <f t="shared" ref="JG302:JG309" si="5022">+C302+O302+AA302+AM302+AY302+BK302+BW302+CI302+CU302+DG302+DS302+EE302+EQ302+FC302+GA302+GM302+GY302+HK302+HW302+II302+FO302+IU302</f>
        <v>15</v>
      </c>
      <c r="JH302" s="36">
        <f t="shared" ref="JH302:JH309" si="5023">+D302+P302+AB302+AN302+AZ302+BL302+BX302+CJ302+CV302+DH302+DT302+EF302+ER302+FD302+GB302+GN302+GZ302+HL302+HX302+IJ302+FP302+IV302</f>
        <v>0</v>
      </c>
      <c r="JI302" s="372">
        <f t="shared" ref="JI302:JI308" si="5024">+E302+Q302+AC302+AO302+BA302+BM302+BY302+CK302+CW302+DI302+DU302+EG302+ES302+FE302+GC302+GO302+HA302+HM302+HY302+FQ302+IK302</f>
        <v>10354</v>
      </c>
      <c r="JJ302" s="11">
        <f t="shared" si="3981"/>
        <v>732</v>
      </c>
      <c r="JK302" s="33">
        <f t="shared" ref="JK302:JK309" si="5025">+G302+S302+AE302+AQ302+BC302+BO302+CA302+CM302+CY302+DK302+DW302+EI302+EU302+FG302+GE302+GQ302+HC302+HO302+I302+U302+AG302+AS302+BE302+BQ302+CC302+CO302+DA302+DM302+DY302+EK302+EW302+FI302+GG302+GS302+HE302+HQ302+IA302+IC302+FS302+FU302+IM302+IO302</f>
        <v>4798</v>
      </c>
      <c r="JL302" s="78">
        <f t="shared" ref="JL302:JL309" si="5026">+(JK302)/JI302</f>
        <v>0.46339578906702722</v>
      </c>
      <c r="JM302" s="15">
        <f t="shared" ref="JM302:JM309" si="5027">+I302+U302+AG302+AS302+BE302+BQ302+CC302+CO302+DA302+DM302+DY302+EK302+EW302+FI302+GG302+GS302+HE302+HQ302+IC302+IO302+FU302</f>
        <v>411</v>
      </c>
      <c r="JN302" s="34">
        <f t="shared" ref="JN302:JN309" si="5028">+(JM302/(JK302))</f>
        <v>8.5660691954981244E-2</v>
      </c>
      <c r="JO302" s="45">
        <v>68.099999999999994</v>
      </c>
      <c r="JP302" s="46">
        <v>4495</v>
      </c>
      <c r="JQ302" s="45">
        <f t="shared" si="4416"/>
        <v>93.684868695289708</v>
      </c>
      <c r="JR302" s="45">
        <v>192</v>
      </c>
      <c r="JS302" s="366">
        <f t="shared" ref="JS302" si="5029">JR302/JM302</f>
        <v>0.46715328467153283</v>
      </c>
      <c r="JT302" s="44"/>
      <c r="JU302" s="284"/>
      <c r="JV302" s="402">
        <f t="shared" ref="JV302:JV308" si="5030">SUM(G302,I302,S302,U302,AE302,AG302,AQ302,AS302,BC302,BE302,BO302,BQ302,CA302,CC302)/SUM(E302,Q302,AC302,AO302,BA302,BM302,BY302)</f>
        <v>0.45966337782936739</v>
      </c>
      <c r="JW302" s="403">
        <f t="shared" ref="JW302:JW308" si="5031">SUM(CM302,CO302,CY302,DA302,DK302,DM302,DW302,DY302,EI302,EK302,EU302,EW302,FG302,FI302)/SUM(CK302,CW302,DI302,DU302,EG302,ES302,FE302)</f>
        <v>0.47342289719626168</v>
      </c>
      <c r="JX302" s="405">
        <f t="shared" ref="JX302:JX308" si="5032">SUM(FS302,FU302,GE302,GG302,GQ302,GS302,HC302,HE302,HO302,HQ302,IA302,IC302,IM302,IO302,)/SUM(FQ302,GC302,GO302,HA302,HM302,HY302,IK302)</f>
        <v>0.45723306544202069</v>
      </c>
      <c r="JY302" s="742">
        <f t="shared" ref="JY302" si="5033">SUM(I309,U309,AG309,AS309,BE309,BQ309,CC309)/SUM(G309,I309,S309,U309,AE309,AG309,AQ309,AS309,BC309,BE309,BO309,BQ309,CA309,CC309)</f>
        <v>8.2290726170514639E-2</v>
      </c>
      <c r="JZ302" s="689">
        <f t="shared" ref="JZ302" si="5034">SUM(CO309,DA309,DM309,DY309,EK309,EW309,FI309)/SUM(CM309,CO309,CY309,DA309,DK309,DM309,DW309,DY309,EI309,EK309,EU309,EW309,FG309,FI309)</f>
        <v>9.1461051543728203E-2</v>
      </c>
      <c r="KA302" s="745">
        <f t="shared" ref="KA302" si="5035">SUM(,FU309,GG309,GS309,HE309,HQ309,IC309,IO309)/SUM(FU309,FS309,GG309,GE309,GS309,GQ309,HE309,HC309,HQ309,HO309,IC309,IA309,IO309,IM309)</f>
        <v>9.1163738222561755E-2</v>
      </c>
      <c r="KB302" s="724">
        <f t="shared" ref="KB302" si="5036">KB304/KB306</f>
        <v>5.2173913043478265E-3</v>
      </c>
      <c r="KC302" s="720"/>
      <c r="KD302" s="720">
        <f t="shared" ref="KD302" si="5037">KD304/KD306</f>
        <v>4.9577136191309417E-3</v>
      </c>
      <c r="KE302" s="720"/>
      <c r="KF302" s="720">
        <f t="shared" ref="KF302" si="5038">KF304/KF306</f>
        <v>6.0171919770773642E-3</v>
      </c>
      <c r="KG302" s="755"/>
      <c r="KH302" s="757" t="s">
        <v>68</v>
      </c>
      <c r="KI302" s="419">
        <f t="shared" ref="KI302:KI308" si="5039">C302+AA302+AM302+AY302+BK302+BW302</f>
        <v>3</v>
      </c>
      <c r="KJ302" s="427">
        <f t="shared" ref="KJ302" si="5040">KI302/KB306</f>
        <v>8.6956521739130438E-4</v>
      </c>
      <c r="KK302" s="419">
        <f t="shared" ref="KK302:KK308" si="5041">CI302+CU302+DG302+EE302+EQ302+FC302+DS302</f>
        <v>5</v>
      </c>
      <c r="KL302" s="424">
        <f t="shared" ref="KL302" si="5042">KK302/KD306</f>
        <v>1.4581510644502771E-3</v>
      </c>
      <c r="KM302" s="419">
        <f t="shared" ref="KM302:KM308" si="5043">FO302+GA302+GM302+GY302+HK302+HW302+II302</f>
        <v>6</v>
      </c>
      <c r="KN302" s="424">
        <f>KM302/KF306</f>
        <v>1.7191977077363897E-3</v>
      </c>
    </row>
    <row r="303" spans="1:300" ht="19.5" thickBot="1" x14ac:dyDescent="0.3">
      <c r="A303" s="734"/>
      <c r="B303" s="436">
        <f t="shared" ref="B303:B308" si="5044">+B302+1</f>
        <v>45828</v>
      </c>
      <c r="C303" s="10"/>
      <c r="D303" s="11"/>
      <c r="E303" s="61">
        <f t="shared" ref="E303:E308" si="5045">E302-C303</f>
        <v>568</v>
      </c>
      <c r="F303" s="61">
        <f t="shared" ref="F303:F308" si="5046">F302-D303</f>
        <v>39</v>
      </c>
      <c r="G303" s="11">
        <v>246</v>
      </c>
      <c r="H303" s="12">
        <f t="shared" ref="H303:H308" si="5047">((G303+I303)/E303)</f>
        <v>0.45950704225352113</v>
      </c>
      <c r="I303" s="11">
        <v>15</v>
      </c>
      <c r="J303" s="12">
        <f t="shared" si="4979"/>
        <v>5.7471264367816091E-2</v>
      </c>
      <c r="K303" s="13"/>
      <c r="L303" s="11"/>
      <c r="M303" s="11"/>
      <c r="N303" s="14"/>
      <c r="O303" s="10">
        <v>1</v>
      </c>
      <c r="P303" s="11"/>
      <c r="Q303" s="61">
        <f t="shared" ref="Q303:Q308" si="5048">Q302-O303</f>
        <v>569</v>
      </c>
      <c r="R303" s="61">
        <f t="shared" ref="R303:R308" si="5049">R302-P303</f>
        <v>39</v>
      </c>
      <c r="S303" s="11">
        <v>243</v>
      </c>
      <c r="T303" s="12">
        <f t="shared" si="4980"/>
        <v>0.47100175746924428</v>
      </c>
      <c r="U303" s="11">
        <v>25</v>
      </c>
      <c r="V303" s="12">
        <f t="shared" si="4981"/>
        <v>9.3283582089552244E-2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561</v>
      </c>
      <c r="AD303" s="61">
        <f t="shared" ref="AD303:AD308" si="5051">AD302-AB303</f>
        <v>38</v>
      </c>
      <c r="AE303" s="11">
        <v>235</v>
      </c>
      <c r="AF303" s="12">
        <f t="shared" si="4982"/>
        <v>0.45454545454545453</v>
      </c>
      <c r="AG303" s="11">
        <v>20</v>
      </c>
      <c r="AH303" s="12">
        <f t="shared" si="4983"/>
        <v>7.8431372549019607E-2</v>
      </c>
      <c r="AI303" s="13"/>
      <c r="AJ303" s="11"/>
      <c r="AK303" s="11"/>
      <c r="AL303" s="14"/>
      <c r="AM303" s="10">
        <v>1</v>
      </c>
      <c r="AN303" s="11"/>
      <c r="AO303" s="61">
        <f t="shared" ref="AO303:AO308" si="5052">AO302-AM303</f>
        <v>41</v>
      </c>
      <c r="AP303" s="61">
        <f t="shared" ref="AP303:AP308" si="5053">AP302-AN303</f>
        <v>4</v>
      </c>
      <c r="AQ303" s="11">
        <v>8</v>
      </c>
      <c r="AR303" s="12">
        <f t="shared" si="4984"/>
        <v>0.21951219512195122</v>
      </c>
      <c r="AS303" s="11">
        <v>1</v>
      </c>
      <c r="AT303" s="12">
        <f t="shared" si="4985"/>
        <v>0.1111111111111111</v>
      </c>
      <c r="AU303" s="13"/>
      <c r="AV303" s="11"/>
      <c r="AW303" s="11"/>
      <c r="AX303" s="14"/>
      <c r="AY303" s="10">
        <v>1</v>
      </c>
      <c r="AZ303" s="11"/>
      <c r="BA303" s="61">
        <f t="shared" ref="BA303:BA308" si="5054">BA302-AY303</f>
        <v>566</v>
      </c>
      <c r="BB303" s="61">
        <f t="shared" ref="BB303:BB308" si="5055">BB302-AZ303</f>
        <v>39</v>
      </c>
      <c r="BC303" s="11">
        <v>233</v>
      </c>
      <c r="BD303" s="12">
        <f t="shared" si="4986"/>
        <v>0.44346289752650175</v>
      </c>
      <c r="BE303" s="11">
        <v>18</v>
      </c>
      <c r="BF303" s="12">
        <f t="shared" si="4987"/>
        <v>7.1713147410358571E-2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570</v>
      </c>
      <c r="BN303" s="61">
        <f t="shared" ref="BN303:BN308" si="5057">BN302-BL303</f>
        <v>39</v>
      </c>
      <c r="BO303" s="11">
        <v>236</v>
      </c>
      <c r="BP303" s="12">
        <f t="shared" si="4988"/>
        <v>0.4456140350877193</v>
      </c>
      <c r="BQ303" s="11">
        <v>18</v>
      </c>
      <c r="BR303" s="12">
        <f t="shared" si="4989"/>
        <v>7.0866141732283464E-2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568</v>
      </c>
      <c r="BZ303" s="61">
        <f t="shared" ref="BZ303:BZ308" si="5059">BZ302-BX303</f>
        <v>39</v>
      </c>
      <c r="CA303" s="11">
        <v>217</v>
      </c>
      <c r="CB303" s="12">
        <f t="shared" si="4990"/>
        <v>0.42957746478873238</v>
      </c>
      <c r="CC303" s="11">
        <v>27</v>
      </c>
      <c r="CD303" s="12">
        <f t="shared" si="4991"/>
        <v>0.11065573770491803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539</v>
      </c>
      <c r="CL303" s="61">
        <f t="shared" ref="CL303:CL308" si="5061">CL302-CJ303</f>
        <v>38</v>
      </c>
      <c r="CM303" s="11">
        <v>237</v>
      </c>
      <c r="CN303" s="12">
        <f t="shared" si="4992"/>
        <v>0.48423005565862709</v>
      </c>
      <c r="CO303" s="11">
        <v>24</v>
      </c>
      <c r="CP303" s="12">
        <f t="shared" si="4993"/>
        <v>9.1954022988505746E-2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547</v>
      </c>
      <c r="CX303" s="61">
        <f t="shared" ref="CX303:CX308" si="5063">CX302-CV303</f>
        <v>38</v>
      </c>
      <c r="CY303" s="11">
        <v>232</v>
      </c>
      <c r="CZ303" s="12">
        <f t="shared" si="4994"/>
        <v>0.489945155393053</v>
      </c>
      <c r="DA303" s="11">
        <v>36</v>
      </c>
      <c r="DB303" s="12">
        <f t="shared" si="4995"/>
        <v>0.13432835820895522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562</v>
      </c>
      <c r="DJ303" s="61">
        <f t="shared" ref="DJ303:DJ308" si="5065">DJ302-DH303</f>
        <v>39</v>
      </c>
      <c r="DK303" s="11">
        <v>226</v>
      </c>
      <c r="DL303" s="12">
        <f t="shared" si="4996"/>
        <v>0.46263345195729538</v>
      </c>
      <c r="DM303" s="11">
        <v>34</v>
      </c>
      <c r="DN303" s="12">
        <f t="shared" si="4997"/>
        <v>0.13076923076923078</v>
      </c>
      <c r="DO303" s="13"/>
      <c r="DP303" s="11"/>
      <c r="DQ303" s="11"/>
      <c r="DR303" s="14"/>
      <c r="DS303" s="10">
        <v>1</v>
      </c>
      <c r="DT303" s="11"/>
      <c r="DU303" s="61">
        <f t="shared" ref="DU303:DU308" si="5066">DU302-DS303</f>
        <v>101</v>
      </c>
      <c r="DV303" s="61">
        <f t="shared" ref="DV303:DV308" si="5067">DV302-DT303</f>
        <v>8</v>
      </c>
      <c r="DW303" s="11">
        <v>27</v>
      </c>
      <c r="DX303" s="12">
        <f t="shared" si="4998"/>
        <v>0.37623762376237624</v>
      </c>
      <c r="DY303" s="11">
        <v>11</v>
      </c>
      <c r="DZ303" s="12">
        <f t="shared" si="4999"/>
        <v>0.28947368421052633</v>
      </c>
      <c r="EA303" s="13"/>
      <c r="EB303" s="11"/>
      <c r="EC303" s="11"/>
      <c r="ED303" s="14"/>
      <c r="EE303" s="10">
        <v>1</v>
      </c>
      <c r="EF303" s="11"/>
      <c r="EG303" s="61">
        <f t="shared" ref="EG303:EG308" si="5068">EG302-EE303</f>
        <v>568</v>
      </c>
      <c r="EH303" s="61">
        <f t="shared" ref="EH303:EH308" si="5069">EH302-EF303</f>
        <v>40</v>
      </c>
      <c r="EI303" s="11">
        <v>222</v>
      </c>
      <c r="EJ303" s="12">
        <f t="shared" si="5000"/>
        <v>0.43485915492957744</v>
      </c>
      <c r="EK303" s="11">
        <v>25</v>
      </c>
      <c r="EL303" s="12">
        <f t="shared" si="5001"/>
        <v>0.10121457489878542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557</v>
      </c>
      <c r="ET303" s="61">
        <f t="shared" ref="ET303:ET308" si="5071">ET302-ER303</f>
        <v>39</v>
      </c>
      <c r="EU303" s="11">
        <v>225</v>
      </c>
      <c r="EV303" s="12">
        <f t="shared" si="5002"/>
        <v>0.43626570915619389</v>
      </c>
      <c r="EW303" s="11">
        <v>18</v>
      </c>
      <c r="EX303" s="12">
        <f t="shared" si="5003"/>
        <v>7.407407407407407E-2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548</v>
      </c>
      <c r="FF303" s="61">
        <f t="shared" ref="FF303:FF308" si="5073">FF302-FD303</f>
        <v>38</v>
      </c>
      <c r="FG303" s="11">
        <v>200</v>
      </c>
      <c r="FH303" s="12">
        <f t="shared" si="5004"/>
        <v>0.39963503649635035</v>
      </c>
      <c r="FI303" s="11">
        <v>19</v>
      </c>
      <c r="FJ303" s="12">
        <f t="shared" si="5005"/>
        <v>8.6757990867579904E-2</v>
      </c>
      <c r="FK303" s="13"/>
      <c r="FL303" s="11"/>
      <c r="FM303" s="11"/>
      <c r="FN303" s="14"/>
      <c r="FO303" s="10">
        <v>2</v>
      </c>
      <c r="FP303" s="11"/>
      <c r="FQ303" s="61">
        <f t="shared" ref="FQ303:FQ308" si="5074">FQ302-FO303</f>
        <v>549</v>
      </c>
      <c r="FR303" s="61">
        <f t="shared" ref="FR303:FR308" si="5075">FR302-FP303</f>
        <v>41</v>
      </c>
      <c r="FS303" s="11">
        <v>236</v>
      </c>
      <c r="FT303" s="12">
        <f t="shared" si="5006"/>
        <v>0.48087431693989069</v>
      </c>
      <c r="FU303" s="11">
        <v>28</v>
      </c>
      <c r="FV303" s="12">
        <f t="shared" si="5007"/>
        <v>0.10606060606060606</v>
      </c>
      <c r="FW303" s="13"/>
      <c r="FX303" s="11"/>
      <c r="FY303" s="11"/>
      <c r="FZ303" s="14"/>
      <c r="GA303" s="10">
        <v>1</v>
      </c>
      <c r="GB303" s="11"/>
      <c r="GC303" s="61">
        <f t="shared" ref="GC303:GC308" si="5076">GC302-GA303</f>
        <v>559</v>
      </c>
      <c r="GD303" s="61">
        <f t="shared" ref="GD303:GD308" si="5077">GD302-GB303</f>
        <v>41</v>
      </c>
      <c r="GE303" s="11">
        <v>252</v>
      </c>
      <c r="GF303" s="12">
        <f t="shared" si="5008"/>
        <v>0.49016100178890876</v>
      </c>
      <c r="GG303" s="11">
        <v>22</v>
      </c>
      <c r="GH303" s="12">
        <f t="shared" si="5009"/>
        <v>8.0291970802919707E-2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577</v>
      </c>
      <c r="GP303" s="61">
        <f t="shared" ref="GP303:GP308" si="5079">GP302-GN303</f>
        <v>42</v>
      </c>
      <c r="GQ303" s="11">
        <v>239</v>
      </c>
      <c r="GR303" s="12">
        <f t="shared" si="5010"/>
        <v>0.4558058925476603</v>
      </c>
      <c r="GS303" s="11">
        <v>24</v>
      </c>
      <c r="GT303" s="12">
        <f t="shared" si="5011"/>
        <v>9.125475285171103E-2</v>
      </c>
      <c r="GU303" s="13"/>
      <c r="GV303" s="11"/>
      <c r="GW303" s="11"/>
      <c r="GX303" s="14"/>
      <c r="GY303" s="10">
        <v>1</v>
      </c>
      <c r="GZ303" s="11"/>
      <c r="HA303" s="61">
        <f t="shared" ref="HA303:HA308" si="5080">HA302-GY303</f>
        <v>67</v>
      </c>
      <c r="HB303" s="61">
        <f t="shared" ref="HB303:HB308" si="5081">HB302-GZ303</f>
        <v>5</v>
      </c>
      <c r="HC303" s="11">
        <v>15</v>
      </c>
      <c r="HD303" s="12">
        <f t="shared" si="5012"/>
        <v>0.35820895522388058</v>
      </c>
      <c r="HE303" s="11">
        <v>9</v>
      </c>
      <c r="HF303" s="12">
        <f t="shared" si="5013"/>
        <v>0.375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581</v>
      </c>
      <c r="HN303" s="61">
        <f t="shared" ref="HN303:HN308" si="5083">HN302-HL303</f>
        <v>42</v>
      </c>
      <c r="HO303" s="11">
        <v>239</v>
      </c>
      <c r="HP303" s="12">
        <f t="shared" si="5014"/>
        <v>0.45266781411359724</v>
      </c>
      <c r="HQ303" s="11">
        <v>24</v>
      </c>
      <c r="HR303" s="12">
        <f t="shared" si="5015"/>
        <v>9.125475285171103E-2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573</v>
      </c>
      <c r="HZ303" s="61">
        <f t="shared" ref="HZ303:HZ308" si="5085">HZ302-HX303</f>
        <v>42</v>
      </c>
      <c r="IA303" s="11">
        <v>226</v>
      </c>
      <c r="IB303" s="12">
        <f t="shared" si="5016"/>
        <v>0.45026178010471202</v>
      </c>
      <c r="IC303" s="11">
        <v>32</v>
      </c>
      <c r="ID303" s="12">
        <f t="shared" si="5017"/>
        <v>0.12403100775193798</v>
      </c>
      <c r="IE303" s="13"/>
      <c r="IF303" s="11"/>
      <c r="IG303" s="11"/>
      <c r="IH303" s="14"/>
      <c r="II303" s="10"/>
      <c r="IJ303" s="11">
        <v>1</v>
      </c>
      <c r="IK303" s="61">
        <f t="shared" ref="IK303:IK308" si="5086">IK302-II303</f>
        <v>574</v>
      </c>
      <c r="IL303" s="61">
        <f t="shared" ref="IL303:IL308" si="5087">IL302-IJ303</f>
        <v>41</v>
      </c>
      <c r="IM303" s="11">
        <v>235</v>
      </c>
      <c r="IN303" s="12">
        <f t="shared" si="5018"/>
        <v>0.43728222996515681</v>
      </c>
      <c r="IO303" s="11">
        <v>16</v>
      </c>
      <c r="IP303" s="12">
        <f t="shared" si="5019"/>
        <v>6.3745019920318724E-2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0</v>
      </c>
      <c r="IY303" s="11"/>
      <c r="IZ303" s="12" t="e">
        <f t="shared" si="5020"/>
        <v>#DIV/0!</v>
      </c>
      <c r="JA303" s="11"/>
      <c r="JB303" s="12" t="e">
        <f t="shared" si="5021"/>
        <v>#DIV/0!</v>
      </c>
      <c r="JC303" s="13"/>
      <c r="JD303" s="11"/>
      <c r="JE303" s="11"/>
      <c r="JF303" s="14"/>
      <c r="JG303" s="10">
        <f t="shared" si="5022"/>
        <v>9</v>
      </c>
      <c r="JH303" s="14">
        <f t="shared" si="5023"/>
        <v>1</v>
      </c>
      <c r="JI303" s="373">
        <f t="shared" si="5024"/>
        <v>10345</v>
      </c>
      <c r="JJ303" s="11">
        <f t="shared" si="3981"/>
        <v>731</v>
      </c>
      <c r="JK303" s="11">
        <f t="shared" si="5025"/>
        <v>4675</v>
      </c>
      <c r="JL303" s="79">
        <f t="shared" si="5026"/>
        <v>0.45190913484775252</v>
      </c>
      <c r="JM303" s="15">
        <f t="shared" si="5027"/>
        <v>446</v>
      </c>
      <c r="JN303" s="12">
        <f t="shared" si="5028"/>
        <v>9.5401069518716575E-2</v>
      </c>
      <c r="JO303" s="16">
        <v>68.099999999999994</v>
      </c>
      <c r="JP303" s="17">
        <v>4427</v>
      </c>
      <c r="JQ303" s="16">
        <f t="shared" si="4416"/>
        <v>94.695187165775394</v>
      </c>
      <c r="JR303" s="16">
        <v>269</v>
      </c>
      <c r="JS303" s="369">
        <f t="shared" si="4289"/>
        <v>0.60313901345291476</v>
      </c>
      <c r="JT303" s="15"/>
      <c r="JU303" s="285"/>
      <c r="JV303" s="404">
        <f t="shared" si="5030"/>
        <v>0.4478652338077258</v>
      </c>
      <c r="JW303" s="401">
        <f t="shared" si="5031"/>
        <v>0.44886031560490941</v>
      </c>
      <c r="JX303" s="406">
        <f t="shared" si="5032"/>
        <v>0.45890804597701151</v>
      </c>
      <c r="JY303" s="743"/>
      <c r="JZ303" s="690"/>
      <c r="KA303" s="746"/>
      <c r="KB303" s="725"/>
      <c r="KC303" s="722"/>
      <c r="KD303" s="722"/>
      <c r="KE303" s="722"/>
      <c r="KF303" s="722"/>
      <c r="KG303" s="756"/>
      <c r="KH303" s="758"/>
      <c r="KI303" s="67">
        <f t="shared" si="5039"/>
        <v>2</v>
      </c>
      <c r="KJ303" s="430">
        <f t="shared" ref="KJ303" si="5090">KI303/KB306</f>
        <v>5.7971014492753622E-4</v>
      </c>
      <c r="KK303" s="67">
        <f t="shared" si="5041"/>
        <v>2</v>
      </c>
      <c r="KL303" s="425">
        <f t="shared" ref="KL303" si="5091">KK303/KD306</f>
        <v>5.8326042578011087E-4</v>
      </c>
      <c r="KM303" s="67">
        <f t="shared" si="5043"/>
        <v>4</v>
      </c>
      <c r="KN303" s="425">
        <f>KM303/KF306</f>
        <v>1.146131805157593E-3</v>
      </c>
    </row>
    <row r="304" spans="1:300" ht="19.5" thickTop="1" x14ac:dyDescent="0.25">
      <c r="A304" s="734"/>
      <c r="B304" s="436">
        <f t="shared" si="5044"/>
        <v>45829</v>
      </c>
      <c r="C304" s="10"/>
      <c r="D304" s="11"/>
      <c r="E304" s="61">
        <v>557</v>
      </c>
      <c r="F304" s="61">
        <f t="shared" si="5046"/>
        <v>39</v>
      </c>
      <c r="G304" s="11">
        <v>245</v>
      </c>
      <c r="H304" s="12">
        <f t="shared" si="5047"/>
        <v>0.48473967684021546</v>
      </c>
      <c r="I304" s="11">
        <v>25</v>
      </c>
      <c r="J304" s="12">
        <f t="shared" si="4979"/>
        <v>9.2592592592592587E-2</v>
      </c>
      <c r="K304" s="13"/>
      <c r="L304" s="11"/>
      <c r="M304" s="11"/>
      <c r="N304" s="14"/>
      <c r="O304" s="10"/>
      <c r="P304" s="11"/>
      <c r="Q304" s="61">
        <v>562</v>
      </c>
      <c r="R304" s="61">
        <v>38</v>
      </c>
      <c r="S304" s="11">
        <v>230</v>
      </c>
      <c r="T304" s="12">
        <f t="shared" si="4980"/>
        <v>0.45195729537366547</v>
      </c>
      <c r="U304" s="11">
        <v>24</v>
      </c>
      <c r="V304" s="12">
        <f t="shared" si="4981"/>
        <v>9.4488188976377951E-2</v>
      </c>
      <c r="W304" s="13"/>
      <c r="X304" s="11"/>
      <c r="Y304" s="11"/>
      <c r="Z304" s="14"/>
      <c r="AA304" s="10"/>
      <c r="AB304" s="11"/>
      <c r="AC304" s="61">
        <v>545</v>
      </c>
      <c r="AD304" s="61">
        <f t="shared" si="5051"/>
        <v>38</v>
      </c>
      <c r="AE304" s="11">
        <v>244</v>
      </c>
      <c r="AF304" s="12">
        <f t="shared" si="4982"/>
        <v>0.49174311926605507</v>
      </c>
      <c r="AG304" s="11">
        <v>24</v>
      </c>
      <c r="AH304" s="12">
        <f t="shared" si="4983"/>
        <v>8.9552238805970144E-2</v>
      </c>
      <c r="AI304" s="13"/>
      <c r="AJ304" s="11"/>
      <c r="AK304" s="11"/>
      <c r="AL304" s="14"/>
      <c r="AM304" s="10">
        <v>6</v>
      </c>
      <c r="AN304" s="11"/>
      <c r="AO304" s="61">
        <v>124</v>
      </c>
      <c r="AP304" s="61">
        <v>8</v>
      </c>
      <c r="AQ304" s="11">
        <v>11</v>
      </c>
      <c r="AR304" s="12">
        <f t="shared" si="4984"/>
        <v>0.12096774193548387</v>
      </c>
      <c r="AS304" s="11">
        <v>4</v>
      </c>
      <c r="AT304" s="12">
        <f t="shared" si="4985"/>
        <v>0.26666666666666666</v>
      </c>
      <c r="AU304" s="13"/>
      <c r="AV304" s="11"/>
      <c r="AW304" s="11"/>
      <c r="AX304" s="14"/>
      <c r="AY304" s="10"/>
      <c r="AZ304" s="11"/>
      <c r="BA304" s="61">
        <v>547</v>
      </c>
      <c r="BB304" s="61">
        <v>38</v>
      </c>
      <c r="BC304" s="11">
        <v>246</v>
      </c>
      <c r="BD304" s="12">
        <f t="shared" si="4986"/>
        <v>0.48263254113345522</v>
      </c>
      <c r="BE304" s="11">
        <v>18</v>
      </c>
      <c r="BF304" s="12">
        <f t="shared" si="4987"/>
        <v>6.8181818181818177E-2</v>
      </c>
      <c r="BG304" s="13"/>
      <c r="BH304" s="11"/>
      <c r="BI304" s="11"/>
      <c r="BJ304" s="14"/>
      <c r="BK304" s="10"/>
      <c r="BL304" s="11"/>
      <c r="BM304" s="61">
        <v>551</v>
      </c>
      <c r="BN304" s="61">
        <v>38</v>
      </c>
      <c r="BO304" s="11">
        <v>233</v>
      </c>
      <c r="BP304" s="12">
        <f t="shared" si="4988"/>
        <v>0.43375680580762249</v>
      </c>
      <c r="BQ304" s="11">
        <v>6</v>
      </c>
      <c r="BR304" s="12">
        <f t="shared" si="4989"/>
        <v>2.5104602510460251E-2</v>
      </c>
      <c r="BS304" s="13"/>
      <c r="BT304" s="11"/>
      <c r="BU304" s="11"/>
      <c r="BV304" s="14"/>
      <c r="BW304" s="10"/>
      <c r="BX304" s="11"/>
      <c r="BY304" s="61">
        <v>557</v>
      </c>
      <c r="BZ304" s="61">
        <v>38</v>
      </c>
      <c r="CA304" s="11">
        <v>215</v>
      </c>
      <c r="CB304" s="12">
        <f t="shared" si="4990"/>
        <v>0.44165170556552963</v>
      </c>
      <c r="CC304" s="11">
        <v>31</v>
      </c>
      <c r="CD304" s="12">
        <f t="shared" si="4991"/>
        <v>0.12601626016260162</v>
      </c>
      <c r="CE304" s="13"/>
      <c r="CF304" s="11"/>
      <c r="CG304" s="11"/>
      <c r="CH304" s="14"/>
      <c r="CI304" s="10">
        <v>1</v>
      </c>
      <c r="CJ304" s="11"/>
      <c r="CK304" s="61">
        <f t="shared" si="5060"/>
        <v>538</v>
      </c>
      <c r="CL304" s="61">
        <f t="shared" si="5061"/>
        <v>38</v>
      </c>
      <c r="CM304" s="11">
        <v>238</v>
      </c>
      <c r="CN304" s="12">
        <f t="shared" si="4992"/>
        <v>0.47769516728624534</v>
      </c>
      <c r="CO304" s="11">
        <v>19</v>
      </c>
      <c r="CP304" s="12">
        <f t="shared" si="4993"/>
        <v>7.3929961089494164E-2</v>
      </c>
      <c r="CQ304" s="13"/>
      <c r="CR304" s="11"/>
      <c r="CS304" s="11"/>
      <c r="CT304" s="14"/>
      <c r="CU304" s="10"/>
      <c r="CV304" s="11"/>
      <c r="CW304" s="61">
        <f t="shared" si="5062"/>
        <v>547</v>
      </c>
      <c r="CX304" s="61">
        <f t="shared" si="5063"/>
        <v>38</v>
      </c>
      <c r="CY304" s="11">
        <v>230</v>
      </c>
      <c r="CZ304" s="12">
        <f t="shared" si="4994"/>
        <v>0.45703839122486289</v>
      </c>
      <c r="DA304" s="11">
        <v>20</v>
      </c>
      <c r="DB304" s="12">
        <f t="shared" si="4995"/>
        <v>0.08</v>
      </c>
      <c r="DC304" s="13"/>
      <c r="DD304" s="11"/>
      <c r="DE304" s="11"/>
      <c r="DF304" s="14"/>
      <c r="DG304" s="10">
        <v>1</v>
      </c>
      <c r="DH304" s="11"/>
      <c r="DI304" s="61">
        <f t="shared" si="5064"/>
        <v>561</v>
      </c>
      <c r="DJ304" s="61">
        <f t="shared" si="5065"/>
        <v>39</v>
      </c>
      <c r="DK304" s="11">
        <v>228</v>
      </c>
      <c r="DL304" s="12">
        <f t="shared" si="4996"/>
        <v>0.44741532976827092</v>
      </c>
      <c r="DM304" s="11">
        <v>23</v>
      </c>
      <c r="DN304" s="12">
        <f t="shared" si="4997"/>
        <v>9.1633466135458169E-2</v>
      </c>
      <c r="DO304" s="13"/>
      <c r="DP304" s="11"/>
      <c r="DQ304" s="11"/>
      <c r="DR304" s="14"/>
      <c r="DS304" s="10">
        <v>4</v>
      </c>
      <c r="DT304" s="11"/>
      <c r="DU304" s="61">
        <f t="shared" si="5066"/>
        <v>97</v>
      </c>
      <c r="DV304" s="61">
        <f t="shared" si="5067"/>
        <v>8</v>
      </c>
      <c r="DW304" s="11">
        <v>34</v>
      </c>
      <c r="DX304" s="12">
        <f t="shared" si="4998"/>
        <v>0.38144329896907214</v>
      </c>
      <c r="DY304" s="11">
        <v>3</v>
      </c>
      <c r="DZ304" s="12">
        <f t="shared" si="4999"/>
        <v>8.1081081081081086E-2</v>
      </c>
      <c r="EA304" s="13"/>
      <c r="EB304" s="11"/>
      <c r="EC304" s="11"/>
      <c r="ED304" s="14"/>
      <c r="EE304" s="10"/>
      <c r="EF304" s="11"/>
      <c r="EG304" s="61">
        <f t="shared" si="5068"/>
        <v>568</v>
      </c>
      <c r="EH304" s="61">
        <f t="shared" si="5069"/>
        <v>40</v>
      </c>
      <c r="EI304" s="11">
        <v>239</v>
      </c>
      <c r="EJ304" s="12">
        <f t="shared" si="5000"/>
        <v>0.45598591549295775</v>
      </c>
      <c r="EK304" s="11">
        <v>20</v>
      </c>
      <c r="EL304" s="12">
        <f t="shared" si="5001"/>
        <v>7.7220077220077218E-2</v>
      </c>
      <c r="EM304" s="13"/>
      <c r="EN304" s="11"/>
      <c r="EO304" s="11"/>
      <c r="EP304" s="14"/>
      <c r="EQ304" s="10"/>
      <c r="ER304" s="11"/>
      <c r="ES304" s="61">
        <f t="shared" si="5070"/>
        <v>557</v>
      </c>
      <c r="ET304" s="61">
        <f t="shared" si="5071"/>
        <v>39</v>
      </c>
      <c r="EU304" s="11">
        <v>234</v>
      </c>
      <c r="EV304" s="12">
        <f t="shared" si="5002"/>
        <v>0.43806104129263912</v>
      </c>
      <c r="EW304" s="11">
        <v>10</v>
      </c>
      <c r="EX304" s="12">
        <f t="shared" si="5003"/>
        <v>4.0983606557377046E-2</v>
      </c>
      <c r="EY304" s="13"/>
      <c r="EZ304" s="11"/>
      <c r="FA304" s="11"/>
      <c r="FB304" s="14"/>
      <c r="FC304" s="10"/>
      <c r="FD304" s="11"/>
      <c r="FE304" s="61">
        <f t="shared" si="5072"/>
        <v>548</v>
      </c>
      <c r="FF304" s="61">
        <f t="shared" si="5073"/>
        <v>38</v>
      </c>
      <c r="FG304" s="11">
        <v>230</v>
      </c>
      <c r="FH304" s="12">
        <f t="shared" si="5004"/>
        <v>0.43978102189781021</v>
      </c>
      <c r="FI304" s="11">
        <v>11</v>
      </c>
      <c r="FJ304" s="12">
        <f t="shared" si="5005"/>
        <v>4.5643153526970952E-2</v>
      </c>
      <c r="FK304" s="13"/>
      <c r="FL304" s="11"/>
      <c r="FM304" s="11"/>
      <c r="FN304" s="14"/>
      <c r="FO304" s="10"/>
      <c r="FP304" s="11"/>
      <c r="FQ304" s="61">
        <v>541</v>
      </c>
      <c r="FR304" s="61">
        <v>40</v>
      </c>
      <c r="FS304" s="11">
        <v>225</v>
      </c>
      <c r="FT304" s="12">
        <f t="shared" si="5006"/>
        <v>0.45656192236598891</v>
      </c>
      <c r="FU304" s="11">
        <v>22</v>
      </c>
      <c r="FV304" s="12">
        <f t="shared" si="5007"/>
        <v>8.9068825910931168E-2</v>
      </c>
      <c r="FW304" s="13"/>
      <c r="FX304" s="11"/>
      <c r="FY304" s="11"/>
      <c r="FZ304" s="14"/>
      <c r="GA304" s="10">
        <v>2</v>
      </c>
      <c r="GB304" s="11"/>
      <c r="GC304" s="61">
        <v>552</v>
      </c>
      <c r="GD304" s="61">
        <f t="shared" si="5077"/>
        <v>41</v>
      </c>
      <c r="GE304" s="11">
        <v>247</v>
      </c>
      <c r="GF304" s="12">
        <f t="shared" si="5008"/>
        <v>0.49275362318840582</v>
      </c>
      <c r="GG304" s="11">
        <v>25</v>
      </c>
      <c r="GH304" s="12">
        <f t="shared" si="5009"/>
        <v>9.1911764705882359E-2</v>
      </c>
      <c r="GI304" s="13"/>
      <c r="GJ304" s="11"/>
      <c r="GK304" s="11"/>
      <c r="GL304" s="14"/>
      <c r="GM304" s="10"/>
      <c r="GN304" s="11"/>
      <c r="GO304" s="61">
        <v>571</v>
      </c>
      <c r="GP304" s="61">
        <f t="shared" si="5079"/>
        <v>42</v>
      </c>
      <c r="GQ304" s="11">
        <v>244</v>
      </c>
      <c r="GR304" s="12">
        <f t="shared" si="5010"/>
        <v>0.46234676007005254</v>
      </c>
      <c r="GS304" s="11">
        <v>20</v>
      </c>
      <c r="GT304" s="12">
        <f t="shared" si="5011"/>
        <v>7.575757575757576E-2</v>
      </c>
      <c r="GU304" s="13"/>
      <c r="GV304" s="11"/>
      <c r="GW304" s="11"/>
      <c r="GX304" s="14"/>
      <c r="GY304" s="10">
        <v>2</v>
      </c>
      <c r="GZ304" s="11"/>
      <c r="HA304" s="61">
        <v>107</v>
      </c>
      <c r="HB304" s="61">
        <v>7</v>
      </c>
      <c r="HC304" s="11">
        <v>22</v>
      </c>
      <c r="HD304" s="12">
        <f t="shared" si="5012"/>
        <v>0.24299065420560748</v>
      </c>
      <c r="HE304" s="11">
        <v>4</v>
      </c>
      <c r="HF304" s="12">
        <f t="shared" si="5013"/>
        <v>0.15384615384615385</v>
      </c>
      <c r="HG304" s="13"/>
      <c r="HH304" s="11"/>
      <c r="HI304" s="11"/>
      <c r="HJ304" s="14"/>
      <c r="HK304" s="10"/>
      <c r="HL304" s="11"/>
      <c r="HM304" s="61">
        <v>574</v>
      </c>
      <c r="HN304" s="61">
        <f t="shared" si="5083"/>
        <v>42</v>
      </c>
      <c r="HO304" s="11">
        <v>235</v>
      </c>
      <c r="HP304" s="12">
        <f t="shared" si="5014"/>
        <v>0.44599303135888502</v>
      </c>
      <c r="HQ304" s="11">
        <v>21</v>
      </c>
      <c r="HR304" s="12">
        <f t="shared" si="5015"/>
        <v>8.203125E-2</v>
      </c>
      <c r="HS304" s="13"/>
      <c r="HT304" s="11"/>
      <c r="HU304" s="11"/>
      <c r="HV304" s="14"/>
      <c r="HW304" s="10">
        <v>1</v>
      </c>
      <c r="HX304" s="11"/>
      <c r="HY304" s="61">
        <v>561</v>
      </c>
      <c r="HZ304" s="61">
        <v>41</v>
      </c>
      <c r="IA304" s="11">
        <v>249</v>
      </c>
      <c r="IB304" s="12">
        <f t="shared" si="5016"/>
        <v>0.48484848484848486</v>
      </c>
      <c r="IC304" s="11">
        <v>23</v>
      </c>
      <c r="ID304" s="12">
        <f t="shared" si="5017"/>
        <v>8.455882352941177E-2</v>
      </c>
      <c r="IE304" s="13"/>
      <c r="IF304" s="11"/>
      <c r="IG304" s="11"/>
      <c r="IH304" s="14"/>
      <c r="II304" s="10"/>
      <c r="IJ304" s="11"/>
      <c r="IK304" s="61">
        <f t="shared" si="5086"/>
        <v>574</v>
      </c>
      <c r="IL304" s="61">
        <f t="shared" si="5087"/>
        <v>41</v>
      </c>
      <c r="IM304" s="11">
        <v>230</v>
      </c>
      <c r="IN304" s="12">
        <f t="shared" si="5018"/>
        <v>0.42160278745644597</v>
      </c>
      <c r="IO304" s="11">
        <v>12</v>
      </c>
      <c r="IP304" s="12">
        <f t="shared" si="5019"/>
        <v>4.9586776859504134E-2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0</v>
      </c>
      <c r="IY304" s="11"/>
      <c r="IZ304" s="12" t="e">
        <f t="shared" si="5020"/>
        <v>#DIV/0!</v>
      </c>
      <c r="JA304" s="11"/>
      <c r="JB304" s="12" t="e">
        <f t="shared" si="5021"/>
        <v>#DIV/0!</v>
      </c>
      <c r="JC304" s="13"/>
      <c r="JD304" s="11"/>
      <c r="JE304" s="11"/>
      <c r="JF304" s="14"/>
      <c r="JG304" s="10">
        <f t="shared" si="5022"/>
        <v>17</v>
      </c>
      <c r="JH304" s="14">
        <f t="shared" si="5023"/>
        <v>0</v>
      </c>
      <c r="JI304" s="373">
        <f t="shared" si="5024"/>
        <v>10339</v>
      </c>
      <c r="JJ304" s="11">
        <f t="shared" si="3981"/>
        <v>731</v>
      </c>
      <c r="JK304" s="11">
        <f t="shared" si="5025"/>
        <v>4674</v>
      </c>
      <c r="JL304" s="79">
        <f t="shared" si="5026"/>
        <v>0.45207466873005125</v>
      </c>
      <c r="JM304" s="15">
        <f t="shared" si="5027"/>
        <v>365</v>
      </c>
      <c r="JN304" s="12">
        <f t="shared" si="5028"/>
        <v>7.8091570389388104E-2</v>
      </c>
      <c r="JO304" s="16">
        <v>68</v>
      </c>
      <c r="JP304" s="17">
        <v>4431</v>
      </c>
      <c r="JQ304" s="16">
        <f t="shared" si="4416"/>
        <v>94.801026957638001</v>
      </c>
      <c r="JR304" s="16">
        <v>201</v>
      </c>
      <c r="JS304" s="369">
        <f t="shared" si="4289"/>
        <v>0.55068493150684927</v>
      </c>
      <c r="JT304" s="15"/>
      <c r="JU304" s="285"/>
      <c r="JV304" s="404">
        <f t="shared" si="5030"/>
        <v>0.45193145512634331</v>
      </c>
      <c r="JW304" s="401">
        <f t="shared" si="5031"/>
        <v>0.45052693208430911</v>
      </c>
      <c r="JX304" s="406">
        <f t="shared" si="5032"/>
        <v>0.45373563218390806</v>
      </c>
      <c r="JY304" s="743"/>
      <c r="JZ304" s="690"/>
      <c r="KA304" s="746"/>
      <c r="KB304" s="718">
        <f t="shared" ref="KB304" si="5092">SUM(C309,O309,AA309,AM309,AY309,BK309,BW309)</f>
        <v>18</v>
      </c>
      <c r="KC304" s="714"/>
      <c r="KD304" s="714">
        <f t="shared" ref="KD304" si="5093">SUM(CI309,CU309,DG309,DS309,EE309,EQ309,FC309)</f>
        <v>17</v>
      </c>
      <c r="KE304" s="714"/>
      <c r="KF304" s="714">
        <f t="shared" ref="KF304" si="5094">SUM(FO309,GA309,GM309,GY309,HK309,HW309,II309)</f>
        <v>21</v>
      </c>
      <c r="KG304" s="759"/>
      <c r="KH304" s="761" t="s">
        <v>67</v>
      </c>
      <c r="KI304" s="67">
        <f t="shared" si="5039"/>
        <v>6</v>
      </c>
      <c r="KJ304" s="430">
        <f t="shared" ref="KJ304" si="5095">KI304/KB306</f>
        <v>1.7391304347826088E-3</v>
      </c>
      <c r="KK304" s="67">
        <f t="shared" si="5041"/>
        <v>6</v>
      </c>
      <c r="KL304" s="425">
        <f t="shared" ref="KL304" si="5096">KK304/KD306</f>
        <v>1.7497812773403325E-3</v>
      </c>
      <c r="KM304" s="67">
        <f t="shared" si="5043"/>
        <v>5</v>
      </c>
      <c r="KN304" s="425">
        <f>KM304/KF306</f>
        <v>1.4326647564469914E-3</v>
      </c>
    </row>
    <row r="305" spans="1:300" ht="19.5" thickBot="1" x14ac:dyDescent="0.3">
      <c r="A305" s="734"/>
      <c r="B305" s="436">
        <f t="shared" si="5044"/>
        <v>45830</v>
      </c>
      <c r="C305" s="10">
        <v>1</v>
      </c>
      <c r="D305" s="11"/>
      <c r="E305" s="61">
        <f t="shared" si="5045"/>
        <v>556</v>
      </c>
      <c r="F305" s="61">
        <f t="shared" si="5046"/>
        <v>39</v>
      </c>
      <c r="G305" s="11">
        <v>260</v>
      </c>
      <c r="H305" s="12">
        <f t="shared" si="5047"/>
        <v>0.48741007194244607</v>
      </c>
      <c r="I305" s="11">
        <v>11</v>
      </c>
      <c r="J305" s="12">
        <f t="shared" si="4979"/>
        <v>4.0590405904059039E-2</v>
      </c>
      <c r="K305" s="11"/>
      <c r="L305" s="11"/>
      <c r="M305" s="18"/>
      <c r="N305" s="20"/>
      <c r="O305" s="10"/>
      <c r="P305" s="11"/>
      <c r="Q305" s="61">
        <f t="shared" si="5048"/>
        <v>562</v>
      </c>
      <c r="R305" s="61">
        <f t="shared" si="5049"/>
        <v>38</v>
      </c>
      <c r="S305" s="11">
        <v>244</v>
      </c>
      <c r="T305" s="12">
        <f t="shared" si="4980"/>
        <v>0.47153024911032027</v>
      </c>
      <c r="U305" s="11">
        <v>21</v>
      </c>
      <c r="V305" s="12">
        <f t="shared" si="4981"/>
        <v>7.9245283018867921E-2</v>
      </c>
      <c r="W305" s="11"/>
      <c r="X305" s="11"/>
      <c r="Y305" s="18"/>
      <c r="Z305" s="20"/>
      <c r="AA305" s="10"/>
      <c r="AB305" s="11"/>
      <c r="AC305" s="61">
        <f t="shared" si="5050"/>
        <v>545</v>
      </c>
      <c r="AD305" s="61">
        <f t="shared" si="5051"/>
        <v>38</v>
      </c>
      <c r="AE305" s="11">
        <v>247</v>
      </c>
      <c r="AF305" s="12">
        <f t="shared" si="4982"/>
        <v>0.48807339449541287</v>
      </c>
      <c r="AG305" s="11">
        <v>19</v>
      </c>
      <c r="AH305" s="12">
        <f t="shared" si="4983"/>
        <v>7.1428571428571425E-2</v>
      </c>
      <c r="AI305" s="11"/>
      <c r="AJ305" s="11"/>
      <c r="AK305" s="18"/>
      <c r="AL305" s="20"/>
      <c r="AM305" s="10"/>
      <c r="AN305" s="11"/>
      <c r="AO305" s="61">
        <f t="shared" si="5052"/>
        <v>124</v>
      </c>
      <c r="AP305" s="61">
        <f t="shared" si="5053"/>
        <v>8</v>
      </c>
      <c r="AQ305" s="11">
        <v>11</v>
      </c>
      <c r="AR305" s="12">
        <f t="shared" si="4984"/>
        <v>0.11290322580645161</v>
      </c>
      <c r="AS305" s="11">
        <v>3</v>
      </c>
      <c r="AT305" s="12">
        <f t="shared" si="4985"/>
        <v>0.21428571428571427</v>
      </c>
      <c r="AU305" s="11"/>
      <c r="AV305" s="11"/>
      <c r="AW305" s="18"/>
      <c r="AX305" s="20"/>
      <c r="AY305" s="10"/>
      <c r="AZ305" s="11"/>
      <c r="BA305" s="61">
        <f t="shared" si="5054"/>
        <v>547</v>
      </c>
      <c r="BB305" s="61">
        <f t="shared" si="5055"/>
        <v>38</v>
      </c>
      <c r="BC305" s="11">
        <v>238</v>
      </c>
      <c r="BD305" s="12">
        <f t="shared" si="4986"/>
        <v>0.45521023765996343</v>
      </c>
      <c r="BE305" s="11">
        <v>11</v>
      </c>
      <c r="BF305" s="12">
        <f t="shared" si="4987"/>
        <v>4.4176706827309238E-2</v>
      </c>
      <c r="BG305" s="11"/>
      <c r="BH305" s="11"/>
      <c r="BI305" s="18"/>
      <c r="BJ305" s="20"/>
      <c r="BK305" s="10"/>
      <c r="BL305" s="11"/>
      <c r="BM305" s="61">
        <f t="shared" si="5056"/>
        <v>551</v>
      </c>
      <c r="BN305" s="61">
        <f t="shared" si="5057"/>
        <v>38</v>
      </c>
      <c r="BO305" s="11">
        <v>230</v>
      </c>
      <c r="BP305" s="12">
        <f t="shared" si="4988"/>
        <v>0.44101633393829404</v>
      </c>
      <c r="BQ305" s="11">
        <v>13</v>
      </c>
      <c r="BR305" s="12">
        <f t="shared" si="4989"/>
        <v>5.3497942386831275E-2</v>
      </c>
      <c r="BS305" s="11"/>
      <c r="BT305" s="11"/>
      <c r="BU305" s="18"/>
      <c r="BV305" s="20"/>
      <c r="BW305" s="10"/>
      <c r="BX305" s="11"/>
      <c r="BY305" s="61">
        <f t="shared" si="5058"/>
        <v>557</v>
      </c>
      <c r="BZ305" s="61">
        <f t="shared" si="5059"/>
        <v>38</v>
      </c>
      <c r="CA305" s="11">
        <v>230</v>
      </c>
      <c r="CB305" s="12">
        <f t="shared" si="4990"/>
        <v>0.46858168761220825</v>
      </c>
      <c r="CC305" s="11">
        <v>31</v>
      </c>
      <c r="CD305" s="12">
        <f t="shared" si="4991"/>
        <v>0.11877394636015326</v>
      </c>
      <c r="CE305" s="11"/>
      <c r="CF305" s="11"/>
      <c r="CG305" s="18"/>
      <c r="CH305" s="20"/>
      <c r="CI305" s="10"/>
      <c r="CJ305" s="11"/>
      <c r="CK305" s="61">
        <f t="shared" si="5060"/>
        <v>538</v>
      </c>
      <c r="CL305" s="61">
        <f t="shared" si="5061"/>
        <v>38</v>
      </c>
      <c r="CM305" s="11">
        <v>243</v>
      </c>
      <c r="CN305" s="12">
        <f t="shared" si="4992"/>
        <v>0.49628252788104088</v>
      </c>
      <c r="CO305" s="11">
        <v>24</v>
      </c>
      <c r="CP305" s="12">
        <f t="shared" si="4993"/>
        <v>8.98876404494382E-2</v>
      </c>
      <c r="CQ305" s="11"/>
      <c r="CR305" s="11"/>
      <c r="CS305" s="18"/>
      <c r="CT305" s="20"/>
      <c r="CU305" s="10"/>
      <c r="CV305" s="11"/>
      <c r="CW305" s="61">
        <f t="shared" si="5062"/>
        <v>547</v>
      </c>
      <c r="CX305" s="61">
        <f t="shared" si="5063"/>
        <v>38</v>
      </c>
      <c r="CY305" s="11">
        <v>227</v>
      </c>
      <c r="CZ305" s="12">
        <f t="shared" si="4994"/>
        <v>0.46435100548446068</v>
      </c>
      <c r="DA305" s="11">
        <v>27</v>
      </c>
      <c r="DB305" s="12">
        <f t="shared" si="4995"/>
        <v>0.1062992125984252</v>
      </c>
      <c r="DC305" s="11"/>
      <c r="DD305" s="11"/>
      <c r="DE305" s="18"/>
      <c r="DF305" s="20"/>
      <c r="DG305" s="10"/>
      <c r="DH305" s="11"/>
      <c r="DI305" s="61">
        <f t="shared" si="5064"/>
        <v>561</v>
      </c>
      <c r="DJ305" s="61">
        <f t="shared" si="5065"/>
        <v>39</v>
      </c>
      <c r="DK305" s="11">
        <v>235</v>
      </c>
      <c r="DL305" s="12">
        <f t="shared" si="4996"/>
        <v>0.50089126559714792</v>
      </c>
      <c r="DM305" s="11">
        <v>46</v>
      </c>
      <c r="DN305" s="12">
        <f t="shared" si="4997"/>
        <v>0.16370106761565836</v>
      </c>
      <c r="DO305" s="11"/>
      <c r="DP305" s="11"/>
      <c r="DQ305" s="18"/>
      <c r="DR305" s="20"/>
      <c r="DS305" s="10"/>
      <c r="DT305" s="11"/>
      <c r="DU305" s="61">
        <f t="shared" si="5066"/>
        <v>97</v>
      </c>
      <c r="DV305" s="61">
        <f t="shared" si="5067"/>
        <v>8</v>
      </c>
      <c r="DW305" s="11">
        <v>27</v>
      </c>
      <c r="DX305" s="12">
        <f t="shared" si="4998"/>
        <v>0.34020618556701032</v>
      </c>
      <c r="DY305" s="11">
        <v>6</v>
      </c>
      <c r="DZ305" s="12">
        <f t="shared" si="4999"/>
        <v>0.18181818181818182</v>
      </c>
      <c r="EA305" s="11"/>
      <c r="EB305" s="11"/>
      <c r="EC305" s="18"/>
      <c r="ED305" s="20"/>
      <c r="EE305" s="10"/>
      <c r="EF305" s="11"/>
      <c r="EG305" s="61">
        <f t="shared" si="5068"/>
        <v>568</v>
      </c>
      <c r="EH305" s="61">
        <f t="shared" si="5069"/>
        <v>40</v>
      </c>
      <c r="EI305" s="11">
        <v>237</v>
      </c>
      <c r="EJ305" s="12">
        <f t="shared" si="5000"/>
        <v>0.47007042253521125</v>
      </c>
      <c r="EK305" s="11">
        <v>30</v>
      </c>
      <c r="EL305" s="12">
        <f t="shared" si="5001"/>
        <v>0.11235955056179775</v>
      </c>
      <c r="EM305" s="11"/>
      <c r="EN305" s="11"/>
      <c r="EO305" s="18"/>
      <c r="EP305" s="20"/>
      <c r="EQ305" s="10"/>
      <c r="ER305" s="11"/>
      <c r="ES305" s="61">
        <f t="shared" si="5070"/>
        <v>557</v>
      </c>
      <c r="ET305" s="61">
        <f t="shared" si="5071"/>
        <v>39</v>
      </c>
      <c r="EU305" s="11">
        <v>238</v>
      </c>
      <c r="EV305" s="12">
        <f t="shared" si="5002"/>
        <v>0.46140035906642729</v>
      </c>
      <c r="EW305" s="11">
        <v>19</v>
      </c>
      <c r="EX305" s="12">
        <f t="shared" si="5003"/>
        <v>7.3929961089494164E-2</v>
      </c>
      <c r="EY305" s="11"/>
      <c r="EZ305" s="11"/>
      <c r="FA305" s="18"/>
      <c r="FB305" s="20"/>
      <c r="FC305" s="10">
        <v>1</v>
      </c>
      <c r="FD305" s="11"/>
      <c r="FE305" s="61">
        <f t="shared" si="5072"/>
        <v>547</v>
      </c>
      <c r="FF305" s="61">
        <f t="shared" si="5073"/>
        <v>38</v>
      </c>
      <c r="FG305" s="11">
        <v>228</v>
      </c>
      <c r="FH305" s="12">
        <f t="shared" si="5004"/>
        <v>0.45521023765996343</v>
      </c>
      <c r="FI305" s="11">
        <v>21</v>
      </c>
      <c r="FJ305" s="12">
        <f t="shared" si="5005"/>
        <v>8.4337349397590355E-2</v>
      </c>
      <c r="FK305" s="11"/>
      <c r="FL305" s="11"/>
      <c r="FM305" s="18"/>
      <c r="FN305" s="20"/>
      <c r="FO305" s="10">
        <v>1</v>
      </c>
      <c r="FP305" s="11"/>
      <c r="FQ305" s="61">
        <f t="shared" si="5074"/>
        <v>540</v>
      </c>
      <c r="FR305" s="61">
        <f t="shared" si="5075"/>
        <v>40</v>
      </c>
      <c r="FS305" s="11">
        <v>230</v>
      </c>
      <c r="FT305" s="12">
        <f t="shared" si="5006"/>
        <v>0.49259259259259258</v>
      </c>
      <c r="FU305" s="11">
        <v>36</v>
      </c>
      <c r="FV305" s="12">
        <f t="shared" si="5007"/>
        <v>0.13533834586466165</v>
      </c>
      <c r="FW305" s="11"/>
      <c r="FX305" s="11"/>
      <c r="FY305" s="18"/>
      <c r="FZ305" s="20"/>
      <c r="GA305" s="10">
        <v>1</v>
      </c>
      <c r="GB305" s="11"/>
      <c r="GC305" s="61">
        <f t="shared" si="5076"/>
        <v>551</v>
      </c>
      <c r="GD305" s="61">
        <f t="shared" si="5077"/>
        <v>41</v>
      </c>
      <c r="GE305" s="11">
        <v>240</v>
      </c>
      <c r="GF305" s="12">
        <f t="shared" si="5008"/>
        <v>0.46823956442831216</v>
      </c>
      <c r="GG305" s="11">
        <v>18</v>
      </c>
      <c r="GH305" s="12">
        <f t="shared" si="5009"/>
        <v>6.9767441860465115E-2</v>
      </c>
      <c r="GI305" s="11"/>
      <c r="GJ305" s="11"/>
      <c r="GK305" s="18"/>
      <c r="GL305" s="20"/>
      <c r="GM305" s="10"/>
      <c r="GN305" s="11"/>
      <c r="GO305" s="61">
        <f t="shared" si="5078"/>
        <v>571</v>
      </c>
      <c r="GP305" s="61">
        <f t="shared" si="5079"/>
        <v>42</v>
      </c>
      <c r="GQ305" s="11">
        <v>235</v>
      </c>
      <c r="GR305" s="12">
        <f t="shared" si="5010"/>
        <v>0.45359019264448336</v>
      </c>
      <c r="GS305" s="11">
        <v>24</v>
      </c>
      <c r="GT305" s="12">
        <f t="shared" si="5011"/>
        <v>9.2664092664092659E-2</v>
      </c>
      <c r="GU305" s="11"/>
      <c r="GV305" s="11"/>
      <c r="GW305" s="18"/>
      <c r="GX305" s="20"/>
      <c r="GY305" s="10">
        <v>1</v>
      </c>
      <c r="GZ305" s="11"/>
      <c r="HA305" s="61">
        <f t="shared" si="5080"/>
        <v>106</v>
      </c>
      <c r="HB305" s="61">
        <f t="shared" si="5081"/>
        <v>7</v>
      </c>
      <c r="HC305" s="11">
        <v>22</v>
      </c>
      <c r="HD305" s="12">
        <f t="shared" si="5012"/>
        <v>0.25471698113207547</v>
      </c>
      <c r="HE305" s="11">
        <v>5</v>
      </c>
      <c r="HF305" s="12">
        <f t="shared" si="5013"/>
        <v>0.18518518518518517</v>
      </c>
      <c r="HG305" s="11"/>
      <c r="HH305" s="11"/>
      <c r="HI305" s="18"/>
      <c r="HJ305" s="20"/>
      <c r="HK305" s="10"/>
      <c r="HL305" s="11"/>
      <c r="HM305" s="61">
        <f t="shared" si="5082"/>
        <v>574</v>
      </c>
      <c r="HN305" s="61">
        <f t="shared" si="5083"/>
        <v>42</v>
      </c>
      <c r="HO305" s="11">
        <v>250</v>
      </c>
      <c r="HP305" s="12">
        <f t="shared" si="5014"/>
        <v>0.47038327526132406</v>
      </c>
      <c r="HQ305" s="11">
        <v>20</v>
      </c>
      <c r="HR305" s="12">
        <f t="shared" si="5015"/>
        <v>7.407407407407407E-2</v>
      </c>
      <c r="HS305" s="11"/>
      <c r="HT305" s="11"/>
      <c r="HU305" s="18"/>
      <c r="HV305" s="20"/>
      <c r="HW305" s="10"/>
      <c r="HX305" s="11"/>
      <c r="HY305" s="61">
        <f t="shared" si="5084"/>
        <v>561</v>
      </c>
      <c r="HZ305" s="61">
        <f t="shared" si="5085"/>
        <v>41</v>
      </c>
      <c r="IA305" s="11">
        <v>235</v>
      </c>
      <c r="IB305" s="12">
        <f t="shared" si="5016"/>
        <v>0.45989304812834225</v>
      </c>
      <c r="IC305" s="11">
        <v>23</v>
      </c>
      <c r="ID305" s="12">
        <f t="shared" si="5017"/>
        <v>8.9147286821705432E-2</v>
      </c>
      <c r="IE305" s="11"/>
      <c r="IF305" s="11"/>
      <c r="IG305" s="18"/>
      <c r="IH305" s="20"/>
      <c r="II305" s="10"/>
      <c r="IJ305" s="11"/>
      <c r="IK305" s="61">
        <f t="shared" si="5086"/>
        <v>574</v>
      </c>
      <c r="IL305" s="61">
        <f t="shared" si="5087"/>
        <v>41</v>
      </c>
      <c r="IM305" s="11">
        <v>238</v>
      </c>
      <c r="IN305" s="12">
        <f t="shared" si="5018"/>
        <v>0.45470383275261322</v>
      </c>
      <c r="IO305" s="11">
        <v>23</v>
      </c>
      <c r="IP305" s="12">
        <f t="shared" si="5019"/>
        <v>8.8122605363984668E-2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0</v>
      </c>
      <c r="IY305" s="11"/>
      <c r="IZ305" s="12" t="e">
        <f t="shared" si="5020"/>
        <v>#DIV/0!</v>
      </c>
      <c r="JA305" s="11"/>
      <c r="JB305" s="12" t="e">
        <f t="shared" si="5021"/>
        <v>#DIV/0!</v>
      </c>
      <c r="JC305" s="11"/>
      <c r="JD305" s="11"/>
      <c r="JE305" s="18"/>
      <c r="JF305" s="20"/>
      <c r="JG305" s="10">
        <f t="shared" si="5022"/>
        <v>5</v>
      </c>
      <c r="JH305" s="14">
        <f t="shared" si="5023"/>
        <v>0</v>
      </c>
      <c r="JI305" s="373">
        <f t="shared" si="5024"/>
        <v>10334</v>
      </c>
      <c r="JJ305" s="11">
        <f t="shared" si="3981"/>
        <v>731</v>
      </c>
      <c r="JK305" s="11">
        <f t="shared" si="5025"/>
        <v>4776</v>
      </c>
      <c r="JL305" s="79">
        <f t="shared" si="5026"/>
        <v>0.46216373137216954</v>
      </c>
      <c r="JM305" s="15">
        <f t="shared" si="5027"/>
        <v>431</v>
      </c>
      <c r="JN305" s="12">
        <f t="shared" si="5028"/>
        <v>9.0242881072026798E-2</v>
      </c>
      <c r="JO305" s="16">
        <v>69</v>
      </c>
      <c r="JP305" s="17">
        <v>4495</v>
      </c>
      <c r="JQ305" s="16">
        <f t="shared" si="4416"/>
        <v>94.116415410385258</v>
      </c>
      <c r="JR305" s="16">
        <v>221</v>
      </c>
      <c r="JS305" s="369">
        <f t="shared" si="4289"/>
        <v>0.51276102088167053</v>
      </c>
      <c r="JT305" s="18"/>
      <c r="JU305" s="21"/>
      <c r="JV305" s="404">
        <f t="shared" si="5030"/>
        <v>0.45583962812318418</v>
      </c>
      <c r="JW305" s="401">
        <f t="shared" si="5031"/>
        <v>0.47086383601756954</v>
      </c>
      <c r="JX305" s="406">
        <f t="shared" si="5032"/>
        <v>0.45987920621225192</v>
      </c>
      <c r="JY305" s="743"/>
      <c r="JZ305" s="690"/>
      <c r="KA305" s="746"/>
      <c r="KB305" s="719"/>
      <c r="KC305" s="716"/>
      <c r="KD305" s="716"/>
      <c r="KE305" s="716"/>
      <c r="KF305" s="716"/>
      <c r="KG305" s="760"/>
      <c r="KH305" s="758"/>
      <c r="KI305" s="67">
        <f t="shared" si="5039"/>
        <v>1</v>
      </c>
      <c r="KJ305" s="430">
        <f t="shared" ref="KJ305" si="5097">KI305/KB306</f>
        <v>2.8985507246376811E-4</v>
      </c>
      <c r="KK305" s="67">
        <f t="shared" si="5041"/>
        <v>1</v>
      </c>
      <c r="KL305" s="425">
        <f t="shared" ref="KL305" si="5098">KK305/KD306</f>
        <v>2.9163021289005544E-4</v>
      </c>
      <c r="KM305" s="67">
        <f t="shared" si="5043"/>
        <v>3</v>
      </c>
      <c r="KN305" s="425">
        <f>KM305/KF306</f>
        <v>8.5959885386819484E-4</v>
      </c>
    </row>
    <row r="306" spans="1:300" ht="19.5" thickTop="1" x14ac:dyDescent="0.25">
      <c r="A306" s="734"/>
      <c r="B306" s="436">
        <f>+B305+1</f>
        <v>45831</v>
      </c>
      <c r="C306" s="10">
        <v>1</v>
      </c>
      <c r="D306" s="11"/>
      <c r="E306" s="61">
        <f t="shared" si="5045"/>
        <v>555</v>
      </c>
      <c r="F306" s="61">
        <f t="shared" si="5046"/>
        <v>39</v>
      </c>
      <c r="G306" s="11">
        <v>199</v>
      </c>
      <c r="H306" s="12">
        <f t="shared" si="5047"/>
        <v>0.41081081081081083</v>
      </c>
      <c r="I306" s="11">
        <v>29</v>
      </c>
      <c r="J306" s="12">
        <f t="shared" si="4979"/>
        <v>0.12719298245614036</v>
      </c>
      <c r="K306" s="13"/>
      <c r="L306" s="13"/>
      <c r="M306" s="25"/>
      <c r="N306" s="37"/>
      <c r="O306" s="10"/>
      <c r="P306" s="11"/>
      <c r="Q306" s="61">
        <f t="shared" si="5048"/>
        <v>562</v>
      </c>
      <c r="R306" s="61">
        <f t="shared" si="5049"/>
        <v>38</v>
      </c>
      <c r="S306" s="11">
        <v>237</v>
      </c>
      <c r="T306" s="12">
        <f t="shared" si="4980"/>
        <v>0.45195729537366547</v>
      </c>
      <c r="U306" s="11">
        <v>17</v>
      </c>
      <c r="V306" s="12">
        <f t="shared" si="4981"/>
        <v>6.6929133858267723E-2</v>
      </c>
      <c r="W306" s="13"/>
      <c r="X306" s="13"/>
      <c r="Y306" s="25"/>
      <c r="Z306" s="37"/>
      <c r="AA306" s="10"/>
      <c r="AB306" s="11"/>
      <c r="AC306" s="61">
        <f t="shared" si="5050"/>
        <v>545</v>
      </c>
      <c r="AD306" s="61">
        <f t="shared" si="5051"/>
        <v>38</v>
      </c>
      <c r="AE306" s="11">
        <v>221</v>
      </c>
      <c r="AF306" s="12">
        <f t="shared" si="4982"/>
        <v>0.45137614678899085</v>
      </c>
      <c r="AG306" s="11">
        <v>25</v>
      </c>
      <c r="AH306" s="12">
        <f t="shared" si="4983"/>
        <v>0.1016260162601626</v>
      </c>
      <c r="AI306" s="13"/>
      <c r="AJ306" s="13"/>
      <c r="AK306" s="25"/>
      <c r="AL306" s="37"/>
      <c r="AM306" s="10">
        <v>2</v>
      </c>
      <c r="AN306" s="11"/>
      <c r="AO306" s="61">
        <f t="shared" si="5052"/>
        <v>122</v>
      </c>
      <c r="AP306" s="61">
        <f t="shared" si="5053"/>
        <v>8</v>
      </c>
      <c r="AQ306" s="11">
        <v>13</v>
      </c>
      <c r="AR306" s="12">
        <f t="shared" si="4984"/>
        <v>0.11475409836065574</v>
      </c>
      <c r="AS306" s="11">
        <v>1</v>
      </c>
      <c r="AT306" s="12">
        <f t="shared" si="4985"/>
        <v>7.1428571428571425E-2</v>
      </c>
      <c r="AU306" s="13"/>
      <c r="AV306" s="13"/>
      <c r="AW306" s="25"/>
      <c r="AX306" s="37"/>
      <c r="AY306" s="10"/>
      <c r="AZ306" s="11"/>
      <c r="BA306" s="61">
        <f t="shared" si="5054"/>
        <v>547</v>
      </c>
      <c r="BB306" s="61">
        <f t="shared" si="5055"/>
        <v>38</v>
      </c>
      <c r="BC306" s="11">
        <v>229</v>
      </c>
      <c r="BD306" s="12">
        <f t="shared" si="4986"/>
        <v>0.46983546617915906</v>
      </c>
      <c r="BE306" s="11">
        <v>28</v>
      </c>
      <c r="BF306" s="12">
        <f t="shared" si="4987"/>
        <v>0.10894941634241245</v>
      </c>
      <c r="BG306" s="13"/>
      <c r="BH306" s="13"/>
      <c r="BI306" s="25"/>
      <c r="BJ306" s="37"/>
      <c r="BK306" s="10"/>
      <c r="BL306" s="11"/>
      <c r="BM306" s="61">
        <f t="shared" si="5056"/>
        <v>551</v>
      </c>
      <c r="BN306" s="61">
        <f t="shared" si="5057"/>
        <v>38</v>
      </c>
      <c r="BO306" s="11">
        <v>222</v>
      </c>
      <c r="BP306" s="12">
        <f t="shared" si="4988"/>
        <v>0.45916515426497279</v>
      </c>
      <c r="BQ306" s="11">
        <v>31</v>
      </c>
      <c r="BR306" s="12">
        <f t="shared" si="4989"/>
        <v>0.1225296442687747</v>
      </c>
      <c r="BS306" s="13"/>
      <c r="BT306" s="13"/>
      <c r="BU306" s="25"/>
      <c r="BV306" s="37"/>
      <c r="BW306" s="10">
        <v>1</v>
      </c>
      <c r="BX306" s="11"/>
      <c r="BY306" s="61">
        <f t="shared" si="5058"/>
        <v>556</v>
      </c>
      <c r="BZ306" s="61">
        <f t="shared" si="5059"/>
        <v>38</v>
      </c>
      <c r="CA306" s="11">
        <v>226</v>
      </c>
      <c r="CB306" s="12">
        <f t="shared" si="4990"/>
        <v>0.44964028776978415</v>
      </c>
      <c r="CC306" s="11">
        <v>24</v>
      </c>
      <c r="CD306" s="12">
        <f t="shared" si="4991"/>
        <v>9.6000000000000002E-2</v>
      </c>
      <c r="CE306" s="13"/>
      <c r="CF306" s="13"/>
      <c r="CG306" s="25"/>
      <c r="CH306" s="37"/>
      <c r="CI306" s="10"/>
      <c r="CJ306" s="11"/>
      <c r="CK306" s="61">
        <f t="shared" si="5060"/>
        <v>538</v>
      </c>
      <c r="CL306" s="61">
        <f t="shared" si="5061"/>
        <v>38</v>
      </c>
      <c r="CM306" s="11">
        <v>208</v>
      </c>
      <c r="CN306" s="12">
        <f t="shared" si="4992"/>
        <v>0.42379182156133827</v>
      </c>
      <c r="CO306" s="11">
        <v>20</v>
      </c>
      <c r="CP306" s="12">
        <f t="shared" si="4993"/>
        <v>8.771929824561403E-2</v>
      </c>
      <c r="CQ306" s="13"/>
      <c r="CR306" s="13"/>
      <c r="CS306" s="25"/>
      <c r="CT306" s="37"/>
      <c r="CU306" s="10"/>
      <c r="CV306" s="11"/>
      <c r="CW306" s="61">
        <f t="shared" si="5062"/>
        <v>547</v>
      </c>
      <c r="CX306" s="61">
        <f t="shared" si="5063"/>
        <v>38</v>
      </c>
      <c r="CY306" s="11">
        <v>212</v>
      </c>
      <c r="CZ306" s="12">
        <f t="shared" si="4994"/>
        <v>0.42230347349177333</v>
      </c>
      <c r="DA306" s="11">
        <v>19</v>
      </c>
      <c r="DB306" s="12">
        <f t="shared" si="4995"/>
        <v>8.2251082251082255E-2</v>
      </c>
      <c r="DC306" s="13"/>
      <c r="DD306" s="13"/>
      <c r="DE306" s="25"/>
      <c r="DF306" s="37"/>
      <c r="DG306" s="10"/>
      <c r="DH306" s="11"/>
      <c r="DI306" s="61">
        <f t="shared" si="5064"/>
        <v>561</v>
      </c>
      <c r="DJ306" s="61">
        <f t="shared" si="5065"/>
        <v>39</v>
      </c>
      <c r="DK306" s="11">
        <v>208</v>
      </c>
      <c r="DL306" s="12">
        <f t="shared" si="4996"/>
        <v>0.40641711229946526</v>
      </c>
      <c r="DM306" s="11">
        <v>20</v>
      </c>
      <c r="DN306" s="12">
        <f t="shared" si="4997"/>
        <v>8.771929824561403E-2</v>
      </c>
      <c r="DO306" s="13"/>
      <c r="DP306" s="13"/>
      <c r="DQ306" s="25"/>
      <c r="DR306" s="37"/>
      <c r="DS306" s="10"/>
      <c r="DT306" s="11"/>
      <c r="DU306" s="61">
        <f t="shared" si="5066"/>
        <v>97</v>
      </c>
      <c r="DV306" s="61">
        <f t="shared" si="5067"/>
        <v>8</v>
      </c>
      <c r="DW306" s="11">
        <v>33</v>
      </c>
      <c r="DX306" s="12">
        <f t="shared" si="4998"/>
        <v>0.42268041237113402</v>
      </c>
      <c r="DY306" s="11">
        <v>8</v>
      </c>
      <c r="DZ306" s="12">
        <f t="shared" si="4999"/>
        <v>0.1951219512195122</v>
      </c>
      <c r="EA306" s="13"/>
      <c r="EB306" s="13"/>
      <c r="EC306" s="25"/>
      <c r="ED306" s="37"/>
      <c r="EE306" s="10"/>
      <c r="EF306" s="11"/>
      <c r="EG306" s="61">
        <f t="shared" si="5068"/>
        <v>568</v>
      </c>
      <c r="EH306" s="61">
        <f t="shared" si="5069"/>
        <v>40</v>
      </c>
      <c r="EI306" s="11">
        <v>228</v>
      </c>
      <c r="EJ306" s="12">
        <f t="shared" si="5000"/>
        <v>0.43485915492957744</v>
      </c>
      <c r="EK306" s="11">
        <v>19</v>
      </c>
      <c r="EL306" s="12">
        <f t="shared" si="5001"/>
        <v>7.6923076923076927E-2</v>
      </c>
      <c r="EM306" s="13"/>
      <c r="EN306" s="13"/>
      <c r="EO306" s="25"/>
      <c r="EP306" s="37"/>
      <c r="EQ306" s="10">
        <v>1</v>
      </c>
      <c r="ER306" s="11"/>
      <c r="ES306" s="61">
        <f t="shared" si="5070"/>
        <v>556</v>
      </c>
      <c r="ET306" s="61">
        <f t="shared" si="5071"/>
        <v>39</v>
      </c>
      <c r="EU306" s="11">
        <v>231</v>
      </c>
      <c r="EV306" s="12">
        <f t="shared" si="5002"/>
        <v>0.44244604316546765</v>
      </c>
      <c r="EW306" s="11">
        <v>15</v>
      </c>
      <c r="EX306" s="12">
        <f t="shared" si="5003"/>
        <v>6.097560975609756E-2</v>
      </c>
      <c r="EY306" s="13"/>
      <c r="EZ306" s="13"/>
      <c r="FA306" s="25"/>
      <c r="FB306" s="37"/>
      <c r="FC306" s="10">
        <v>2</v>
      </c>
      <c r="FD306" s="11"/>
      <c r="FE306" s="61">
        <f t="shared" si="5072"/>
        <v>545</v>
      </c>
      <c r="FF306" s="61">
        <f t="shared" si="5073"/>
        <v>38</v>
      </c>
      <c r="FG306" s="11">
        <v>195</v>
      </c>
      <c r="FH306" s="12">
        <f t="shared" si="5004"/>
        <v>0.39633027522935782</v>
      </c>
      <c r="FI306" s="11">
        <v>21</v>
      </c>
      <c r="FJ306" s="12">
        <f t="shared" si="5005"/>
        <v>9.7222222222222224E-2</v>
      </c>
      <c r="FK306" s="13"/>
      <c r="FL306" s="13"/>
      <c r="FM306" s="25"/>
      <c r="FN306" s="37"/>
      <c r="FO306" s="10">
        <v>1</v>
      </c>
      <c r="FP306" s="11"/>
      <c r="FQ306" s="61">
        <f t="shared" si="5074"/>
        <v>539</v>
      </c>
      <c r="FR306" s="61">
        <f t="shared" si="5075"/>
        <v>40</v>
      </c>
      <c r="FS306" s="11">
        <v>218</v>
      </c>
      <c r="FT306" s="12">
        <f t="shared" si="5006"/>
        <v>0.44526901669758812</v>
      </c>
      <c r="FU306" s="11">
        <v>22</v>
      </c>
      <c r="FV306" s="12">
        <f t="shared" si="5007"/>
        <v>9.166666666666666E-2</v>
      </c>
      <c r="FW306" s="13"/>
      <c r="FX306" s="13"/>
      <c r="FY306" s="25"/>
      <c r="FZ306" s="37"/>
      <c r="GA306" s="10">
        <v>2</v>
      </c>
      <c r="GB306" s="11"/>
      <c r="GC306" s="61">
        <f t="shared" si="5076"/>
        <v>549</v>
      </c>
      <c r="GD306" s="61">
        <f t="shared" si="5077"/>
        <v>41</v>
      </c>
      <c r="GE306" s="11">
        <v>233</v>
      </c>
      <c r="GF306" s="12">
        <f t="shared" si="5008"/>
        <v>0.46448087431693991</v>
      </c>
      <c r="GG306" s="11">
        <v>22</v>
      </c>
      <c r="GH306" s="12">
        <f t="shared" si="5009"/>
        <v>8.6274509803921567E-2</v>
      </c>
      <c r="GI306" s="13"/>
      <c r="GJ306" s="13"/>
      <c r="GK306" s="25"/>
      <c r="GL306" s="37"/>
      <c r="GM306" s="10"/>
      <c r="GN306" s="11"/>
      <c r="GO306" s="61">
        <f t="shared" si="5078"/>
        <v>571</v>
      </c>
      <c r="GP306" s="61">
        <f t="shared" si="5079"/>
        <v>42</v>
      </c>
      <c r="GQ306" s="11">
        <v>206</v>
      </c>
      <c r="GR306" s="12">
        <f t="shared" si="5010"/>
        <v>0.38879159369527144</v>
      </c>
      <c r="GS306" s="11">
        <v>16</v>
      </c>
      <c r="GT306" s="12">
        <f t="shared" si="5011"/>
        <v>7.2072072072072071E-2</v>
      </c>
      <c r="GU306" s="13"/>
      <c r="GV306" s="13"/>
      <c r="GW306" s="25"/>
      <c r="GX306" s="37"/>
      <c r="GY306" s="10"/>
      <c r="GZ306" s="11"/>
      <c r="HA306" s="61">
        <f t="shared" si="5080"/>
        <v>106</v>
      </c>
      <c r="HB306" s="61">
        <f t="shared" si="5081"/>
        <v>7</v>
      </c>
      <c r="HC306" s="11">
        <v>15</v>
      </c>
      <c r="HD306" s="12">
        <f t="shared" si="5012"/>
        <v>0.20754716981132076</v>
      </c>
      <c r="HE306" s="11">
        <v>7</v>
      </c>
      <c r="HF306" s="12">
        <f t="shared" si="5013"/>
        <v>0.31818181818181818</v>
      </c>
      <c r="HG306" s="13"/>
      <c r="HH306" s="13"/>
      <c r="HI306" s="25"/>
      <c r="HJ306" s="37"/>
      <c r="HK306" s="10"/>
      <c r="HL306" s="11"/>
      <c r="HM306" s="61">
        <f t="shared" si="5082"/>
        <v>574</v>
      </c>
      <c r="HN306" s="61">
        <f t="shared" si="5083"/>
        <v>42</v>
      </c>
      <c r="HO306" s="11">
        <v>228</v>
      </c>
      <c r="HP306" s="12">
        <f t="shared" si="5014"/>
        <v>0.4425087108013937</v>
      </c>
      <c r="HQ306" s="11">
        <v>26</v>
      </c>
      <c r="HR306" s="12">
        <f t="shared" si="5015"/>
        <v>0.10236220472440945</v>
      </c>
      <c r="HS306" s="13"/>
      <c r="HT306" s="13"/>
      <c r="HU306" s="25"/>
      <c r="HV306" s="37"/>
      <c r="HW306" s="10"/>
      <c r="HX306" s="11"/>
      <c r="HY306" s="61">
        <f t="shared" si="5084"/>
        <v>561</v>
      </c>
      <c r="HZ306" s="61">
        <f t="shared" si="5085"/>
        <v>41</v>
      </c>
      <c r="IA306" s="11">
        <v>225</v>
      </c>
      <c r="IB306" s="12">
        <f t="shared" si="5016"/>
        <v>0.43315508021390375</v>
      </c>
      <c r="IC306" s="11">
        <v>18</v>
      </c>
      <c r="ID306" s="12">
        <f t="shared" si="5017"/>
        <v>7.407407407407407E-2</v>
      </c>
      <c r="IE306" s="13"/>
      <c r="IF306" s="13"/>
      <c r="IG306" s="25"/>
      <c r="IH306" s="37"/>
      <c r="II306" s="10"/>
      <c r="IJ306" s="11"/>
      <c r="IK306" s="61">
        <f t="shared" si="5086"/>
        <v>574</v>
      </c>
      <c r="IL306" s="61">
        <f t="shared" si="5087"/>
        <v>41</v>
      </c>
      <c r="IM306" s="11">
        <v>229</v>
      </c>
      <c r="IN306" s="12">
        <f t="shared" si="5018"/>
        <v>0.43554006968641112</v>
      </c>
      <c r="IO306" s="11">
        <v>21</v>
      </c>
      <c r="IP306" s="12">
        <f t="shared" si="5019"/>
        <v>8.4000000000000005E-2</v>
      </c>
      <c r="IQ306" s="13"/>
      <c r="IR306" s="13"/>
      <c r="IS306" s="25"/>
      <c r="IT306" s="37"/>
      <c r="IU306" s="10"/>
      <c r="IV306" s="11"/>
      <c r="IW306" s="61">
        <f t="shared" si="5088"/>
        <v>0</v>
      </c>
      <c r="IX306" s="61">
        <f t="shared" si="5089"/>
        <v>0</v>
      </c>
      <c r="IY306" s="11"/>
      <c r="IZ306" s="12" t="e">
        <f t="shared" si="5020"/>
        <v>#DIV/0!</v>
      </c>
      <c r="JA306" s="11"/>
      <c r="JB306" s="12" t="e">
        <f t="shared" si="5021"/>
        <v>#DIV/0!</v>
      </c>
      <c r="JC306" s="13"/>
      <c r="JD306" s="13"/>
      <c r="JE306" s="25"/>
      <c r="JF306" s="37"/>
      <c r="JG306" s="10">
        <f t="shared" si="5022"/>
        <v>10</v>
      </c>
      <c r="JH306" s="14">
        <f t="shared" si="5023"/>
        <v>0</v>
      </c>
      <c r="JI306" s="373">
        <f t="shared" si="5024"/>
        <v>10324</v>
      </c>
      <c r="JJ306" s="11">
        <f t="shared" ref="JJ306:JJ369" si="5099">+F306+R306+AD306+AP306+BB306+BN306+BZ306+CL306+CX306+DJ306+DV306+EH306+ET306+FF306+GD306+GP306+HB306+HN306+HZ306+FR306+IL306+IX306</f>
        <v>731</v>
      </c>
      <c r="JK306" s="11">
        <f t="shared" si="5025"/>
        <v>4425</v>
      </c>
      <c r="JL306" s="79">
        <f t="shared" si="5026"/>
        <v>0.42861294072065093</v>
      </c>
      <c r="JM306" s="15">
        <f t="shared" si="5027"/>
        <v>409</v>
      </c>
      <c r="JN306" s="12">
        <f t="shared" si="5028"/>
        <v>9.2429378531073442E-2</v>
      </c>
      <c r="JO306" s="16">
        <v>67.099999999999994</v>
      </c>
      <c r="JP306" s="17">
        <v>4188</v>
      </c>
      <c r="JQ306" s="16">
        <f t="shared" si="4416"/>
        <v>94.644067796610159</v>
      </c>
      <c r="JR306" s="16">
        <v>250</v>
      </c>
      <c r="JS306" s="369">
        <f t="shared" si="4289"/>
        <v>0.61124694376528121</v>
      </c>
      <c r="JT306" s="23"/>
      <c r="JU306" s="399"/>
      <c r="JV306" s="404">
        <f t="shared" si="5030"/>
        <v>0.43688190808609656</v>
      </c>
      <c r="JW306" s="401">
        <f t="shared" si="5031"/>
        <v>0.42116060961313012</v>
      </c>
      <c r="JX306" s="406">
        <f t="shared" si="5032"/>
        <v>0.42774899251583187</v>
      </c>
      <c r="JY306" s="743"/>
      <c r="JZ306" s="690"/>
      <c r="KA306" s="746"/>
      <c r="KB306" s="718">
        <f t="shared" ref="KB306" si="5100">SUM(E299,Q299,AC299,AO299,BA299,BM299,BY299)</f>
        <v>3450</v>
      </c>
      <c r="KC306" s="714"/>
      <c r="KD306" s="714">
        <f t="shared" ref="KD306" si="5101">SUM(CK299,CW299,DI299,DU299,EG299,ES299,FE299)</f>
        <v>3429</v>
      </c>
      <c r="KE306" s="714"/>
      <c r="KF306" s="714">
        <f t="shared" ref="KF306" si="5102">SUM(FQ299,GC299,GO299,HA299,HM299,HY299,IK299)</f>
        <v>3490</v>
      </c>
      <c r="KG306" s="759"/>
      <c r="KH306" s="761" t="s">
        <v>65</v>
      </c>
      <c r="KI306" s="67">
        <f t="shared" si="5039"/>
        <v>4</v>
      </c>
      <c r="KJ306" s="430">
        <f t="shared" ref="KJ306" si="5103">KI306/KB306</f>
        <v>1.1594202898550724E-3</v>
      </c>
      <c r="KK306" s="67">
        <f t="shared" si="5041"/>
        <v>3</v>
      </c>
      <c r="KL306" s="425">
        <f t="shared" ref="KL306" si="5104">KK306/KD306</f>
        <v>8.7489063867016625E-4</v>
      </c>
      <c r="KM306" s="67">
        <f t="shared" si="5043"/>
        <v>3</v>
      </c>
      <c r="KN306" s="425">
        <f>KM306/KF306</f>
        <v>8.5959885386819484E-4</v>
      </c>
    </row>
    <row r="307" spans="1:300" ht="19.5" thickBot="1" x14ac:dyDescent="0.3">
      <c r="A307" s="734"/>
      <c r="B307" s="436">
        <f t="shared" si="5044"/>
        <v>45832</v>
      </c>
      <c r="C307" s="10"/>
      <c r="D307" s="11"/>
      <c r="E307" s="61">
        <f t="shared" si="5045"/>
        <v>555</v>
      </c>
      <c r="F307" s="61">
        <f t="shared" si="5046"/>
        <v>39</v>
      </c>
      <c r="G307" s="11"/>
      <c r="H307" s="12">
        <f t="shared" si="5047"/>
        <v>0</v>
      </c>
      <c r="I307" s="11"/>
      <c r="J307" s="12" t="e">
        <f t="shared" si="4979"/>
        <v>#DIV/0!</v>
      </c>
      <c r="K307" s="13"/>
      <c r="L307" s="11"/>
      <c r="M307" s="25"/>
      <c r="N307" s="37"/>
      <c r="O307" s="10"/>
      <c r="P307" s="11"/>
      <c r="Q307" s="61">
        <f t="shared" si="5048"/>
        <v>562</v>
      </c>
      <c r="R307" s="61">
        <f t="shared" si="5049"/>
        <v>38</v>
      </c>
      <c r="S307" s="11"/>
      <c r="T307" s="12">
        <f t="shared" si="4980"/>
        <v>0</v>
      </c>
      <c r="U307" s="11"/>
      <c r="V307" s="12" t="e">
        <f t="shared" si="4981"/>
        <v>#DIV/0!</v>
      </c>
      <c r="W307" s="13"/>
      <c r="X307" s="11"/>
      <c r="Y307" s="25"/>
      <c r="Z307" s="37"/>
      <c r="AA307" s="10"/>
      <c r="AB307" s="11"/>
      <c r="AC307" s="61">
        <f t="shared" si="5050"/>
        <v>545</v>
      </c>
      <c r="AD307" s="61">
        <f t="shared" si="5051"/>
        <v>38</v>
      </c>
      <c r="AE307" s="11"/>
      <c r="AF307" s="12">
        <f t="shared" si="4982"/>
        <v>0</v>
      </c>
      <c r="AG307" s="11"/>
      <c r="AH307" s="12" t="e">
        <f t="shared" si="4983"/>
        <v>#DIV/0!</v>
      </c>
      <c r="AI307" s="13"/>
      <c r="AJ307" s="11"/>
      <c r="AK307" s="25"/>
      <c r="AL307" s="37"/>
      <c r="AM307" s="10"/>
      <c r="AN307" s="11"/>
      <c r="AO307" s="61">
        <f t="shared" si="5052"/>
        <v>122</v>
      </c>
      <c r="AP307" s="61">
        <f t="shared" si="5053"/>
        <v>8</v>
      </c>
      <c r="AQ307" s="11"/>
      <c r="AR307" s="12">
        <f t="shared" si="4984"/>
        <v>0</v>
      </c>
      <c r="AS307" s="11"/>
      <c r="AT307" s="12" t="e">
        <f t="shared" si="4985"/>
        <v>#DIV/0!</v>
      </c>
      <c r="AU307" s="13"/>
      <c r="AV307" s="11"/>
      <c r="AW307" s="25"/>
      <c r="AX307" s="37"/>
      <c r="AY307" s="10"/>
      <c r="AZ307" s="11"/>
      <c r="BA307" s="61">
        <f t="shared" si="5054"/>
        <v>547</v>
      </c>
      <c r="BB307" s="61">
        <f t="shared" si="5055"/>
        <v>38</v>
      </c>
      <c r="BC307" s="11"/>
      <c r="BD307" s="12">
        <f t="shared" si="4986"/>
        <v>0</v>
      </c>
      <c r="BE307" s="11"/>
      <c r="BF307" s="12" t="e">
        <f t="shared" si="4987"/>
        <v>#DIV/0!</v>
      </c>
      <c r="BG307" s="13"/>
      <c r="BH307" s="11"/>
      <c r="BI307" s="25"/>
      <c r="BJ307" s="37"/>
      <c r="BK307" s="10"/>
      <c r="BL307" s="11"/>
      <c r="BM307" s="61">
        <f t="shared" si="5056"/>
        <v>551</v>
      </c>
      <c r="BN307" s="61">
        <f t="shared" si="5057"/>
        <v>38</v>
      </c>
      <c r="BO307" s="11"/>
      <c r="BP307" s="12">
        <f t="shared" si="4988"/>
        <v>0</v>
      </c>
      <c r="BQ307" s="11"/>
      <c r="BR307" s="12" t="e">
        <f t="shared" si="4989"/>
        <v>#DIV/0!</v>
      </c>
      <c r="BS307" s="13"/>
      <c r="BT307" s="11"/>
      <c r="BU307" s="25"/>
      <c r="BV307" s="37"/>
      <c r="BW307" s="10"/>
      <c r="BX307" s="11"/>
      <c r="BY307" s="61">
        <f t="shared" si="5058"/>
        <v>556</v>
      </c>
      <c r="BZ307" s="61">
        <f t="shared" si="5059"/>
        <v>38</v>
      </c>
      <c r="CA307" s="11"/>
      <c r="CB307" s="12">
        <f t="shared" si="4990"/>
        <v>0</v>
      </c>
      <c r="CC307" s="11"/>
      <c r="CD307" s="12" t="e">
        <f t="shared" si="4991"/>
        <v>#DIV/0!</v>
      </c>
      <c r="CE307" s="13"/>
      <c r="CF307" s="11"/>
      <c r="CG307" s="25"/>
      <c r="CH307" s="37"/>
      <c r="CI307" s="10"/>
      <c r="CJ307" s="11"/>
      <c r="CK307" s="61">
        <f t="shared" si="5060"/>
        <v>538</v>
      </c>
      <c r="CL307" s="61">
        <f t="shared" si="5061"/>
        <v>38</v>
      </c>
      <c r="CM307" s="11"/>
      <c r="CN307" s="12">
        <f t="shared" si="4992"/>
        <v>0</v>
      </c>
      <c r="CO307" s="11"/>
      <c r="CP307" s="12" t="e">
        <f t="shared" si="4993"/>
        <v>#DIV/0!</v>
      </c>
      <c r="CQ307" s="13"/>
      <c r="CR307" s="11"/>
      <c r="CS307" s="25"/>
      <c r="CT307" s="37"/>
      <c r="CU307" s="10"/>
      <c r="CV307" s="11"/>
      <c r="CW307" s="61">
        <f t="shared" si="5062"/>
        <v>547</v>
      </c>
      <c r="CX307" s="61">
        <f t="shared" si="5063"/>
        <v>38</v>
      </c>
      <c r="CY307" s="11"/>
      <c r="CZ307" s="12">
        <f t="shared" si="4994"/>
        <v>0</v>
      </c>
      <c r="DA307" s="11"/>
      <c r="DB307" s="12" t="e">
        <f t="shared" si="4995"/>
        <v>#DIV/0!</v>
      </c>
      <c r="DC307" s="13"/>
      <c r="DD307" s="11"/>
      <c r="DE307" s="25"/>
      <c r="DF307" s="37"/>
      <c r="DG307" s="10"/>
      <c r="DH307" s="11"/>
      <c r="DI307" s="61">
        <f t="shared" si="5064"/>
        <v>561</v>
      </c>
      <c r="DJ307" s="61">
        <f t="shared" si="5065"/>
        <v>39</v>
      </c>
      <c r="DK307" s="11"/>
      <c r="DL307" s="12">
        <f t="shared" si="4996"/>
        <v>0</v>
      </c>
      <c r="DM307" s="11"/>
      <c r="DN307" s="12" t="e">
        <f t="shared" si="4997"/>
        <v>#DIV/0!</v>
      </c>
      <c r="DO307" s="13"/>
      <c r="DP307" s="11"/>
      <c r="DQ307" s="25"/>
      <c r="DR307" s="37"/>
      <c r="DS307" s="10"/>
      <c r="DT307" s="11"/>
      <c r="DU307" s="61">
        <f t="shared" si="5066"/>
        <v>97</v>
      </c>
      <c r="DV307" s="61">
        <f t="shared" si="5067"/>
        <v>8</v>
      </c>
      <c r="DW307" s="11"/>
      <c r="DX307" s="12">
        <f t="shared" si="4998"/>
        <v>0</v>
      </c>
      <c r="DY307" s="11"/>
      <c r="DZ307" s="12" t="e">
        <f t="shared" si="4999"/>
        <v>#DIV/0!</v>
      </c>
      <c r="EA307" s="13"/>
      <c r="EB307" s="11"/>
      <c r="EC307" s="25"/>
      <c r="ED307" s="37"/>
      <c r="EE307" s="10"/>
      <c r="EF307" s="11"/>
      <c r="EG307" s="61">
        <f t="shared" si="5068"/>
        <v>568</v>
      </c>
      <c r="EH307" s="61">
        <f t="shared" si="5069"/>
        <v>40</v>
      </c>
      <c r="EI307" s="11"/>
      <c r="EJ307" s="12">
        <f t="shared" si="5000"/>
        <v>0</v>
      </c>
      <c r="EK307" s="11"/>
      <c r="EL307" s="12" t="e">
        <f t="shared" si="5001"/>
        <v>#DIV/0!</v>
      </c>
      <c r="EM307" s="13"/>
      <c r="EN307" s="11"/>
      <c r="EO307" s="25"/>
      <c r="EP307" s="37"/>
      <c r="EQ307" s="10"/>
      <c r="ER307" s="11"/>
      <c r="ES307" s="61">
        <f t="shared" si="5070"/>
        <v>556</v>
      </c>
      <c r="ET307" s="61">
        <f t="shared" si="5071"/>
        <v>39</v>
      </c>
      <c r="EU307" s="11"/>
      <c r="EV307" s="12">
        <f t="shared" si="5002"/>
        <v>0</v>
      </c>
      <c r="EW307" s="11"/>
      <c r="EX307" s="12" t="e">
        <f t="shared" si="5003"/>
        <v>#DIV/0!</v>
      </c>
      <c r="EY307" s="13"/>
      <c r="EZ307" s="11"/>
      <c r="FA307" s="25"/>
      <c r="FB307" s="37"/>
      <c r="FC307" s="10"/>
      <c r="FD307" s="11"/>
      <c r="FE307" s="61">
        <f t="shared" si="5072"/>
        <v>545</v>
      </c>
      <c r="FF307" s="61">
        <f t="shared" si="5073"/>
        <v>38</v>
      </c>
      <c r="FG307" s="11"/>
      <c r="FH307" s="12">
        <f t="shared" si="5004"/>
        <v>0</v>
      </c>
      <c r="FI307" s="11"/>
      <c r="FJ307" s="12" t="e">
        <f t="shared" si="5005"/>
        <v>#DIV/0!</v>
      </c>
      <c r="FK307" s="13"/>
      <c r="FL307" s="11"/>
      <c r="FM307" s="25"/>
      <c r="FN307" s="37"/>
      <c r="FO307" s="10"/>
      <c r="FP307" s="11"/>
      <c r="FQ307" s="61">
        <f t="shared" si="5074"/>
        <v>539</v>
      </c>
      <c r="FR307" s="61">
        <f t="shared" si="5075"/>
        <v>40</v>
      </c>
      <c r="FS307" s="11"/>
      <c r="FT307" s="12">
        <f t="shared" si="5006"/>
        <v>0</v>
      </c>
      <c r="FU307" s="11"/>
      <c r="FV307" s="12" t="e">
        <f t="shared" si="5007"/>
        <v>#DIV/0!</v>
      </c>
      <c r="FW307" s="13"/>
      <c r="FX307" s="11"/>
      <c r="FY307" s="25"/>
      <c r="FZ307" s="37"/>
      <c r="GA307" s="10"/>
      <c r="GB307" s="11"/>
      <c r="GC307" s="61">
        <f t="shared" si="5076"/>
        <v>549</v>
      </c>
      <c r="GD307" s="61">
        <f t="shared" si="5077"/>
        <v>41</v>
      </c>
      <c r="GE307" s="11"/>
      <c r="GF307" s="12">
        <f t="shared" si="5008"/>
        <v>0</v>
      </c>
      <c r="GG307" s="11"/>
      <c r="GH307" s="12" t="e">
        <f t="shared" si="5009"/>
        <v>#DIV/0!</v>
      </c>
      <c r="GI307" s="13"/>
      <c r="GJ307" s="11"/>
      <c r="GK307" s="25"/>
      <c r="GL307" s="37"/>
      <c r="GM307" s="10"/>
      <c r="GN307" s="11"/>
      <c r="GO307" s="61">
        <f t="shared" si="5078"/>
        <v>571</v>
      </c>
      <c r="GP307" s="61">
        <f t="shared" si="5079"/>
        <v>42</v>
      </c>
      <c r="GQ307" s="11"/>
      <c r="GR307" s="12">
        <f t="shared" si="5010"/>
        <v>0</v>
      </c>
      <c r="GS307" s="11"/>
      <c r="GT307" s="12" t="e">
        <f t="shared" si="5011"/>
        <v>#DIV/0!</v>
      </c>
      <c r="GU307" s="13"/>
      <c r="GV307" s="11"/>
      <c r="GW307" s="25"/>
      <c r="GX307" s="37"/>
      <c r="GY307" s="10"/>
      <c r="GZ307" s="11"/>
      <c r="HA307" s="61">
        <f t="shared" si="5080"/>
        <v>106</v>
      </c>
      <c r="HB307" s="61">
        <f t="shared" si="5081"/>
        <v>7</v>
      </c>
      <c r="HC307" s="11"/>
      <c r="HD307" s="12">
        <f t="shared" si="5012"/>
        <v>0</v>
      </c>
      <c r="HE307" s="11"/>
      <c r="HF307" s="12" t="e">
        <f t="shared" si="5013"/>
        <v>#DIV/0!</v>
      </c>
      <c r="HG307" s="13"/>
      <c r="HH307" s="11"/>
      <c r="HI307" s="25"/>
      <c r="HJ307" s="37"/>
      <c r="HK307" s="10"/>
      <c r="HL307" s="11"/>
      <c r="HM307" s="61">
        <f t="shared" si="5082"/>
        <v>574</v>
      </c>
      <c r="HN307" s="61">
        <f t="shared" si="5083"/>
        <v>42</v>
      </c>
      <c r="HO307" s="11"/>
      <c r="HP307" s="12">
        <f t="shared" si="5014"/>
        <v>0</v>
      </c>
      <c r="HQ307" s="11"/>
      <c r="HR307" s="12" t="e">
        <f t="shared" si="5015"/>
        <v>#DIV/0!</v>
      </c>
      <c r="HS307" s="13"/>
      <c r="HT307" s="11"/>
      <c r="HU307" s="25"/>
      <c r="HV307" s="37"/>
      <c r="HW307" s="10"/>
      <c r="HX307" s="11"/>
      <c r="HY307" s="61">
        <f t="shared" si="5084"/>
        <v>561</v>
      </c>
      <c r="HZ307" s="61">
        <f t="shared" si="5085"/>
        <v>41</v>
      </c>
      <c r="IA307" s="11"/>
      <c r="IB307" s="12">
        <f t="shared" si="5016"/>
        <v>0</v>
      </c>
      <c r="IC307" s="11"/>
      <c r="ID307" s="12" t="e">
        <f t="shared" si="5017"/>
        <v>#DIV/0!</v>
      </c>
      <c r="IE307" s="13"/>
      <c r="IF307" s="11"/>
      <c r="IG307" s="25"/>
      <c r="IH307" s="37"/>
      <c r="II307" s="10"/>
      <c r="IJ307" s="11"/>
      <c r="IK307" s="61">
        <f t="shared" si="5086"/>
        <v>574</v>
      </c>
      <c r="IL307" s="61">
        <f t="shared" si="5087"/>
        <v>41</v>
      </c>
      <c r="IM307" s="11"/>
      <c r="IN307" s="12">
        <f t="shared" si="5018"/>
        <v>0</v>
      </c>
      <c r="IO307" s="11"/>
      <c r="IP307" s="12" t="e">
        <f t="shared" si="5019"/>
        <v>#DIV/0!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0</v>
      </c>
      <c r="IY307" s="11"/>
      <c r="IZ307" s="12" t="e">
        <f t="shared" si="5020"/>
        <v>#DIV/0!</v>
      </c>
      <c r="JA307" s="11"/>
      <c r="JB307" s="12" t="e">
        <f t="shared" si="5021"/>
        <v>#DIV/0!</v>
      </c>
      <c r="JC307" s="13"/>
      <c r="JD307" s="11"/>
      <c r="JE307" s="25"/>
      <c r="JF307" s="37"/>
      <c r="JG307" s="10">
        <f t="shared" si="5022"/>
        <v>0</v>
      </c>
      <c r="JH307" s="14">
        <f t="shared" si="5023"/>
        <v>0</v>
      </c>
      <c r="JI307" s="373">
        <f t="shared" si="5024"/>
        <v>10324</v>
      </c>
      <c r="JJ307" s="11">
        <f t="shared" si="5099"/>
        <v>731</v>
      </c>
      <c r="JK307" s="11">
        <f t="shared" si="5025"/>
        <v>0</v>
      </c>
      <c r="JL307" s="79">
        <f t="shared" si="5026"/>
        <v>0</v>
      </c>
      <c r="JM307" s="15">
        <f t="shared" si="5027"/>
        <v>0</v>
      </c>
      <c r="JN307" s="12" t="e">
        <f t="shared" si="5028"/>
        <v>#DIV/0!</v>
      </c>
      <c r="JO307" s="16"/>
      <c r="JP307" s="17"/>
      <c r="JQ307" s="16" t="e">
        <f t="shared" si="4416"/>
        <v>#DIV/0!</v>
      </c>
      <c r="JR307" s="16"/>
      <c r="JS307" s="369" t="e">
        <f t="shared" si="4289"/>
        <v>#DIV/0!</v>
      </c>
      <c r="JT307" s="23"/>
      <c r="JU307" s="399"/>
      <c r="JV307" s="404">
        <f t="shared" si="5030"/>
        <v>0</v>
      </c>
      <c r="JW307" s="401">
        <f t="shared" si="5031"/>
        <v>0</v>
      </c>
      <c r="JX307" s="406">
        <f t="shared" si="5032"/>
        <v>0</v>
      </c>
      <c r="JY307" s="743"/>
      <c r="JZ307" s="690"/>
      <c r="KA307" s="746"/>
      <c r="KB307" s="719"/>
      <c r="KC307" s="716"/>
      <c r="KD307" s="716"/>
      <c r="KE307" s="716"/>
      <c r="KF307" s="716"/>
      <c r="KG307" s="760"/>
      <c r="KH307" s="758"/>
      <c r="KI307" s="67">
        <f t="shared" si="5039"/>
        <v>0</v>
      </c>
      <c r="KJ307" s="430">
        <f t="shared" ref="KJ307" si="5105">KI307/KB306</f>
        <v>0</v>
      </c>
      <c r="KK307" s="67">
        <f t="shared" si="5041"/>
        <v>0</v>
      </c>
      <c r="KL307" s="425">
        <f t="shared" ref="KL307" si="5106">KK307/KD306</f>
        <v>0</v>
      </c>
      <c r="KM307" s="67">
        <f t="shared" si="5043"/>
        <v>0</v>
      </c>
      <c r="KN307" s="425">
        <f>KM307/KF306</f>
        <v>0</v>
      </c>
    </row>
    <row r="308" spans="1:300" ht="20.25" thickTop="1" thickBot="1" x14ac:dyDescent="0.3">
      <c r="A308" s="734"/>
      <c r="B308" s="436">
        <f t="shared" si="5044"/>
        <v>45833</v>
      </c>
      <c r="C308" s="10"/>
      <c r="D308" s="11"/>
      <c r="E308" s="61">
        <f t="shared" si="5045"/>
        <v>555</v>
      </c>
      <c r="F308" s="61">
        <f t="shared" si="5046"/>
        <v>39</v>
      </c>
      <c r="G308" s="11"/>
      <c r="H308" s="12">
        <f t="shared" si="5047"/>
        <v>0</v>
      </c>
      <c r="I308" s="11"/>
      <c r="J308" s="12" t="e">
        <f t="shared" si="4979"/>
        <v>#DIV/0!</v>
      </c>
      <c r="K308" s="13"/>
      <c r="L308" s="11"/>
      <c r="M308" s="38"/>
      <c r="N308" s="39"/>
      <c r="O308" s="10"/>
      <c r="P308" s="11"/>
      <c r="Q308" s="61">
        <f t="shared" si="5048"/>
        <v>562</v>
      </c>
      <c r="R308" s="61">
        <f t="shared" si="5049"/>
        <v>38</v>
      </c>
      <c r="S308" s="11"/>
      <c r="T308" s="12">
        <f t="shared" si="4980"/>
        <v>0</v>
      </c>
      <c r="U308" s="11"/>
      <c r="V308" s="12" t="e">
        <f t="shared" si="4981"/>
        <v>#DIV/0!</v>
      </c>
      <c r="W308" s="13"/>
      <c r="X308" s="11"/>
      <c r="Y308" s="38"/>
      <c r="Z308" s="39"/>
      <c r="AA308" s="10"/>
      <c r="AB308" s="11"/>
      <c r="AC308" s="61">
        <f t="shared" si="5050"/>
        <v>545</v>
      </c>
      <c r="AD308" s="61">
        <f t="shared" si="5051"/>
        <v>38</v>
      </c>
      <c r="AE308" s="11"/>
      <c r="AF308" s="12">
        <f t="shared" si="4982"/>
        <v>0</v>
      </c>
      <c r="AG308" s="11"/>
      <c r="AH308" s="12" t="e">
        <f t="shared" si="4983"/>
        <v>#DIV/0!</v>
      </c>
      <c r="AI308" s="13"/>
      <c r="AJ308" s="11"/>
      <c r="AK308" s="38"/>
      <c r="AL308" s="39"/>
      <c r="AM308" s="10"/>
      <c r="AN308" s="11"/>
      <c r="AO308" s="61">
        <f t="shared" si="5052"/>
        <v>122</v>
      </c>
      <c r="AP308" s="61">
        <f t="shared" si="5053"/>
        <v>8</v>
      </c>
      <c r="AQ308" s="11"/>
      <c r="AR308" s="12">
        <f t="shared" si="4984"/>
        <v>0</v>
      </c>
      <c r="AS308" s="11"/>
      <c r="AT308" s="12" t="e">
        <f t="shared" si="4985"/>
        <v>#DIV/0!</v>
      </c>
      <c r="AU308" s="13"/>
      <c r="AV308" s="11"/>
      <c r="AW308" s="38"/>
      <c r="AX308" s="39"/>
      <c r="AY308" s="10"/>
      <c r="AZ308" s="11"/>
      <c r="BA308" s="61">
        <f t="shared" si="5054"/>
        <v>547</v>
      </c>
      <c r="BB308" s="61">
        <f t="shared" si="5055"/>
        <v>38</v>
      </c>
      <c r="BC308" s="11"/>
      <c r="BD308" s="12">
        <f t="shared" si="4986"/>
        <v>0</v>
      </c>
      <c r="BE308" s="11"/>
      <c r="BF308" s="12" t="e">
        <f t="shared" si="4987"/>
        <v>#DIV/0!</v>
      </c>
      <c r="BG308" s="13"/>
      <c r="BH308" s="11"/>
      <c r="BI308" s="38"/>
      <c r="BJ308" s="39"/>
      <c r="BK308" s="10"/>
      <c r="BL308" s="11"/>
      <c r="BM308" s="61">
        <f t="shared" si="5056"/>
        <v>551</v>
      </c>
      <c r="BN308" s="61">
        <f t="shared" si="5057"/>
        <v>38</v>
      </c>
      <c r="BO308" s="11"/>
      <c r="BP308" s="12">
        <f t="shared" si="4988"/>
        <v>0</v>
      </c>
      <c r="BQ308" s="11"/>
      <c r="BR308" s="12" t="e">
        <f t="shared" si="4989"/>
        <v>#DIV/0!</v>
      </c>
      <c r="BS308" s="13"/>
      <c r="BT308" s="11"/>
      <c r="BU308" s="38"/>
      <c r="BV308" s="39"/>
      <c r="BW308" s="10"/>
      <c r="BX308" s="11"/>
      <c r="BY308" s="61">
        <f t="shared" si="5058"/>
        <v>556</v>
      </c>
      <c r="BZ308" s="61">
        <f t="shared" si="5059"/>
        <v>38</v>
      </c>
      <c r="CA308" s="11"/>
      <c r="CB308" s="12">
        <f t="shared" si="4990"/>
        <v>0</v>
      </c>
      <c r="CC308" s="11"/>
      <c r="CD308" s="12" t="e">
        <f t="shared" si="4991"/>
        <v>#DIV/0!</v>
      </c>
      <c r="CE308" s="13"/>
      <c r="CF308" s="11"/>
      <c r="CG308" s="38"/>
      <c r="CH308" s="39"/>
      <c r="CI308" s="10"/>
      <c r="CJ308" s="11"/>
      <c r="CK308" s="61">
        <f t="shared" si="5060"/>
        <v>538</v>
      </c>
      <c r="CL308" s="61">
        <f t="shared" si="5061"/>
        <v>38</v>
      </c>
      <c r="CM308" s="11"/>
      <c r="CN308" s="12">
        <f t="shared" si="4992"/>
        <v>0</v>
      </c>
      <c r="CO308" s="11"/>
      <c r="CP308" s="12" t="e">
        <f t="shared" si="4993"/>
        <v>#DIV/0!</v>
      </c>
      <c r="CQ308" s="13"/>
      <c r="CR308" s="11"/>
      <c r="CS308" s="38"/>
      <c r="CT308" s="39"/>
      <c r="CU308" s="10"/>
      <c r="CV308" s="11"/>
      <c r="CW308" s="61">
        <f t="shared" si="5062"/>
        <v>547</v>
      </c>
      <c r="CX308" s="61">
        <f t="shared" si="5063"/>
        <v>38</v>
      </c>
      <c r="CY308" s="11"/>
      <c r="CZ308" s="12">
        <f t="shared" si="4994"/>
        <v>0</v>
      </c>
      <c r="DA308" s="11"/>
      <c r="DB308" s="12" t="e">
        <f t="shared" si="4995"/>
        <v>#DIV/0!</v>
      </c>
      <c r="DC308" s="13"/>
      <c r="DD308" s="11"/>
      <c r="DE308" s="38"/>
      <c r="DF308" s="39"/>
      <c r="DG308" s="10"/>
      <c r="DH308" s="11"/>
      <c r="DI308" s="61">
        <f t="shared" si="5064"/>
        <v>561</v>
      </c>
      <c r="DJ308" s="61">
        <f t="shared" si="5065"/>
        <v>39</v>
      </c>
      <c r="DK308" s="11"/>
      <c r="DL308" s="12">
        <f t="shared" si="4996"/>
        <v>0</v>
      </c>
      <c r="DM308" s="11"/>
      <c r="DN308" s="12" t="e">
        <f t="shared" si="4997"/>
        <v>#DIV/0!</v>
      </c>
      <c r="DO308" s="13"/>
      <c r="DP308" s="11"/>
      <c r="DQ308" s="38"/>
      <c r="DR308" s="39"/>
      <c r="DS308" s="10"/>
      <c r="DT308" s="11"/>
      <c r="DU308" s="61">
        <f t="shared" si="5066"/>
        <v>97</v>
      </c>
      <c r="DV308" s="61">
        <f t="shared" si="5067"/>
        <v>8</v>
      </c>
      <c r="DW308" s="11"/>
      <c r="DX308" s="12">
        <f t="shared" si="4998"/>
        <v>0</v>
      </c>
      <c r="DY308" s="11"/>
      <c r="DZ308" s="12" t="e">
        <f t="shared" si="4999"/>
        <v>#DIV/0!</v>
      </c>
      <c r="EA308" s="13"/>
      <c r="EB308" s="11"/>
      <c r="EC308" s="38"/>
      <c r="ED308" s="39"/>
      <c r="EE308" s="10"/>
      <c r="EF308" s="11"/>
      <c r="EG308" s="61">
        <f t="shared" si="5068"/>
        <v>568</v>
      </c>
      <c r="EH308" s="61">
        <f t="shared" si="5069"/>
        <v>40</v>
      </c>
      <c r="EI308" s="11"/>
      <c r="EJ308" s="12">
        <f t="shared" si="5000"/>
        <v>0</v>
      </c>
      <c r="EK308" s="11"/>
      <c r="EL308" s="12" t="e">
        <f t="shared" si="5001"/>
        <v>#DIV/0!</v>
      </c>
      <c r="EM308" s="13"/>
      <c r="EN308" s="11"/>
      <c r="EO308" s="38"/>
      <c r="EP308" s="39"/>
      <c r="EQ308" s="10"/>
      <c r="ER308" s="11"/>
      <c r="ES308" s="61">
        <f t="shared" si="5070"/>
        <v>556</v>
      </c>
      <c r="ET308" s="61">
        <f t="shared" si="5071"/>
        <v>39</v>
      </c>
      <c r="EU308" s="11"/>
      <c r="EV308" s="12">
        <f t="shared" si="5002"/>
        <v>0</v>
      </c>
      <c r="EW308" s="11"/>
      <c r="EX308" s="12" t="e">
        <f t="shared" si="5003"/>
        <v>#DIV/0!</v>
      </c>
      <c r="EY308" s="13"/>
      <c r="EZ308" s="11"/>
      <c r="FA308" s="38"/>
      <c r="FB308" s="39"/>
      <c r="FC308" s="10"/>
      <c r="FD308" s="11"/>
      <c r="FE308" s="61">
        <f t="shared" si="5072"/>
        <v>545</v>
      </c>
      <c r="FF308" s="61">
        <f t="shared" si="5073"/>
        <v>38</v>
      </c>
      <c r="FG308" s="11"/>
      <c r="FH308" s="12">
        <f t="shared" si="5004"/>
        <v>0</v>
      </c>
      <c r="FI308" s="11"/>
      <c r="FJ308" s="12" t="e">
        <f t="shared" si="5005"/>
        <v>#DIV/0!</v>
      </c>
      <c r="FK308" s="13"/>
      <c r="FL308" s="11"/>
      <c r="FM308" s="38"/>
      <c r="FN308" s="39"/>
      <c r="FO308" s="10"/>
      <c r="FP308" s="11"/>
      <c r="FQ308" s="61">
        <f t="shared" si="5074"/>
        <v>539</v>
      </c>
      <c r="FR308" s="61">
        <f t="shared" si="5075"/>
        <v>40</v>
      </c>
      <c r="FS308" s="11"/>
      <c r="FT308" s="12">
        <f t="shared" si="5006"/>
        <v>0</v>
      </c>
      <c r="FU308" s="11"/>
      <c r="FV308" s="12" t="e">
        <f t="shared" si="5007"/>
        <v>#DIV/0!</v>
      </c>
      <c r="FW308" s="13"/>
      <c r="FX308" s="11"/>
      <c r="FY308" s="38"/>
      <c r="FZ308" s="39"/>
      <c r="GA308" s="10"/>
      <c r="GB308" s="11"/>
      <c r="GC308" s="61">
        <f t="shared" si="5076"/>
        <v>549</v>
      </c>
      <c r="GD308" s="61">
        <f t="shared" si="5077"/>
        <v>41</v>
      </c>
      <c r="GE308" s="11"/>
      <c r="GF308" s="12">
        <f t="shared" si="5008"/>
        <v>0</v>
      </c>
      <c r="GG308" s="11"/>
      <c r="GH308" s="12" t="e">
        <f t="shared" si="5009"/>
        <v>#DIV/0!</v>
      </c>
      <c r="GI308" s="13"/>
      <c r="GJ308" s="11"/>
      <c r="GK308" s="38"/>
      <c r="GL308" s="39"/>
      <c r="GM308" s="10"/>
      <c r="GN308" s="11"/>
      <c r="GO308" s="61">
        <f t="shared" si="5078"/>
        <v>571</v>
      </c>
      <c r="GP308" s="61">
        <f t="shared" si="5079"/>
        <v>42</v>
      </c>
      <c r="GQ308" s="11"/>
      <c r="GR308" s="12">
        <f t="shared" si="5010"/>
        <v>0</v>
      </c>
      <c r="GS308" s="11"/>
      <c r="GT308" s="12" t="e">
        <f t="shared" si="5011"/>
        <v>#DIV/0!</v>
      </c>
      <c r="GU308" s="13"/>
      <c r="GV308" s="11"/>
      <c r="GW308" s="38"/>
      <c r="GX308" s="39"/>
      <c r="GY308" s="10"/>
      <c r="GZ308" s="11"/>
      <c r="HA308" s="61">
        <f t="shared" si="5080"/>
        <v>106</v>
      </c>
      <c r="HB308" s="61">
        <f t="shared" si="5081"/>
        <v>7</v>
      </c>
      <c r="HC308" s="11"/>
      <c r="HD308" s="12">
        <f t="shared" si="5012"/>
        <v>0</v>
      </c>
      <c r="HE308" s="11"/>
      <c r="HF308" s="12" t="e">
        <f t="shared" si="5013"/>
        <v>#DIV/0!</v>
      </c>
      <c r="HG308" s="13"/>
      <c r="HH308" s="11"/>
      <c r="HI308" s="38"/>
      <c r="HJ308" s="39"/>
      <c r="HK308" s="10"/>
      <c r="HL308" s="11"/>
      <c r="HM308" s="61">
        <f t="shared" si="5082"/>
        <v>574</v>
      </c>
      <c r="HN308" s="61">
        <f t="shared" si="5083"/>
        <v>42</v>
      </c>
      <c r="HO308" s="11"/>
      <c r="HP308" s="12">
        <f t="shared" si="5014"/>
        <v>0</v>
      </c>
      <c r="HQ308" s="11"/>
      <c r="HR308" s="12" t="e">
        <f t="shared" si="5015"/>
        <v>#DIV/0!</v>
      </c>
      <c r="HS308" s="13"/>
      <c r="HT308" s="11"/>
      <c r="HU308" s="38"/>
      <c r="HV308" s="39"/>
      <c r="HW308" s="10"/>
      <c r="HX308" s="11"/>
      <c r="HY308" s="61">
        <f t="shared" si="5084"/>
        <v>561</v>
      </c>
      <c r="HZ308" s="61">
        <f t="shared" si="5085"/>
        <v>41</v>
      </c>
      <c r="IA308" s="11"/>
      <c r="IB308" s="12">
        <f t="shared" si="5016"/>
        <v>0</v>
      </c>
      <c r="IC308" s="11"/>
      <c r="ID308" s="12" t="e">
        <f t="shared" si="5017"/>
        <v>#DIV/0!</v>
      </c>
      <c r="IE308" s="13"/>
      <c r="IF308" s="11"/>
      <c r="IG308" s="38"/>
      <c r="IH308" s="39"/>
      <c r="II308" s="10"/>
      <c r="IJ308" s="11"/>
      <c r="IK308" s="61">
        <f t="shared" si="5086"/>
        <v>574</v>
      </c>
      <c r="IL308" s="61">
        <f t="shared" si="5087"/>
        <v>41</v>
      </c>
      <c r="IM308" s="11"/>
      <c r="IN308" s="12">
        <f t="shared" si="5018"/>
        <v>0</v>
      </c>
      <c r="IO308" s="11"/>
      <c r="IP308" s="12" t="e">
        <f t="shared" si="5019"/>
        <v>#DIV/0!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0</v>
      </c>
      <c r="IY308" s="11"/>
      <c r="IZ308" s="12" t="e">
        <f t="shared" si="5020"/>
        <v>#DIV/0!</v>
      </c>
      <c r="JA308" s="11"/>
      <c r="JB308" s="12" t="e">
        <f t="shared" si="5021"/>
        <v>#DIV/0!</v>
      </c>
      <c r="JC308" s="13"/>
      <c r="JD308" s="11"/>
      <c r="JE308" s="38"/>
      <c r="JF308" s="39"/>
      <c r="JG308" s="10">
        <f t="shared" si="5022"/>
        <v>0</v>
      </c>
      <c r="JH308" s="14">
        <f t="shared" si="5023"/>
        <v>0</v>
      </c>
      <c r="JI308" s="373">
        <f t="shared" si="5024"/>
        <v>10324</v>
      </c>
      <c r="JJ308" s="11">
        <f t="shared" si="5099"/>
        <v>731</v>
      </c>
      <c r="JK308" s="11">
        <f t="shared" si="5025"/>
        <v>0</v>
      </c>
      <c r="JL308" s="79">
        <f t="shared" si="5026"/>
        <v>0</v>
      </c>
      <c r="JM308" s="15">
        <f t="shared" si="5027"/>
        <v>0</v>
      </c>
      <c r="JN308" s="12" t="e">
        <f t="shared" si="5028"/>
        <v>#DIV/0!</v>
      </c>
      <c r="JO308" s="16"/>
      <c r="JP308" s="17"/>
      <c r="JQ308" s="16" t="e">
        <f t="shared" si="4416"/>
        <v>#DIV/0!</v>
      </c>
      <c r="JR308" s="16"/>
      <c r="JS308" s="369" t="e">
        <f t="shared" si="4289"/>
        <v>#DIV/0!</v>
      </c>
      <c r="JT308" s="23"/>
      <c r="JU308" s="399"/>
      <c r="JV308" s="404">
        <f t="shared" si="5030"/>
        <v>0</v>
      </c>
      <c r="JW308" s="401">
        <f t="shared" si="5031"/>
        <v>0</v>
      </c>
      <c r="JX308" s="406">
        <f t="shared" si="5032"/>
        <v>0</v>
      </c>
      <c r="JY308" s="743"/>
      <c r="JZ308" s="690"/>
      <c r="KA308" s="746"/>
      <c r="KB308" s="718">
        <f t="shared" ref="KB308" si="5107">KB299+KB304</f>
        <v>513</v>
      </c>
      <c r="KC308" s="763">
        <f t="shared" ref="KC308" si="5108">KB308/$KB$10</f>
        <v>0.1300380228136882</v>
      </c>
      <c r="KD308" s="714">
        <f t="shared" ref="KD308" si="5109">KD299+KD304</f>
        <v>530</v>
      </c>
      <c r="KE308" s="763">
        <f t="shared" ref="KE308" si="5110">KD308/$KD$10</f>
        <v>0.13444951801116184</v>
      </c>
      <c r="KF308" s="714">
        <f t="shared" ref="KF308" si="5111">KF299+KF304</f>
        <v>478</v>
      </c>
      <c r="KG308" s="770">
        <f t="shared" ref="KG308" si="5112">KF308/$KF$10</f>
        <v>0.12110463643273373</v>
      </c>
      <c r="KH308" s="761" t="s">
        <v>144</v>
      </c>
      <c r="KI308" s="304">
        <f t="shared" si="5039"/>
        <v>0</v>
      </c>
      <c r="KJ308" s="431">
        <f t="shared" ref="KJ308" si="5113">KI308/KB306</f>
        <v>0</v>
      </c>
      <c r="KK308" s="304">
        <f t="shared" si="5041"/>
        <v>0</v>
      </c>
      <c r="KL308" s="422">
        <f t="shared" ref="KL308" si="5114">KK308/KD306</f>
        <v>0</v>
      </c>
      <c r="KM308" s="304">
        <f t="shared" si="5043"/>
        <v>0</v>
      </c>
      <c r="KN308" s="422">
        <f>KM308/KF306</f>
        <v>0</v>
      </c>
    </row>
    <row r="309" spans="1:300" ht="19.5" thickBot="1" x14ac:dyDescent="0.3">
      <c r="A309" s="734"/>
      <c r="B309" s="437"/>
      <c r="C309" s="26">
        <f>SUM(C302:C308)</f>
        <v>2</v>
      </c>
      <c r="D309" s="27">
        <f>SUM(D302:D308)</f>
        <v>0</v>
      </c>
      <c r="E309" s="27"/>
      <c r="F309" s="27"/>
      <c r="G309" s="27">
        <f>SUM(G302:G308)</f>
        <v>1199</v>
      </c>
      <c r="H309" s="28">
        <f>((G309+I309)/7)/E308</f>
        <v>0.33307593307593308</v>
      </c>
      <c r="I309" s="27">
        <f>SUM(I302:I308)</f>
        <v>95</v>
      </c>
      <c r="J309" s="28">
        <f>(I309/(I309+G309))</f>
        <v>7.3415765069551775E-2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2</v>
      </c>
      <c r="P309" s="27">
        <f>SUM(P302:P308)</f>
        <v>0</v>
      </c>
      <c r="Q309" s="27"/>
      <c r="R309" s="27"/>
      <c r="S309" s="27">
        <f>SUM(S302:S308)</f>
        <v>1204</v>
      </c>
      <c r="T309" s="28">
        <f>((S309+U309)/7)/Q308</f>
        <v>0.33248601931875954</v>
      </c>
      <c r="U309" s="27">
        <f>SUM(U302:U308)</f>
        <v>104</v>
      </c>
      <c r="V309" s="28">
        <f>(U309/(U309+S309))</f>
        <v>7.9510703363914373E-2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3</v>
      </c>
      <c r="AB309" s="27">
        <f>SUM(AB302:AB308)</f>
        <v>0</v>
      </c>
      <c r="AC309" s="27"/>
      <c r="AD309" s="27"/>
      <c r="AE309" s="27">
        <f>SUM(AE302:AE308)</f>
        <v>1201</v>
      </c>
      <c r="AF309" s="28">
        <f>((AE309+AG309)/7)/AC308</f>
        <v>0.34207077326343377</v>
      </c>
      <c r="AG309" s="27">
        <f>SUM(AG302:AG308)</f>
        <v>104</v>
      </c>
      <c r="AH309" s="28">
        <f>(AG309/(AG309+AE309))</f>
        <v>7.9693486590038318E-2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9</v>
      </c>
      <c r="AN309" s="27">
        <f>SUM(AN302:AN308)</f>
        <v>0</v>
      </c>
      <c r="AO309" s="27"/>
      <c r="AP309" s="27"/>
      <c r="AQ309" s="27">
        <f>SUM(AQ302:AQ308)</f>
        <v>49</v>
      </c>
      <c r="AR309" s="28">
        <f>((AQ309+AS309)/7)/AO308</f>
        <v>7.1428571428571425E-2</v>
      </c>
      <c r="AS309" s="27">
        <f>SUM(AS302:AS308)</f>
        <v>12</v>
      </c>
      <c r="AT309" s="28">
        <f>(AS309/(AS309+AQ309))</f>
        <v>0.19672131147540983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1</v>
      </c>
      <c r="AZ309" s="27">
        <f>SUM(AZ302:AZ308)</f>
        <v>0</v>
      </c>
      <c r="BA309" s="27"/>
      <c r="BB309" s="27"/>
      <c r="BC309" s="27">
        <f>SUM(BC302:BC308)</f>
        <v>1189</v>
      </c>
      <c r="BD309" s="28">
        <f>((BC309+BE309)/7)/BA308</f>
        <v>0.33481326717158527</v>
      </c>
      <c r="BE309" s="27">
        <f>SUM(BE302:BE308)</f>
        <v>93</v>
      </c>
      <c r="BF309" s="28">
        <f>(BE309/(BE309+BC309))</f>
        <v>7.2542901716068642E-2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1139</v>
      </c>
      <c r="BP309" s="28">
        <f>((BO309+BQ309)/7)/BM308</f>
        <v>0.31708581799325902</v>
      </c>
      <c r="BQ309" s="27">
        <f>SUM(BQ302:BQ308)</f>
        <v>84</v>
      </c>
      <c r="BR309" s="28">
        <f>(BQ309/(BQ309+BO309))</f>
        <v>6.8683565004088301E-2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1</v>
      </c>
      <c r="BX309" s="27">
        <f>SUM(BX302:BX308)</f>
        <v>0</v>
      </c>
      <c r="BY309" s="27"/>
      <c r="BZ309" s="27"/>
      <c r="CA309" s="27">
        <f>SUM(CA302:CA308)</f>
        <v>1134</v>
      </c>
      <c r="CB309" s="28">
        <f>((CA309+CC309)/7)/BY308</f>
        <v>0.32887975334018499</v>
      </c>
      <c r="CC309" s="27">
        <f>SUM(CC302:CC308)</f>
        <v>146</v>
      </c>
      <c r="CD309" s="28">
        <f>(CC309/(CC309+CA309))</f>
        <v>0.1140625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1</v>
      </c>
      <c r="CJ309" s="27">
        <f>SUM(CJ302:CJ308)</f>
        <v>0</v>
      </c>
      <c r="CK309" s="27"/>
      <c r="CL309" s="27"/>
      <c r="CM309" s="27">
        <f>SUM(CM302:CM308)</f>
        <v>1197</v>
      </c>
      <c r="CN309" s="28">
        <f>((CM309+CO309)/7)/CK308</f>
        <v>0.34625597450876261</v>
      </c>
      <c r="CO309" s="27">
        <f>SUM(CO302:CO308)</f>
        <v>107</v>
      </c>
      <c r="CP309" s="28">
        <f>(CO309/(CO309+CM309))</f>
        <v>8.2055214723926378E-2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1133</v>
      </c>
      <c r="CZ309" s="28">
        <f>((CY309+DA309)/7)/CW308</f>
        <v>0.32854531209193</v>
      </c>
      <c r="DA309" s="27">
        <f>SUM(DA302:DA308)</f>
        <v>125</v>
      </c>
      <c r="DB309" s="28">
        <f>(DA309/(DA309+CY309))</f>
        <v>9.9364069952305248E-2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1</v>
      </c>
      <c r="DH309" s="27">
        <f>SUM(DH302:DH308)</f>
        <v>0</v>
      </c>
      <c r="DI309" s="27"/>
      <c r="DJ309" s="27"/>
      <c r="DK309" s="27">
        <f>SUM(DK302:DK308)</f>
        <v>1124</v>
      </c>
      <c r="DL309" s="28">
        <f>((DK309+DM309)/7)/DI308</f>
        <v>0.32340208810797044</v>
      </c>
      <c r="DM309" s="27">
        <f>SUM(DM302:DM308)</f>
        <v>146</v>
      </c>
      <c r="DN309" s="28">
        <f>(DM309/(DM309+DK309))</f>
        <v>0.11496062992125984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8</v>
      </c>
      <c r="DT309" s="27">
        <f>SUM(DT302:DT308)</f>
        <v>0</v>
      </c>
      <c r="DU309" s="27"/>
      <c r="DV309" s="27"/>
      <c r="DW309" s="27">
        <f>SUM(DW302:DW308)</f>
        <v>155</v>
      </c>
      <c r="DX309" s="28">
        <f>((DW309+DY309)/7)/DU308</f>
        <v>0.28424153166421207</v>
      </c>
      <c r="DY309" s="27">
        <f>SUM(DY302:DY308)</f>
        <v>38</v>
      </c>
      <c r="DZ309" s="28">
        <f>(DY309/(DY309+DW309))</f>
        <v>0.19689119170984457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1</v>
      </c>
      <c r="EF309" s="27">
        <f>SUM(EF302:EF308)</f>
        <v>0</v>
      </c>
      <c r="EG309" s="27"/>
      <c r="EH309" s="27"/>
      <c r="EI309" s="27">
        <f>SUM(EI302:EI308)</f>
        <v>1171</v>
      </c>
      <c r="EJ309" s="28">
        <f>((EI309+EK309)/7)/EG308</f>
        <v>0.32545271629778671</v>
      </c>
      <c r="EK309" s="27">
        <f>SUM(EK302:EK308)</f>
        <v>123</v>
      </c>
      <c r="EL309" s="28">
        <f>(EK309/(EK309+EI309))</f>
        <v>9.5054095826893351E-2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2</v>
      </c>
      <c r="ER309" s="27">
        <f>SUM(ER302:ER308)</f>
        <v>0</v>
      </c>
      <c r="ES309" s="27"/>
      <c r="ET309" s="27"/>
      <c r="EU309" s="27">
        <f>SUM(EU302:EU308)</f>
        <v>1150</v>
      </c>
      <c r="EV309" s="28">
        <f>((EU309+EW309)/7)/ES308</f>
        <v>0.31500513874614594</v>
      </c>
      <c r="EW309" s="27">
        <f>SUM(EW302:EW308)</f>
        <v>76</v>
      </c>
      <c r="EX309" s="28">
        <f>(EW309/(EW309+EU309))</f>
        <v>6.1990212071778142E-2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4</v>
      </c>
      <c r="FD309" s="27">
        <f>SUM(FD302:FD308)</f>
        <v>0</v>
      </c>
      <c r="FE309" s="27"/>
      <c r="FF309" s="27"/>
      <c r="FG309" s="27">
        <f>SUM(FG302:FG308)</f>
        <v>1103</v>
      </c>
      <c r="FH309" s="28">
        <f>((FG309+FI309)/7)/FE308</f>
        <v>0.31349934469200524</v>
      </c>
      <c r="FI309" s="27">
        <f>SUM(FI302:FI308)</f>
        <v>93</v>
      </c>
      <c r="FJ309" s="28">
        <f>(FI309/(FI309+FG309))</f>
        <v>7.7759197324414719E-2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5</v>
      </c>
      <c r="FP309" s="27">
        <f>SUM(FP302:FP308)</f>
        <v>0</v>
      </c>
      <c r="FQ309" s="27"/>
      <c r="FR309" s="27"/>
      <c r="FS309" s="27">
        <f>SUM(FS302:FS308)</f>
        <v>1145</v>
      </c>
      <c r="FT309" s="28">
        <f>((FS309+FU309)/7)/FQ308</f>
        <v>0.33898754306917572</v>
      </c>
      <c r="FU309" s="27">
        <f>SUM(FU302:FU308)</f>
        <v>134</v>
      </c>
      <c r="FV309" s="28">
        <f>(FU309/(FU309+FS309))</f>
        <v>0.10476935105551212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6</v>
      </c>
      <c r="GB309" s="27">
        <f>SUM(GB302:GB308)</f>
        <v>0</v>
      </c>
      <c r="GC309" s="27"/>
      <c r="GD309" s="27"/>
      <c r="GE309" s="27">
        <f>SUM(GE302:GE308)</f>
        <v>1210</v>
      </c>
      <c r="GF309" s="28">
        <f>((GE309+GG309)/7)/GC308</f>
        <v>0.34270101483216237</v>
      </c>
      <c r="GG309" s="27">
        <f>SUM(GG302:GG308)</f>
        <v>107</v>
      </c>
      <c r="GH309" s="28">
        <f>(GG309/(GG309+GE309))</f>
        <v>8.1245254365983302E-2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1137</v>
      </c>
      <c r="GR309" s="28">
        <f>((GQ309+GS309)/7)/GO308</f>
        <v>0.3109832374280711</v>
      </c>
      <c r="GS309" s="27">
        <f>SUM(GS302:GS308)</f>
        <v>106</v>
      </c>
      <c r="GT309" s="28">
        <f>(GS309/(GS309+GQ309))</f>
        <v>8.527755430410297E-2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7</v>
      </c>
      <c r="GZ309" s="27">
        <f>SUM(GZ302:GZ308)</f>
        <v>0</v>
      </c>
      <c r="HA309" s="27"/>
      <c r="HB309" s="27"/>
      <c r="HC309" s="27">
        <f>SUM(HC302:HC308)</f>
        <v>94</v>
      </c>
      <c r="HD309" s="28">
        <f>((HC309+HE309)/7)/HA308</f>
        <v>0.17385444743935308</v>
      </c>
      <c r="HE309" s="27">
        <f>SUM(HE302:HE308)</f>
        <v>35</v>
      </c>
      <c r="HF309" s="28">
        <f>(HE309/(HE309+HC309))</f>
        <v>0.27131782945736432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0</v>
      </c>
      <c r="HL309" s="27">
        <f>SUM(HL302:HL308)</f>
        <v>0</v>
      </c>
      <c r="HM309" s="27"/>
      <c r="HN309" s="27"/>
      <c r="HO309" s="27">
        <f>SUM(HO302:HO308)</f>
        <v>1209</v>
      </c>
      <c r="HP309" s="28">
        <f>((HO309+HQ309)/7)/HM308</f>
        <v>0.32951717272274761</v>
      </c>
      <c r="HQ309" s="27">
        <f>SUM(HQ302:HQ308)</f>
        <v>115</v>
      </c>
      <c r="HR309" s="28">
        <f>(HQ309/(HQ309+HO309))</f>
        <v>8.6858006042296071E-2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2</v>
      </c>
      <c r="HX309" s="27">
        <f>SUM(HX302:HX308)</f>
        <v>0</v>
      </c>
      <c r="HY309" s="27"/>
      <c r="HZ309" s="27"/>
      <c r="IA309" s="27">
        <f>SUM(IA302:IA308)</f>
        <v>1170</v>
      </c>
      <c r="IB309" s="28">
        <f>((IA309+IC309)/7)/HY308</f>
        <v>0.32900432900432902</v>
      </c>
      <c r="IC309" s="27">
        <f>SUM(IC302:IC308)</f>
        <v>122</v>
      </c>
      <c r="ID309" s="28">
        <f>(IC309/(IC309+IA309))</f>
        <v>9.4427244582043338E-2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0</v>
      </c>
      <c r="IJ309" s="27">
        <f>SUM(IJ302:IJ308)</f>
        <v>1</v>
      </c>
      <c r="IK309" s="27"/>
      <c r="IL309" s="27"/>
      <c r="IM309" s="27">
        <f>SUM(IM302:IM308)</f>
        <v>1173</v>
      </c>
      <c r="IN309" s="28">
        <f>((IM309+IO309)/7)/IK308</f>
        <v>0.3160776505724241</v>
      </c>
      <c r="IO309" s="27">
        <f>SUM(IO302:IO308)</f>
        <v>97</v>
      </c>
      <c r="IP309" s="28">
        <f>(IO309/(IO309+IM309))</f>
        <v>7.6377952755905518E-2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2"/>
        <v>56</v>
      </c>
      <c r="JH309" s="443">
        <f t="shared" si="5023"/>
        <v>1</v>
      </c>
      <c r="JI309" s="378">
        <f t="shared" ref="JI309:JJ309" si="5115">SUM(JI301:JI308)</f>
        <v>72344</v>
      </c>
      <c r="JJ309" s="27">
        <f t="shared" si="5115"/>
        <v>5118</v>
      </c>
      <c r="JK309" s="27">
        <f t="shared" si="5025"/>
        <v>23348</v>
      </c>
      <c r="JL309" s="80">
        <f t="shared" si="5026"/>
        <v>0.32273581775959304</v>
      </c>
      <c r="JM309" s="15">
        <f t="shared" si="5027"/>
        <v>2062</v>
      </c>
      <c r="JN309" s="48">
        <f t="shared" si="5028"/>
        <v>8.8315915710125065E-2</v>
      </c>
      <c r="JO309" s="49">
        <f t="shared" ref="JO309" si="5116">SUM(JO302:JO308)/7</f>
        <v>48.614285714285707</v>
      </c>
      <c r="JP309" s="50">
        <f t="shared" ref="JP309" si="5117">SUM(JP302:JP308)</f>
        <v>22036</v>
      </c>
      <c r="JQ309" s="397">
        <f t="shared" si="4416"/>
        <v>94.38067500428302</v>
      </c>
      <c r="JR309" s="50">
        <f t="shared" ref="JR309" si="5118">SUM(JR302:JR308)</f>
        <v>1133</v>
      </c>
      <c r="JS309" s="370">
        <f t="shared" si="4289"/>
        <v>0.54946653734238604</v>
      </c>
      <c r="JT309" s="58" t="e">
        <f t="shared" ref="JT309:JU309" si="5119">JT307/JT306*100-100</f>
        <v>#DIV/0!</v>
      </c>
      <c r="JU309" s="318" t="e">
        <f t="shared" si="5119"/>
        <v>#DIV/0!</v>
      </c>
      <c r="JV309" s="410">
        <f t="shared" ref="JV309" si="5120">SUM(G309,I309,S309,U309,AE309,AG309,AQ309,AS309,BC309,BE309,BO309,BQ309,CA309,CC309)/7/SUM(E308,Q308,AC308,AO308,BA308,BM308,BY308)</f>
        <v>0.3221557383861049</v>
      </c>
      <c r="JW309" s="411">
        <f t="shared" ref="JW309" si="5121">SUM(CM309,CO309,CY309,DA309,DK309,DM309,DW309,DY309,EI309,EK309,EU309,EW309,FG309,FI309)/7/SUM(CK308,CW308,DI308,DU308,EG308,ES308,FE308)</f>
        <v>0.32410818958298443</v>
      </c>
      <c r="JX309" s="412">
        <f t="shared" ref="JX309" si="5122">SUM(FS309,FU309,GE309,GG309,GQ309,GS309,HC309,HE309,HO309,HQ309,IA309,IC309,IM309,IO309,)/7/SUM(FQ308,GC308,GO308,HA308,HM308,HY308,IK308)</f>
        <v>0.3229706390328152</v>
      </c>
      <c r="JY309" s="744"/>
      <c r="JZ309" s="691"/>
      <c r="KA309" s="747"/>
      <c r="KB309" s="762"/>
      <c r="KC309" s="764"/>
      <c r="KD309" s="769"/>
      <c r="KE309" s="764"/>
      <c r="KF309" s="769"/>
      <c r="KG309" s="771"/>
      <c r="KH309" s="772"/>
      <c r="KI309" s="418">
        <f t="shared" ref="KI309" si="5123">SUM(KI302:KI308)</f>
        <v>16</v>
      </c>
      <c r="KJ309" s="432">
        <f t="shared" ref="KJ309" si="5124">KI309/KB306</f>
        <v>4.6376811594202897E-3</v>
      </c>
      <c r="KK309" s="418">
        <f t="shared" ref="KK309" si="5125">SUM(KK302:KK308)</f>
        <v>17</v>
      </c>
      <c r="KL309" s="426">
        <f t="shared" ref="KL309" si="5126">KK309/KD306</f>
        <v>4.9577136191309417E-3</v>
      </c>
      <c r="KM309" s="418">
        <f t="shared" ref="KM309" si="5127">SUM(KM302:KM308)</f>
        <v>21</v>
      </c>
      <c r="KN309" s="426">
        <f>KM309/KF306</f>
        <v>6.0171919770773642E-3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28">JG309/JI302</f>
        <v>5.4085377631833105E-3</v>
      </c>
      <c r="JH310" s="445">
        <f t="shared" ref="JH310" si="5129">JH309/JJ299</f>
        <v>1.366120218579235E-3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01"/>
      <c r="JW310" s="702"/>
      <c r="JX310" s="703"/>
      <c r="JY310" s="639"/>
      <c r="JZ310" s="640"/>
      <c r="KA310" s="641"/>
      <c r="KB310" s="752"/>
      <c r="KC310" s="753"/>
      <c r="KD310" s="753"/>
      <c r="KE310" s="753"/>
      <c r="KF310" s="753"/>
      <c r="KG310" s="753"/>
      <c r="KH310" s="754"/>
      <c r="KI310" s="416"/>
      <c r="KJ310" s="420"/>
      <c r="KK310" s="416"/>
      <c r="KL310" s="417"/>
      <c r="KM310" s="416"/>
      <c r="KN310" s="417"/>
    </row>
    <row r="311" spans="1:300" x14ac:dyDescent="0.25">
      <c r="A311" s="736">
        <v>59</v>
      </c>
      <c r="B311" s="435">
        <f>B308+1</f>
        <v>45834</v>
      </c>
      <c r="C311" s="32"/>
      <c r="D311" s="33"/>
      <c r="E311" s="33">
        <f>E308-C311</f>
        <v>555</v>
      </c>
      <c r="F311" s="33">
        <f>F308-D311</f>
        <v>39</v>
      </c>
      <c r="G311" s="33"/>
      <c r="H311" s="34">
        <f t="shared" ref="H311:H317" si="5130">((G311+I311)/E311)</f>
        <v>0</v>
      </c>
      <c r="I311" s="33"/>
      <c r="J311" s="34" t="e">
        <f t="shared" ref="J311:J317" si="5131"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562</v>
      </c>
      <c r="R311" s="33">
        <f>R308-P311</f>
        <v>38</v>
      </c>
      <c r="S311" s="33"/>
      <c r="T311" s="34">
        <f t="shared" ref="T311:T317" si="5132">((S311+U311)/Q311)</f>
        <v>0</v>
      </c>
      <c r="U311" s="33"/>
      <c r="V311" s="34" t="e">
        <f t="shared" ref="V311:V317" si="5133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545</v>
      </c>
      <c r="AD311" s="33">
        <f>AD308-AB311</f>
        <v>38</v>
      </c>
      <c r="AE311" s="33"/>
      <c r="AF311" s="34">
        <f t="shared" ref="AF311:AF317" si="5134">((AE311+AG311)/AC311)</f>
        <v>0</v>
      </c>
      <c r="AG311" s="33"/>
      <c r="AH311" s="34" t="e">
        <f t="shared" ref="AH311:AH317" si="5135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122</v>
      </c>
      <c r="AP311" s="33">
        <f>AP308-AN311</f>
        <v>8</v>
      </c>
      <c r="AQ311" s="33"/>
      <c r="AR311" s="34">
        <f t="shared" ref="AR311:AR317" si="5136">((AQ311+AS311)/AO311)</f>
        <v>0</v>
      </c>
      <c r="AS311" s="33"/>
      <c r="AT311" s="34" t="e">
        <f t="shared" ref="AT311:AT317" si="5137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547</v>
      </c>
      <c r="BB311" s="33">
        <f>BB308-AZ311</f>
        <v>38</v>
      </c>
      <c r="BC311" s="33"/>
      <c r="BD311" s="34">
        <f t="shared" ref="BD311:BD317" si="5138">((BC311+BE311)/BA311)</f>
        <v>0</v>
      </c>
      <c r="BE311" s="33"/>
      <c r="BF311" s="34" t="e">
        <f t="shared" ref="BF311:BF317" si="5139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551</v>
      </c>
      <c r="BN311" s="33">
        <f>BN308-BL311</f>
        <v>38</v>
      </c>
      <c r="BO311" s="33"/>
      <c r="BP311" s="34">
        <f t="shared" ref="BP311:BP317" si="5140">((BO311+BQ311)/BM311)</f>
        <v>0</v>
      </c>
      <c r="BQ311" s="33"/>
      <c r="BR311" s="34" t="e">
        <f t="shared" ref="BR311:BR317" si="5141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556</v>
      </c>
      <c r="BZ311" s="33">
        <f>BZ308-BX311</f>
        <v>38</v>
      </c>
      <c r="CA311" s="33"/>
      <c r="CB311" s="34">
        <f t="shared" ref="CB311:CB317" si="5142">((CA311+CC311)/BY311)</f>
        <v>0</v>
      </c>
      <c r="CC311" s="33"/>
      <c r="CD311" s="34" t="e">
        <f t="shared" ref="CD311:CD317" si="5143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538</v>
      </c>
      <c r="CL311" s="33">
        <f>CL308-CJ311</f>
        <v>38</v>
      </c>
      <c r="CM311" s="33"/>
      <c r="CN311" s="34">
        <f t="shared" ref="CN311:CN317" si="5144">((CM311+CO311)/CK311)</f>
        <v>0</v>
      </c>
      <c r="CO311" s="33"/>
      <c r="CP311" s="34" t="e">
        <f t="shared" ref="CP311:CP317" si="5145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547</v>
      </c>
      <c r="CX311" s="33">
        <f>CX308-CV311</f>
        <v>38</v>
      </c>
      <c r="CY311" s="33"/>
      <c r="CZ311" s="34">
        <f t="shared" ref="CZ311:CZ317" si="5146">((CY311+DA311)/CW311)</f>
        <v>0</v>
      </c>
      <c r="DA311" s="33"/>
      <c r="DB311" s="34" t="e">
        <f t="shared" ref="DB311:DB317" si="5147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561</v>
      </c>
      <c r="DJ311" s="33">
        <f>DJ308-DH311</f>
        <v>39</v>
      </c>
      <c r="DK311" s="33"/>
      <c r="DL311" s="34">
        <f t="shared" ref="DL311:DL317" si="5148">((DK311+DM311)/DI311)</f>
        <v>0</v>
      </c>
      <c r="DM311" s="33"/>
      <c r="DN311" s="34" t="e">
        <f t="shared" ref="DN311:DN317" si="5149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97</v>
      </c>
      <c r="DV311" s="33">
        <f>DV308-DT311</f>
        <v>8</v>
      </c>
      <c r="DW311" s="33"/>
      <c r="DX311" s="34">
        <f t="shared" ref="DX311:DX317" si="5150">((DW311+DY311)/DU311)</f>
        <v>0</v>
      </c>
      <c r="DY311" s="33"/>
      <c r="DZ311" s="34" t="e">
        <f t="shared" ref="DZ311:DZ317" si="5151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568</v>
      </c>
      <c r="EH311" s="33">
        <f>EH308-EF311</f>
        <v>40</v>
      </c>
      <c r="EI311" s="33"/>
      <c r="EJ311" s="34">
        <f t="shared" ref="EJ311:EJ317" si="5152">((EI311+EK311)/EG311)</f>
        <v>0</v>
      </c>
      <c r="EK311" s="33"/>
      <c r="EL311" s="34" t="e">
        <f t="shared" ref="EL311:EL317" si="5153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556</v>
      </c>
      <c r="ET311" s="33">
        <f>ET308-ER311</f>
        <v>39</v>
      </c>
      <c r="EU311" s="33"/>
      <c r="EV311" s="34">
        <f t="shared" ref="EV311:EV317" si="5154">((EU311+EW311)/ES311)</f>
        <v>0</v>
      </c>
      <c r="EW311" s="33"/>
      <c r="EX311" s="34" t="e">
        <f t="shared" ref="EX311:EX317" si="5155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545</v>
      </c>
      <c r="FF311" s="33">
        <f>FF308-FD311</f>
        <v>38</v>
      </c>
      <c r="FG311" s="33"/>
      <c r="FH311" s="34">
        <f t="shared" ref="FH311:FH317" si="5156">((FG311+FI311)/FE311)</f>
        <v>0</v>
      </c>
      <c r="FI311" s="33"/>
      <c r="FJ311" s="34" t="e">
        <f t="shared" ref="FJ311:FJ317" si="5157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539</v>
      </c>
      <c r="FR311" s="33">
        <f>FR308-FP311</f>
        <v>40</v>
      </c>
      <c r="FS311" s="33"/>
      <c r="FT311" s="34">
        <f t="shared" ref="FT311:FT317" si="5158">((FS311+FU311)/FQ311)</f>
        <v>0</v>
      </c>
      <c r="FU311" s="33"/>
      <c r="FV311" s="34" t="e">
        <f t="shared" ref="FV311:FV317" si="5159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549</v>
      </c>
      <c r="GD311" s="33">
        <f>GD308-GB311</f>
        <v>41</v>
      </c>
      <c r="GE311" s="33"/>
      <c r="GF311" s="34">
        <f t="shared" ref="GF311:GF317" si="5160">((GE311+GG311)/GC311)</f>
        <v>0</v>
      </c>
      <c r="GG311" s="33"/>
      <c r="GH311" s="34" t="e">
        <f t="shared" ref="GH311:GH317" si="5161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571</v>
      </c>
      <c r="GP311" s="33">
        <f>GP308-GN311</f>
        <v>42</v>
      </c>
      <c r="GQ311" s="33"/>
      <c r="GR311" s="34">
        <f t="shared" ref="GR311:GR317" si="5162">((GQ311+GS311)/GO311)</f>
        <v>0</v>
      </c>
      <c r="GS311" s="33"/>
      <c r="GT311" s="34" t="e">
        <f t="shared" ref="GT311:GT317" si="5163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106</v>
      </c>
      <c r="HB311" s="33">
        <f>HB308-GZ311</f>
        <v>7</v>
      </c>
      <c r="HC311" s="33"/>
      <c r="HD311" s="34">
        <f t="shared" ref="HD311:HD317" si="5164">((HC311+HE311)/HA311)</f>
        <v>0</v>
      </c>
      <c r="HE311" s="33"/>
      <c r="HF311" s="34" t="e">
        <f t="shared" ref="HF311:HF317" si="5165">HE311/(HC311+HE311)</f>
        <v>#DIV/0!</v>
      </c>
      <c r="HG311" s="35"/>
      <c r="HH311" s="33"/>
      <c r="HI311" s="33"/>
      <c r="HJ311" s="36"/>
      <c r="HK311" s="32"/>
      <c r="HL311" s="33"/>
      <c r="HM311" s="33">
        <f>HM308-HK311</f>
        <v>574</v>
      </c>
      <c r="HN311" s="33">
        <f>HN308-HL311</f>
        <v>42</v>
      </c>
      <c r="HO311" s="33"/>
      <c r="HP311" s="34">
        <f t="shared" ref="HP311:HP317" si="5166">((HO311+HQ311)/HM311)</f>
        <v>0</v>
      </c>
      <c r="HQ311" s="33"/>
      <c r="HR311" s="34" t="e">
        <f t="shared" ref="HR311:HR317" si="5167">HQ311/(HO311+HQ311)</f>
        <v>#DIV/0!</v>
      </c>
      <c r="HS311" s="35"/>
      <c r="HT311" s="33"/>
      <c r="HU311" s="33"/>
      <c r="HV311" s="36"/>
      <c r="HW311" s="32"/>
      <c r="HX311" s="33"/>
      <c r="HY311" s="33">
        <f>HY308-HW311</f>
        <v>561</v>
      </c>
      <c r="HZ311" s="33">
        <f>HZ308-HX311</f>
        <v>41</v>
      </c>
      <c r="IA311" s="33"/>
      <c r="IB311" s="34">
        <f t="shared" ref="IB311:IB317" si="5168">((IA311+IC311)/HY311)</f>
        <v>0</v>
      </c>
      <c r="IC311" s="33"/>
      <c r="ID311" s="34" t="e">
        <f t="shared" ref="ID311:ID317" si="5169">IC311/(IA311+IC311)</f>
        <v>#DIV/0!</v>
      </c>
      <c r="IE311" s="35"/>
      <c r="IF311" s="33"/>
      <c r="IG311" s="33"/>
      <c r="IH311" s="36"/>
      <c r="II311" s="32"/>
      <c r="IJ311" s="33"/>
      <c r="IK311" s="33">
        <f>IK308-II311</f>
        <v>574</v>
      </c>
      <c r="IL311" s="33">
        <f>IL308-IJ311</f>
        <v>41</v>
      </c>
      <c r="IM311" s="33"/>
      <c r="IN311" s="34">
        <f t="shared" ref="IN311:IN317" si="5170">((IM311+IO311)/IK311)</f>
        <v>0</v>
      </c>
      <c r="IO311" s="33"/>
      <c r="IP311" s="34" t="e">
        <f t="shared" ref="IP311:IP317" si="5171">IO311/(IM311+IO311)</f>
        <v>#DIV/0!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0</v>
      </c>
      <c r="IY311" s="33"/>
      <c r="IZ311" s="34" t="e">
        <f t="shared" ref="IZ311:IZ317" si="5172">((IY311+JA311)/IW311)</f>
        <v>#DIV/0!</v>
      </c>
      <c r="JA311" s="33"/>
      <c r="JB311" s="34" t="e">
        <f t="shared" ref="JB311:JB317" si="5173">JA311/(IY311+JA311)</f>
        <v>#DIV/0!</v>
      </c>
      <c r="JC311" s="35"/>
      <c r="JD311" s="33"/>
      <c r="JE311" s="33"/>
      <c r="JF311" s="36"/>
      <c r="JG311" s="32">
        <f t="shared" ref="JG311:JG318" si="5174">+C311+O311+AA311+AM311+AY311+BK311+BW311+CI311+CU311+DG311+DS311+EE311+EQ311+FC311+GA311+GM311+GY311+HK311+HW311+II311+FO311+IU311</f>
        <v>0</v>
      </c>
      <c r="JH311" s="36">
        <f t="shared" ref="JH311:JH318" si="5175">+D311+P311+AB311+AN311+AZ311+BL311+BX311+CJ311+CV311+DH311+DT311+EF311+ER311+FD311+GB311+GN311+GZ311+HL311+HX311+IJ311+FP311+IV311</f>
        <v>0</v>
      </c>
      <c r="JI311" s="372">
        <f t="shared" ref="JI311:JI317" si="5176">+E311+Q311+AC311+AO311+BA311+BM311+BY311+CK311+CW311+DI311+DU311+EG311+ES311+FE311+GC311+GO311+HA311+HM311+HY311+FQ311+IK311</f>
        <v>10324</v>
      </c>
      <c r="JJ311" s="11">
        <f t="shared" si="5099"/>
        <v>731</v>
      </c>
      <c r="JK311" s="33">
        <f t="shared" ref="JK311:JK318" si="5177">+G311+S311+AE311+AQ311+BC311+BO311+CA311+CM311+CY311+DK311+DW311+EI311+EU311+FG311+GE311+GQ311+HC311+HO311+I311+U311+AG311+AS311+BE311+BQ311+CC311+CO311+DA311+DM311+DY311+EK311+EW311+FI311+GG311+GS311+HE311+HQ311+IA311+IC311+FS311+FU311+IM311+IO311</f>
        <v>0</v>
      </c>
      <c r="JL311" s="78">
        <f t="shared" ref="JL311:JL318" si="5178">+(JK311)/JI311</f>
        <v>0</v>
      </c>
      <c r="JM311" s="15">
        <f t="shared" ref="JM311:JM318" si="5179">+I311+U311+AG311+AS311+BE311+BQ311+CC311+CO311+DA311+DM311+DY311+EK311+EW311+FI311+GG311+GS311+HE311+HQ311+IC311+IO311+FU311</f>
        <v>0</v>
      </c>
      <c r="JN311" s="34" t="e">
        <f t="shared" ref="JN311:JN318" si="5180">+(JM311/(JK311))</f>
        <v>#DIV/0!</v>
      </c>
      <c r="JO311" s="45"/>
      <c r="JP311" s="46"/>
      <c r="JQ311" s="45" t="e">
        <f t="shared" si="4416"/>
        <v>#DIV/0!</v>
      </c>
      <c r="JR311" s="45"/>
      <c r="JS311" s="366" t="e">
        <f t="shared" ref="JS311" si="5181">JR311/JM311</f>
        <v>#DIV/0!</v>
      </c>
      <c r="JT311" s="44"/>
      <c r="JU311" s="284"/>
      <c r="JV311" s="402">
        <f t="shared" ref="JV311:JV317" si="5182">SUM(G311,I311,S311,U311,AE311,AG311,AQ311,AS311,BC311,BE311,BO311,BQ311,CA311,CC311)/SUM(E311,Q311,AC311,AO311,BA311,BM311,BY311)</f>
        <v>0</v>
      </c>
      <c r="JW311" s="403">
        <f t="shared" ref="JW311:JW317" si="5183">SUM(CM311,CO311,CY311,DA311,DK311,DM311,DW311,DY311,EI311,EK311,EU311,EW311,FG311,FI311)/SUM(CK311,CW311,DI311,DU311,EG311,ES311,FE311)</f>
        <v>0</v>
      </c>
      <c r="JX311" s="405">
        <f t="shared" ref="JX311:JX317" si="5184">SUM(FS311,FU311,GE311,GG311,GQ311,GS311,HC311,HE311,HO311,HQ311,IA311,IC311,IM311,IO311,)/SUM(FQ311,GC311,GO311,HA311,HM311,HY311,IK311)</f>
        <v>0</v>
      </c>
      <c r="JY311" s="742" t="e">
        <f t="shared" ref="JY311" si="5185">SUM(I318,U318,AG318,AS318,BE318,BQ318,CC318)/SUM(G318,I318,S318,U318,AE318,AG318,AQ318,AS318,BC318,BE318,BO318,BQ318,CA318,CC318)</f>
        <v>#DIV/0!</v>
      </c>
      <c r="JZ311" s="689" t="e">
        <f t="shared" ref="JZ311" si="5186">SUM(CO318,DA318,DM318,DY318,EK318,EW318,FI318)/SUM(CM318,CO318,CY318,DA318,DK318,DM318,DW318,DY318,EI318,EK318,EU318,EW318,FG318,FI318)</f>
        <v>#DIV/0!</v>
      </c>
      <c r="KA311" s="745" t="e">
        <f t="shared" ref="KA311" si="5187">SUM(,FU318,GG318,GS318,HE318,HQ318,IC318,IO318)/SUM(FU318,FS318,GG318,GE318,GS318,GQ318,HE318,HC318,HQ318,HO318,IC318,IA318,IO318,IM318)</f>
        <v>#DIV/0!</v>
      </c>
      <c r="KB311" s="724">
        <f t="shared" ref="KB311" si="5188">KB313/KB315</f>
        <v>0</v>
      </c>
      <c r="KC311" s="720"/>
      <c r="KD311" s="720">
        <f t="shared" ref="KD311" si="5189">KD313/KD315</f>
        <v>0</v>
      </c>
      <c r="KE311" s="720"/>
      <c r="KF311" s="720">
        <f t="shared" ref="KF311" si="5190">KF313/KF315</f>
        <v>0</v>
      </c>
      <c r="KG311" s="755"/>
      <c r="KH311" s="757" t="s">
        <v>68</v>
      </c>
      <c r="KI311" s="419">
        <f t="shared" ref="KI311:KI317" si="5191">C311+AA311+AM311+AY311+BK311+BW311</f>
        <v>0</v>
      </c>
      <c r="KJ311" s="427">
        <f t="shared" ref="KJ311" si="5192">KI311/KB315</f>
        <v>0</v>
      </c>
      <c r="KK311" s="419">
        <f t="shared" ref="KK311:KK317" si="5193">CI311+CU311+DG311+EE311+EQ311+FC311+DS311</f>
        <v>0</v>
      </c>
      <c r="KL311" s="424">
        <f t="shared" ref="KL311" si="5194">KK311/KD315</f>
        <v>0</v>
      </c>
      <c r="KM311" s="419">
        <f t="shared" ref="KM311:KM317" si="5195">FO311+GA311+GM311+GY311+HK311+HW311+II311</f>
        <v>0</v>
      </c>
      <c r="KN311" s="424">
        <f>KM311/KF315</f>
        <v>0</v>
      </c>
    </row>
    <row r="312" spans="1:300" ht="19.5" thickBot="1" x14ac:dyDescent="0.3">
      <c r="A312" s="734"/>
      <c r="B312" s="436">
        <f t="shared" ref="B312:B317" si="5196">+B311+1</f>
        <v>45835</v>
      </c>
      <c r="C312" s="10"/>
      <c r="D312" s="11"/>
      <c r="E312" s="61">
        <f t="shared" ref="E312:E317" si="5197">E311-C312</f>
        <v>555</v>
      </c>
      <c r="F312" s="61">
        <f t="shared" ref="F312:F317" si="5198">F311-D312</f>
        <v>39</v>
      </c>
      <c r="G312" s="11"/>
      <c r="H312" s="12">
        <f t="shared" si="5130"/>
        <v>0</v>
      </c>
      <c r="I312" s="11"/>
      <c r="J312" s="12" t="e">
        <f t="shared" si="5131"/>
        <v>#DIV/0!</v>
      </c>
      <c r="K312" s="13"/>
      <c r="L312" s="11"/>
      <c r="M312" s="11"/>
      <c r="N312" s="14"/>
      <c r="O312" s="10"/>
      <c r="P312" s="11"/>
      <c r="Q312" s="61">
        <f t="shared" ref="Q312:Q317" si="5199">Q311-O312</f>
        <v>562</v>
      </c>
      <c r="R312" s="61">
        <f t="shared" ref="R312:R317" si="5200">R311-P312</f>
        <v>38</v>
      </c>
      <c r="S312" s="11"/>
      <c r="T312" s="12">
        <f t="shared" si="5132"/>
        <v>0</v>
      </c>
      <c r="U312" s="11"/>
      <c r="V312" s="12" t="e">
        <f t="shared" si="5133"/>
        <v>#DIV/0!</v>
      </c>
      <c r="W312" s="13"/>
      <c r="X312" s="11"/>
      <c r="Y312" s="11"/>
      <c r="Z312" s="14"/>
      <c r="AA312" s="10"/>
      <c r="AB312" s="11"/>
      <c r="AC312" s="61">
        <f t="shared" ref="AC312:AC317" si="5201">AC311-AA312</f>
        <v>545</v>
      </c>
      <c r="AD312" s="61">
        <f t="shared" ref="AD312:AD317" si="5202">AD311-AB312</f>
        <v>38</v>
      </c>
      <c r="AE312" s="11"/>
      <c r="AF312" s="12">
        <f t="shared" si="5134"/>
        <v>0</v>
      </c>
      <c r="AG312" s="11"/>
      <c r="AH312" s="12" t="e">
        <f t="shared" si="5135"/>
        <v>#DIV/0!</v>
      </c>
      <c r="AI312" s="13"/>
      <c r="AJ312" s="11"/>
      <c r="AK312" s="11"/>
      <c r="AL312" s="14"/>
      <c r="AM312" s="10"/>
      <c r="AN312" s="11"/>
      <c r="AO312" s="61">
        <f t="shared" ref="AO312:AO317" si="5203">AO311-AM312</f>
        <v>122</v>
      </c>
      <c r="AP312" s="61">
        <f t="shared" ref="AP312:AP317" si="5204">AP311-AN312</f>
        <v>8</v>
      </c>
      <c r="AQ312" s="11"/>
      <c r="AR312" s="12">
        <f t="shared" si="5136"/>
        <v>0</v>
      </c>
      <c r="AS312" s="11"/>
      <c r="AT312" s="12" t="e">
        <f t="shared" si="5137"/>
        <v>#DIV/0!</v>
      </c>
      <c r="AU312" s="13"/>
      <c r="AV312" s="11"/>
      <c r="AW312" s="11"/>
      <c r="AX312" s="14"/>
      <c r="AY312" s="10"/>
      <c r="AZ312" s="11"/>
      <c r="BA312" s="61">
        <f t="shared" ref="BA312:BA317" si="5205">BA311-AY312</f>
        <v>547</v>
      </c>
      <c r="BB312" s="61">
        <f t="shared" ref="BB312:BB317" si="5206">BB311-AZ312</f>
        <v>38</v>
      </c>
      <c r="BC312" s="11"/>
      <c r="BD312" s="12">
        <f t="shared" si="5138"/>
        <v>0</v>
      </c>
      <c r="BE312" s="11"/>
      <c r="BF312" s="12" t="e">
        <f t="shared" si="5139"/>
        <v>#DIV/0!</v>
      </c>
      <c r="BG312" s="13"/>
      <c r="BH312" s="11"/>
      <c r="BI312" s="11"/>
      <c r="BJ312" s="14"/>
      <c r="BK312" s="10"/>
      <c r="BL312" s="11"/>
      <c r="BM312" s="61">
        <f t="shared" ref="BM312:BM317" si="5207">BM311-BK312</f>
        <v>551</v>
      </c>
      <c r="BN312" s="61">
        <f t="shared" ref="BN312:BN317" si="5208">BN311-BL312</f>
        <v>38</v>
      </c>
      <c r="BO312" s="11"/>
      <c r="BP312" s="12">
        <f t="shared" si="5140"/>
        <v>0</v>
      </c>
      <c r="BQ312" s="11"/>
      <c r="BR312" s="12" t="e">
        <f t="shared" si="5141"/>
        <v>#DIV/0!</v>
      </c>
      <c r="BS312" s="13"/>
      <c r="BT312" s="11"/>
      <c r="BU312" s="11"/>
      <c r="BV312" s="14"/>
      <c r="BW312" s="10"/>
      <c r="BX312" s="11"/>
      <c r="BY312" s="61">
        <f t="shared" ref="BY312:BY317" si="5209">BY311-BW312</f>
        <v>556</v>
      </c>
      <c r="BZ312" s="61">
        <f t="shared" ref="BZ312:BZ317" si="5210">BZ311-BX312</f>
        <v>38</v>
      </c>
      <c r="CA312" s="11"/>
      <c r="CB312" s="12">
        <f t="shared" si="5142"/>
        <v>0</v>
      </c>
      <c r="CC312" s="11"/>
      <c r="CD312" s="12" t="e">
        <f t="shared" si="5143"/>
        <v>#DIV/0!</v>
      </c>
      <c r="CE312" s="13"/>
      <c r="CF312" s="11"/>
      <c r="CG312" s="11"/>
      <c r="CH312" s="14"/>
      <c r="CI312" s="10"/>
      <c r="CJ312" s="11"/>
      <c r="CK312" s="61">
        <f t="shared" ref="CK312:CK317" si="5211">CK311-CI312</f>
        <v>538</v>
      </c>
      <c r="CL312" s="61">
        <f t="shared" ref="CL312:CL317" si="5212">CL311-CJ312</f>
        <v>38</v>
      </c>
      <c r="CM312" s="11"/>
      <c r="CN312" s="12">
        <f t="shared" si="5144"/>
        <v>0</v>
      </c>
      <c r="CO312" s="11"/>
      <c r="CP312" s="12" t="e">
        <f t="shared" si="5145"/>
        <v>#DIV/0!</v>
      </c>
      <c r="CQ312" s="13"/>
      <c r="CR312" s="11"/>
      <c r="CS312" s="11"/>
      <c r="CT312" s="14"/>
      <c r="CU312" s="10"/>
      <c r="CV312" s="11"/>
      <c r="CW312" s="61">
        <f t="shared" ref="CW312:CW317" si="5213">CW311-CU312</f>
        <v>547</v>
      </c>
      <c r="CX312" s="61">
        <f t="shared" ref="CX312:CX317" si="5214">CX311-CV312</f>
        <v>38</v>
      </c>
      <c r="CY312" s="11"/>
      <c r="CZ312" s="12">
        <f t="shared" si="5146"/>
        <v>0</v>
      </c>
      <c r="DA312" s="11"/>
      <c r="DB312" s="12" t="e">
        <f t="shared" si="5147"/>
        <v>#DIV/0!</v>
      </c>
      <c r="DC312" s="13"/>
      <c r="DD312" s="11"/>
      <c r="DE312" s="11"/>
      <c r="DF312" s="14"/>
      <c r="DG312" s="10"/>
      <c r="DH312" s="11"/>
      <c r="DI312" s="61">
        <f t="shared" ref="DI312:DI317" si="5215">DI311-DG312</f>
        <v>561</v>
      </c>
      <c r="DJ312" s="61">
        <f t="shared" ref="DJ312:DJ317" si="5216">DJ311-DH312</f>
        <v>39</v>
      </c>
      <c r="DK312" s="11"/>
      <c r="DL312" s="12">
        <f t="shared" si="5148"/>
        <v>0</v>
      </c>
      <c r="DM312" s="11"/>
      <c r="DN312" s="12" t="e">
        <f t="shared" si="5149"/>
        <v>#DIV/0!</v>
      </c>
      <c r="DO312" s="13"/>
      <c r="DP312" s="11"/>
      <c r="DQ312" s="11"/>
      <c r="DR312" s="14"/>
      <c r="DS312" s="10"/>
      <c r="DT312" s="11"/>
      <c r="DU312" s="61">
        <f t="shared" ref="DU312:DU317" si="5217">DU311-DS312</f>
        <v>97</v>
      </c>
      <c r="DV312" s="61">
        <f t="shared" ref="DV312:DV317" si="5218">DV311-DT312</f>
        <v>8</v>
      </c>
      <c r="DW312" s="11"/>
      <c r="DX312" s="12">
        <f t="shared" si="5150"/>
        <v>0</v>
      </c>
      <c r="DY312" s="11"/>
      <c r="DZ312" s="12" t="e">
        <f t="shared" si="5151"/>
        <v>#DIV/0!</v>
      </c>
      <c r="EA312" s="13"/>
      <c r="EB312" s="11"/>
      <c r="EC312" s="11"/>
      <c r="ED312" s="14"/>
      <c r="EE312" s="10"/>
      <c r="EF312" s="11"/>
      <c r="EG312" s="61">
        <f t="shared" ref="EG312:EG317" si="5219">EG311-EE312</f>
        <v>568</v>
      </c>
      <c r="EH312" s="61">
        <f t="shared" ref="EH312:EH317" si="5220">EH311-EF312</f>
        <v>40</v>
      </c>
      <c r="EI312" s="11"/>
      <c r="EJ312" s="12">
        <f t="shared" si="5152"/>
        <v>0</v>
      </c>
      <c r="EK312" s="11"/>
      <c r="EL312" s="12" t="e">
        <f t="shared" si="5153"/>
        <v>#DIV/0!</v>
      </c>
      <c r="EM312" s="13"/>
      <c r="EN312" s="11"/>
      <c r="EO312" s="11"/>
      <c r="EP312" s="14"/>
      <c r="EQ312" s="10"/>
      <c r="ER312" s="11"/>
      <c r="ES312" s="61">
        <f t="shared" ref="ES312:ES317" si="5221">ES311-EQ312</f>
        <v>556</v>
      </c>
      <c r="ET312" s="61">
        <f t="shared" ref="ET312:ET317" si="5222">ET311-ER312</f>
        <v>39</v>
      </c>
      <c r="EU312" s="11"/>
      <c r="EV312" s="12">
        <f t="shared" si="5154"/>
        <v>0</v>
      </c>
      <c r="EW312" s="11"/>
      <c r="EX312" s="12" t="e">
        <f t="shared" si="5155"/>
        <v>#DIV/0!</v>
      </c>
      <c r="EY312" s="13"/>
      <c r="EZ312" s="11"/>
      <c r="FA312" s="11"/>
      <c r="FB312" s="14"/>
      <c r="FC312" s="10"/>
      <c r="FD312" s="11"/>
      <c r="FE312" s="61">
        <f t="shared" ref="FE312:FE317" si="5223">FE311-FC312</f>
        <v>545</v>
      </c>
      <c r="FF312" s="61">
        <f t="shared" ref="FF312:FF317" si="5224">FF311-FD312</f>
        <v>38</v>
      </c>
      <c r="FG312" s="11"/>
      <c r="FH312" s="12">
        <f t="shared" si="5156"/>
        <v>0</v>
      </c>
      <c r="FI312" s="11"/>
      <c r="FJ312" s="12" t="e">
        <f t="shared" si="5157"/>
        <v>#DIV/0!</v>
      </c>
      <c r="FK312" s="13"/>
      <c r="FL312" s="11"/>
      <c r="FM312" s="11"/>
      <c r="FN312" s="14"/>
      <c r="FO312" s="10"/>
      <c r="FP312" s="11"/>
      <c r="FQ312" s="61">
        <f t="shared" ref="FQ312:FQ317" si="5225">FQ311-FO312</f>
        <v>539</v>
      </c>
      <c r="FR312" s="61">
        <f t="shared" ref="FR312:FR317" si="5226">FR311-FP312</f>
        <v>40</v>
      </c>
      <c r="FS312" s="11"/>
      <c r="FT312" s="12">
        <f t="shared" si="5158"/>
        <v>0</v>
      </c>
      <c r="FU312" s="11"/>
      <c r="FV312" s="12" t="e">
        <f t="shared" si="5159"/>
        <v>#DIV/0!</v>
      </c>
      <c r="FW312" s="13"/>
      <c r="FX312" s="11"/>
      <c r="FY312" s="11"/>
      <c r="FZ312" s="14"/>
      <c r="GA312" s="10"/>
      <c r="GB312" s="11"/>
      <c r="GC312" s="61">
        <f t="shared" ref="GC312:GC317" si="5227">GC311-GA312</f>
        <v>549</v>
      </c>
      <c r="GD312" s="61">
        <f t="shared" ref="GD312:GD317" si="5228">GD311-GB312</f>
        <v>41</v>
      </c>
      <c r="GE312" s="11"/>
      <c r="GF312" s="12">
        <f t="shared" si="5160"/>
        <v>0</v>
      </c>
      <c r="GG312" s="11"/>
      <c r="GH312" s="12" t="e">
        <f t="shared" si="5161"/>
        <v>#DIV/0!</v>
      </c>
      <c r="GI312" s="13"/>
      <c r="GJ312" s="11"/>
      <c r="GK312" s="11"/>
      <c r="GL312" s="14"/>
      <c r="GM312" s="10"/>
      <c r="GN312" s="11"/>
      <c r="GO312" s="61">
        <f t="shared" ref="GO312:GO317" si="5229">GO311-GM312</f>
        <v>571</v>
      </c>
      <c r="GP312" s="61">
        <f t="shared" ref="GP312:GP317" si="5230">GP311-GN312</f>
        <v>42</v>
      </c>
      <c r="GQ312" s="11"/>
      <c r="GR312" s="12">
        <f t="shared" si="5162"/>
        <v>0</v>
      </c>
      <c r="GS312" s="11"/>
      <c r="GT312" s="12" t="e">
        <f t="shared" si="5163"/>
        <v>#DIV/0!</v>
      </c>
      <c r="GU312" s="13"/>
      <c r="GV312" s="11"/>
      <c r="GW312" s="11"/>
      <c r="GX312" s="14"/>
      <c r="GY312" s="10"/>
      <c r="GZ312" s="11"/>
      <c r="HA312" s="61">
        <f t="shared" ref="HA312:HA317" si="5231">HA311-GY312</f>
        <v>106</v>
      </c>
      <c r="HB312" s="61">
        <f t="shared" ref="HB312:HB317" si="5232">HB311-GZ312</f>
        <v>7</v>
      </c>
      <c r="HC312" s="11"/>
      <c r="HD312" s="12">
        <f t="shared" si="5164"/>
        <v>0</v>
      </c>
      <c r="HE312" s="11"/>
      <c r="HF312" s="12" t="e">
        <f t="shared" si="5165"/>
        <v>#DIV/0!</v>
      </c>
      <c r="HG312" s="13"/>
      <c r="HH312" s="11"/>
      <c r="HI312" s="11"/>
      <c r="HJ312" s="14"/>
      <c r="HK312" s="10"/>
      <c r="HL312" s="11"/>
      <c r="HM312" s="61">
        <f t="shared" ref="HM312:HM317" si="5233">HM311-HK312</f>
        <v>574</v>
      </c>
      <c r="HN312" s="61">
        <f t="shared" ref="HN312:HN317" si="5234">HN311-HL312</f>
        <v>42</v>
      </c>
      <c r="HO312" s="11"/>
      <c r="HP312" s="12">
        <f t="shared" si="5166"/>
        <v>0</v>
      </c>
      <c r="HQ312" s="11"/>
      <c r="HR312" s="12" t="e">
        <f t="shared" si="5167"/>
        <v>#DIV/0!</v>
      </c>
      <c r="HS312" s="13"/>
      <c r="HT312" s="11"/>
      <c r="HU312" s="11"/>
      <c r="HV312" s="14"/>
      <c r="HW312" s="10"/>
      <c r="HX312" s="11"/>
      <c r="HY312" s="61">
        <f t="shared" ref="HY312:HY317" si="5235">HY311-HW312</f>
        <v>561</v>
      </c>
      <c r="HZ312" s="61">
        <f t="shared" ref="HZ312:HZ317" si="5236">HZ311-HX312</f>
        <v>41</v>
      </c>
      <c r="IA312" s="11"/>
      <c r="IB312" s="12">
        <f t="shared" si="5168"/>
        <v>0</v>
      </c>
      <c r="IC312" s="11"/>
      <c r="ID312" s="12" t="e">
        <f t="shared" si="5169"/>
        <v>#DIV/0!</v>
      </c>
      <c r="IE312" s="13"/>
      <c r="IF312" s="11"/>
      <c r="IG312" s="11"/>
      <c r="IH312" s="14"/>
      <c r="II312" s="10"/>
      <c r="IJ312" s="11"/>
      <c r="IK312" s="61">
        <f t="shared" ref="IK312:IK317" si="5237">IK311-II312</f>
        <v>574</v>
      </c>
      <c r="IL312" s="61">
        <f t="shared" ref="IL312:IL317" si="5238">IL311-IJ312</f>
        <v>41</v>
      </c>
      <c r="IM312" s="11"/>
      <c r="IN312" s="12">
        <f t="shared" si="5170"/>
        <v>0</v>
      </c>
      <c r="IO312" s="11"/>
      <c r="IP312" s="12" t="e">
        <f t="shared" si="5171"/>
        <v>#DIV/0!</v>
      </c>
      <c r="IQ312" s="13"/>
      <c r="IR312" s="11"/>
      <c r="IS312" s="11"/>
      <c r="IT312" s="14"/>
      <c r="IU312" s="10"/>
      <c r="IV312" s="11"/>
      <c r="IW312" s="61">
        <f t="shared" ref="IW312:IW317" si="5239">IW311-IU312</f>
        <v>0</v>
      </c>
      <c r="IX312" s="61">
        <f t="shared" ref="IX312:IX317" si="5240">IX311-IV312</f>
        <v>0</v>
      </c>
      <c r="IY312" s="11"/>
      <c r="IZ312" s="12" t="e">
        <f t="shared" si="5172"/>
        <v>#DIV/0!</v>
      </c>
      <c r="JA312" s="11"/>
      <c r="JB312" s="12" t="e">
        <f t="shared" si="5173"/>
        <v>#DIV/0!</v>
      </c>
      <c r="JC312" s="13"/>
      <c r="JD312" s="11"/>
      <c r="JE312" s="11"/>
      <c r="JF312" s="14"/>
      <c r="JG312" s="10">
        <f t="shared" si="5174"/>
        <v>0</v>
      </c>
      <c r="JH312" s="14">
        <f t="shared" si="5175"/>
        <v>0</v>
      </c>
      <c r="JI312" s="373">
        <f t="shared" si="5176"/>
        <v>10324</v>
      </c>
      <c r="JJ312" s="11">
        <f t="shared" si="5099"/>
        <v>731</v>
      </c>
      <c r="JK312" s="11">
        <f t="shared" si="5177"/>
        <v>0</v>
      </c>
      <c r="JL312" s="79">
        <f t="shared" si="5178"/>
        <v>0</v>
      </c>
      <c r="JM312" s="15">
        <f t="shared" si="5179"/>
        <v>0</v>
      </c>
      <c r="JN312" s="12" t="e">
        <f t="shared" si="5180"/>
        <v>#DIV/0!</v>
      </c>
      <c r="JO312" s="16"/>
      <c r="JP312" s="17"/>
      <c r="JQ312" s="16" t="e">
        <f t="shared" si="4416"/>
        <v>#DIV/0!</v>
      </c>
      <c r="JR312" s="16"/>
      <c r="JS312" s="369" t="e">
        <f t="shared" si="4289"/>
        <v>#DIV/0!</v>
      </c>
      <c r="JT312" s="15"/>
      <c r="JU312" s="285"/>
      <c r="JV312" s="404">
        <f t="shared" si="5182"/>
        <v>0</v>
      </c>
      <c r="JW312" s="401">
        <f t="shared" si="5183"/>
        <v>0</v>
      </c>
      <c r="JX312" s="406">
        <f t="shared" si="5184"/>
        <v>0</v>
      </c>
      <c r="JY312" s="743"/>
      <c r="JZ312" s="690"/>
      <c r="KA312" s="746"/>
      <c r="KB312" s="725"/>
      <c r="KC312" s="722"/>
      <c r="KD312" s="722"/>
      <c r="KE312" s="722"/>
      <c r="KF312" s="722"/>
      <c r="KG312" s="756"/>
      <c r="KH312" s="758"/>
      <c r="KI312" s="67">
        <f t="shared" si="5191"/>
        <v>0</v>
      </c>
      <c r="KJ312" s="430">
        <f t="shared" ref="KJ312" si="5241">KI312/KB315</f>
        <v>0</v>
      </c>
      <c r="KK312" s="67">
        <f t="shared" si="5193"/>
        <v>0</v>
      </c>
      <c r="KL312" s="425">
        <f t="shared" ref="KL312" si="5242">KK312/KD315</f>
        <v>0</v>
      </c>
      <c r="KM312" s="67">
        <f t="shared" si="5195"/>
        <v>0</v>
      </c>
      <c r="KN312" s="425">
        <f>KM312/KF315</f>
        <v>0</v>
      </c>
    </row>
    <row r="313" spans="1:300" ht="19.5" thickTop="1" x14ac:dyDescent="0.25">
      <c r="A313" s="734"/>
      <c r="B313" s="436">
        <f t="shared" si="5196"/>
        <v>45836</v>
      </c>
      <c r="C313" s="10"/>
      <c r="D313" s="11"/>
      <c r="E313" s="61">
        <f t="shared" si="5197"/>
        <v>555</v>
      </c>
      <c r="F313" s="61">
        <f t="shared" si="5198"/>
        <v>39</v>
      </c>
      <c r="G313" s="11"/>
      <c r="H313" s="12">
        <f t="shared" si="5130"/>
        <v>0</v>
      </c>
      <c r="I313" s="11"/>
      <c r="J313" s="12" t="e">
        <f t="shared" si="5131"/>
        <v>#DIV/0!</v>
      </c>
      <c r="K313" s="13"/>
      <c r="L313" s="11"/>
      <c r="M313" s="11"/>
      <c r="N313" s="14"/>
      <c r="O313" s="10"/>
      <c r="P313" s="11"/>
      <c r="Q313" s="61">
        <f t="shared" si="5199"/>
        <v>562</v>
      </c>
      <c r="R313" s="61">
        <f t="shared" si="5200"/>
        <v>38</v>
      </c>
      <c r="S313" s="11"/>
      <c r="T313" s="12">
        <f t="shared" si="5132"/>
        <v>0</v>
      </c>
      <c r="U313" s="11"/>
      <c r="V313" s="12" t="e">
        <f t="shared" si="5133"/>
        <v>#DIV/0!</v>
      </c>
      <c r="W313" s="13"/>
      <c r="X313" s="11"/>
      <c r="Y313" s="11"/>
      <c r="Z313" s="14"/>
      <c r="AA313" s="10"/>
      <c r="AB313" s="11"/>
      <c r="AC313" s="61">
        <f t="shared" si="5201"/>
        <v>545</v>
      </c>
      <c r="AD313" s="61">
        <f t="shared" si="5202"/>
        <v>38</v>
      </c>
      <c r="AE313" s="11"/>
      <c r="AF313" s="12">
        <f t="shared" si="5134"/>
        <v>0</v>
      </c>
      <c r="AG313" s="11"/>
      <c r="AH313" s="12" t="e">
        <f t="shared" si="5135"/>
        <v>#DIV/0!</v>
      </c>
      <c r="AI313" s="13"/>
      <c r="AJ313" s="11"/>
      <c r="AK313" s="11"/>
      <c r="AL313" s="14"/>
      <c r="AM313" s="10"/>
      <c r="AN313" s="11"/>
      <c r="AO313" s="61">
        <f t="shared" si="5203"/>
        <v>122</v>
      </c>
      <c r="AP313" s="61">
        <f t="shared" si="5204"/>
        <v>8</v>
      </c>
      <c r="AQ313" s="11"/>
      <c r="AR313" s="12">
        <f t="shared" si="5136"/>
        <v>0</v>
      </c>
      <c r="AS313" s="11"/>
      <c r="AT313" s="12" t="e">
        <f t="shared" si="5137"/>
        <v>#DIV/0!</v>
      </c>
      <c r="AU313" s="13"/>
      <c r="AV313" s="11"/>
      <c r="AW313" s="11"/>
      <c r="AX313" s="14"/>
      <c r="AY313" s="10"/>
      <c r="AZ313" s="11"/>
      <c r="BA313" s="61">
        <f t="shared" si="5205"/>
        <v>547</v>
      </c>
      <c r="BB313" s="61">
        <f t="shared" si="5206"/>
        <v>38</v>
      </c>
      <c r="BC313" s="11"/>
      <c r="BD313" s="12">
        <f t="shared" si="5138"/>
        <v>0</v>
      </c>
      <c r="BE313" s="11"/>
      <c r="BF313" s="12" t="e">
        <f t="shared" si="5139"/>
        <v>#DIV/0!</v>
      </c>
      <c r="BG313" s="13"/>
      <c r="BH313" s="11"/>
      <c r="BI313" s="11"/>
      <c r="BJ313" s="14"/>
      <c r="BK313" s="10"/>
      <c r="BL313" s="11"/>
      <c r="BM313" s="61">
        <f t="shared" si="5207"/>
        <v>551</v>
      </c>
      <c r="BN313" s="61">
        <f t="shared" si="5208"/>
        <v>38</v>
      </c>
      <c r="BO313" s="11"/>
      <c r="BP313" s="12">
        <f t="shared" si="5140"/>
        <v>0</v>
      </c>
      <c r="BQ313" s="11"/>
      <c r="BR313" s="12" t="e">
        <f t="shared" si="5141"/>
        <v>#DIV/0!</v>
      </c>
      <c r="BS313" s="13"/>
      <c r="BT313" s="11"/>
      <c r="BU313" s="11"/>
      <c r="BV313" s="14"/>
      <c r="BW313" s="10"/>
      <c r="BX313" s="11"/>
      <c r="BY313" s="61">
        <f t="shared" si="5209"/>
        <v>556</v>
      </c>
      <c r="BZ313" s="61">
        <f t="shared" si="5210"/>
        <v>38</v>
      </c>
      <c r="CA313" s="11"/>
      <c r="CB313" s="12">
        <f t="shared" si="5142"/>
        <v>0</v>
      </c>
      <c r="CC313" s="11"/>
      <c r="CD313" s="12" t="e">
        <f t="shared" si="5143"/>
        <v>#DIV/0!</v>
      </c>
      <c r="CE313" s="13"/>
      <c r="CF313" s="11"/>
      <c r="CG313" s="11"/>
      <c r="CH313" s="14"/>
      <c r="CI313" s="10"/>
      <c r="CJ313" s="11"/>
      <c r="CK313" s="61">
        <f t="shared" si="5211"/>
        <v>538</v>
      </c>
      <c r="CL313" s="61">
        <f t="shared" si="5212"/>
        <v>38</v>
      </c>
      <c r="CM313" s="11"/>
      <c r="CN313" s="12">
        <f t="shared" si="5144"/>
        <v>0</v>
      </c>
      <c r="CO313" s="11"/>
      <c r="CP313" s="12" t="e">
        <f t="shared" si="5145"/>
        <v>#DIV/0!</v>
      </c>
      <c r="CQ313" s="13"/>
      <c r="CR313" s="11"/>
      <c r="CS313" s="11"/>
      <c r="CT313" s="14"/>
      <c r="CU313" s="10"/>
      <c r="CV313" s="11"/>
      <c r="CW313" s="61">
        <f t="shared" si="5213"/>
        <v>547</v>
      </c>
      <c r="CX313" s="61">
        <f t="shared" si="5214"/>
        <v>38</v>
      </c>
      <c r="CY313" s="11"/>
      <c r="CZ313" s="12">
        <f t="shared" si="5146"/>
        <v>0</v>
      </c>
      <c r="DA313" s="11"/>
      <c r="DB313" s="12" t="e">
        <f t="shared" si="5147"/>
        <v>#DIV/0!</v>
      </c>
      <c r="DC313" s="13"/>
      <c r="DD313" s="11"/>
      <c r="DE313" s="11"/>
      <c r="DF313" s="14"/>
      <c r="DG313" s="10"/>
      <c r="DH313" s="11"/>
      <c r="DI313" s="61">
        <f t="shared" si="5215"/>
        <v>561</v>
      </c>
      <c r="DJ313" s="61">
        <f t="shared" si="5216"/>
        <v>39</v>
      </c>
      <c r="DK313" s="11"/>
      <c r="DL313" s="12">
        <f t="shared" si="5148"/>
        <v>0</v>
      </c>
      <c r="DM313" s="11"/>
      <c r="DN313" s="12" t="e">
        <f t="shared" si="5149"/>
        <v>#DIV/0!</v>
      </c>
      <c r="DO313" s="13"/>
      <c r="DP313" s="11"/>
      <c r="DQ313" s="11"/>
      <c r="DR313" s="14"/>
      <c r="DS313" s="10"/>
      <c r="DT313" s="11"/>
      <c r="DU313" s="61">
        <f t="shared" si="5217"/>
        <v>97</v>
      </c>
      <c r="DV313" s="61">
        <f t="shared" si="5218"/>
        <v>8</v>
      </c>
      <c r="DW313" s="11"/>
      <c r="DX313" s="12">
        <f t="shared" si="5150"/>
        <v>0</v>
      </c>
      <c r="DY313" s="11"/>
      <c r="DZ313" s="12" t="e">
        <f t="shared" si="5151"/>
        <v>#DIV/0!</v>
      </c>
      <c r="EA313" s="13"/>
      <c r="EB313" s="11"/>
      <c r="EC313" s="11"/>
      <c r="ED313" s="14"/>
      <c r="EE313" s="10"/>
      <c r="EF313" s="11"/>
      <c r="EG313" s="61">
        <f t="shared" si="5219"/>
        <v>568</v>
      </c>
      <c r="EH313" s="61">
        <f t="shared" si="5220"/>
        <v>40</v>
      </c>
      <c r="EI313" s="11"/>
      <c r="EJ313" s="12">
        <f t="shared" si="5152"/>
        <v>0</v>
      </c>
      <c r="EK313" s="11"/>
      <c r="EL313" s="12" t="e">
        <f t="shared" si="5153"/>
        <v>#DIV/0!</v>
      </c>
      <c r="EM313" s="13"/>
      <c r="EN313" s="11"/>
      <c r="EO313" s="11"/>
      <c r="EP313" s="14"/>
      <c r="EQ313" s="10"/>
      <c r="ER313" s="11"/>
      <c r="ES313" s="61">
        <f t="shared" si="5221"/>
        <v>556</v>
      </c>
      <c r="ET313" s="61">
        <f t="shared" si="5222"/>
        <v>39</v>
      </c>
      <c r="EU313" s="11"/>
      <c r="EV313" s="12">
        <f t="shared" si="5154"/>
        <v>0</v>
      </c>
      <c r="EW313" s="11"/>
      <c r="EX313" s="12" t="e">
        <f t="shared" si="5155"/>
        <v>#DIV/0!</v>
      </c>
      <c r="EY313" s="13"/>
      <c r="EZ313" s="11"/>
      <c r="FA313" s="11"/>
      <c r="FB313" s="14"/>
      <c r="FC313" s="10"/>
      <c r="FD313" s="11"/>
      <c r="FE313" s="61">
        <f t="shared" si="5223"/>
        <v>545</v>
      </c>
      <c r="FF313" s="61">
        <f t="shared" si="5224"/>
        <v>38</v>
      </c>
      <c r="FG313" s="11"/>
      <c r="FH313" s="12">
        <f t="shared" si="5156"/>
        <v>0</v>
      </c>
      <c r="FI313" s="11"/>
      <c r="FJ313" s="12" t="e">
        <f t="shared" si="5157"/>
        <v>#DIV/0!</v>
      </c>
      <c r="FK313" s="13"/>
      <c r="FL313" s="11"/>
      <c r="FM313" s="11"/>
      <c r="FN313" s="14"/>
      <c r="FO313" s="10"/>
      <c r="FP313" s="11"/>
      <c r="FQ313" s="61">
        <f t="shared" si="5225"/>
        <v>539</v>
      </c>
      <c r="FR313" s="61">
        <f t="shared" si="5226"/>
        <v>40</v>
      </c>
      <c r="FS313" s="11"/>
      <c r="FT313" s="12">
        <f t="shared" si="5158"/>
        <v>0</v>
      </c>
      <c r="FU313" s="11"/>
      <c r="FV313" s="12" t="e">
        <f t="shared" si="5159"/>
        <v>#DIV/0!</v>
      </c>
      <c r="FW313" s="13"/>
      <c r="FX313" s="11"/>
      <c r="FY313" s="11"/>
      <c r="FZ313" s="14"/>
      <c r="GA313" s="10"/>
      <c r="GB313" s="11"/>
      <c r="GC313" s="61">
        <f t="shared" si="5227"/>
        <v>549</v>
      </c>
      <c r="GD313" s="61">
        <f t="shared" si="5228"/>
        <v>41</v>
      </c>
      <c r="GE313" s="11"/>
      <c r="GF313" s="12">
        <f t="shared" si="5160"/>
        <v>0</v>
      </c>
      <c r="GG313" s="11"/>
      <c r="GH313" s="12" t="e">
        <f t="shared" si="5161"/>
        <v>#DIV/0!</v>
      </c>
      <c r="GI313" s="13"/>
      <c r="GJ313" s="11"/>
      <c r="GK313" s="11"/>
      <c r="GL313" s="14"/>
      <c r="GM313" s="10"/>
      <c r="GN313" s="11"/>
      <c r="GO313" s="61">
        <f t="shared" si="5229"/>
        <v>571</v>
      </c>
      <c r="GP313" s="61">
        <f t="shared" si="5230"/>
        <v>42</v>
      </c>
      <c r="GQ313" s="11"/>
      <c r="GR313" s="12">
        <f t="shared" si="5162"/>
        <v>0</v>
      </c>
      <c r="GS313" s="11"/>
      <c r="GT313" s="12" t="e">
        <f t="shared" si="5163"/>
        <v>#DIV/0!</v>
      </c>
      <c r="GU313" s="13"/>
      <c r="GV313" s="11"/>
      <c r="GW313" s="11"/>
      <c r="GX313" s="14"/>
      <c r="GY313" s="10"/>
      <c r="GZ313" s="11"/>
      <c r="HA313" s="61">
        <f t="shared" si="5231"/>
        <v>106</v>
      </c>
      <c r="HB313" s="61">
        <f t="shared" si="5232"/>
        <v>7</v>
      </c>
      <c r="HC313" s="11"/>
      <c r="HD313" s="12">
        <f t="shared" si="5164"/>
        <v>0</v>
      </c>
      <c r="HE313" s="11"/>
      <c r="HF313" s="12" t="e">
        <f t="shared" si="5165"/>
        <v>#DIV/0!</v>
      </c>
      <c r="HG313" s="13"/>
      <c r="HH313" s="11"/>
      <c r="HI313" s="11"/>
      <c r="HJ313" s="14"/>
      <c r="HK313" s="10"/>
      <c r="HL313" s="11"/>
      <c r="HM313" s="61">
        <f t="shared" si="5233"/>
        <v>574</v>
      </c>
      <c r="HN313" s="61">
        <f t="shared" si="5234"/>
        <v>42</v>
      </c>
      <c r="HO313" s="11"/>
      <c r="HP313" s="12">
        <f t="shared" si="5166"/>
        <v>0</v>
      </c>
      <c r="HQ313" s="11"/>
      <c r="HR313" s="12" t="e">
        <f t="shared" si="5167"/>
        <v>#DIV/0!</v>
      </c>
      <c r="HS313" s="13"/>
      <c r="HT313" s="11"/>
      <c r="HU313" s="11"/>
      <c r="HV313" s="14"/>
      <c r="HW313" s="10"/>
      <c r="HX313" s="11"/>
      <c r="HY313" s="61">
        <f t="shared" si="5235"/>
        <v>561</v>
      </c>
      <c r="HZ313" s="61">
        <f t="shared" si="5236"/>
        <v>41</v>
      </c>
      <c r="IA313" s="11"/>
      <c r="IB313" s="12">
        <f t="shared" si="5168"/>
        <v>0</v>
      </c>
      <c r="IC313" s="11"/>
      <c r="ID313" s="12" t="e">
        <f t="shared" si="5169"/>
        <v>#DIV/0!</v>
      </c>
      <c r="IE313" s="13"/>
      <c r="IF313" s="11"/>
      <c r="IG313" s="11"/>
      <c r="IH313" s="14"/>
      <c r="II313" s="10"/>
      <c r="IJ313" s="11"/>
      <c r="IK313" s="61">
        <f t="shared" si="5237"/>
        <v>574</v>
      </c>
      <c r="IL313" s="61">
        <f t="shared" si="5238"/>
        <v>41</v>
      </c>
      <c r="IM313" s="11"/>
      <c r="IN313" s="12">
        <f t="shared" si="5170"/>
        <v>0</v>
      </c>
      <c r="IO313" s="11"/>
      <c r="IP313" s="12" t="e">
        <f t="shared" si="5171"/>
        <v>#DIV/0!</v>
      </c>
      <c r="IQ313" s="13"/>
      <c r="IR313" s="11"/>
      <c r="IS313" s="11"/>
      <c r="IT313" s="14"/>
      <c r="IU313" s="10"/>
      <c r="IV313" s="11"/>
      <c r="IW313" s="61">
        <f t="shared" si="5239"/>
        <v>0</v>
      </c>
      <c r="IX313" s="61">
        <f t="shared" si="5240"/>
        <v>0</v>
      </c>
      <c r="IY313" s="11"/>
      <c r="IZ313" s="12" t="e">
        <f t="shared" si="5172"/>
        <v>#DIV/0!</v>
      </c>
      <c r="JA313" s="11"/>
      <c r="JB313" s="12" t="e">
        <f t="shared" si="5173"/>
        <v>#DIV/0!</v>
      </c>
      <c r="JC313" s="13"/>
      <c r="JD313" s="11"/>
      <c r="JE313" s="11"/>
      <c r="JF313" s="14"/>
      <c r="JG313" s="10">
        <f t="shared" si="5174"/>
        <v>0</v>
      </c>
      <c r="JH313" s="14">
        <f t="shared" si="5175"/>
        <v>0</v>
      </c>
      <c r="JI313" s="373">
        <f t="shared" si="5176"/>
        <v>10324</v>
      </c>
      <c r="JJ313" s="11">
        <f t="shared" si="5099"/>
        <v>731</v>
      </c>
      <c r="JK313" s="11">
        <f t="shared" si="5177"/>
        <v>0</v>
      </c>
      <c r="JL313" s="79">
        <f t="shared" si="5178"/>
        <v>0</v>
      </c>
      <c r="JM313" s="15">
        <f t="shared" si="5179"/>
        <v>0</v>
      </c>
      <c r="JN313" s="12" t="e">
        <f t="shared" si="5180"/>
        <v>#DIV/0!</v>
      </c>
      <c r="JO313" s="16"/>
      <c r="JP313" s="17"/>
      <c r="JQ313" s="16" t="e">
        <f t="shared" si="4416"/>
        <v>#DIV/0!</v>
      </c>
      <c r="JR313" s="16"/>
      <c r="JS313" s="369" t="e">
        <f t="shared" si="4289"/>
        <v>#DIV/0!</v>
      </c>
      <c r="JT313" s="15"/>
      <c r="JU313" s="285"/>
      <c r="JV313" s="404">
        <f t="shared" si="5182"/>
        <v>0</v>
      </c>
      <c r="JW313" s="401">
        <f t="shared" si="5183"/>
        <v>0</v>
      </c>
      <c r="JX313" s="406">
        <f t="shared" si="5184"/>
        <v>0</v>
      </c>
      <c r="JY313" s="743"/>
      <c r="JZ313" s="690"/>
      <c r="KA313" s="746"/>
      <c r="KB313" s="718">
        <f t="shared" ref="KB313" si="5243">SUM(C318,O318,AA318,AM318,AY318,BK318,BW318)</f>
        <v>0</v>
      </c>
      <c r="KC313" s="714"/>
      <c r="KD313" s="714">
        <f t="shared" ref="KD313" si="5244">SUM(CI318,CU318,DG318,DS318,EE318,EQ318,FC318)</f>
        <v>0</v>
      </c>
      <c r="KE313" s="714"/>
      <c r="KF313" s="714">
        <f t="shared" ref="KF313" si="5245">SUM(FO318,GA318,GM318,GY318,HK318,HW318,II318)</f>
        <v>0</v>
      </c>
      <c r="KG313" s="759"/>
      <c r="KH313" s="761" t="s">
        <v>67</v>
      </c>
      <c r="KI313" s="67">
        <f t="shared" si="5191"/>
        <v>0</v>
      </c>
      <c r="KJ313" s="430">
        <f t="shared" ref="KJ313" si="5246">KI313/KB315</f>
        <v>0</v>
      </c>
      <c r="KK313" s="67">
        <f t="shared" si="5193"/>
        <v>0</v>
      </c>
      <c r="KL313" s="425">
        <f t="shared" ref="KL313" si="5247">KK313/KD315</f>
        <v>0</v>
      </c>
      <c r="KM313" s="67">
        <f t="shared" si="5195"/>
        <v>0</v>
      </c>
      <c r="KN313" s="425">
        <f>KM313/KF315</f>
        <v>0</v>
      </c>
    </row>
    <row r="314" spans="1:300" ht="19.5" thickBot="1" x14ac:dyDescent="0.3">
      <c r="A314" s="734"/>
      <c r="B314" s="436">
        <f t="shared" si="5196"/>
        <v>45837</v>
      </c>
      <c r="C314" s="10"/>
      <c r="D314" s="11"/>
      <c r="E314" s="61">
        <f t="shared" si="5197"/>
        <v>555</v>
      </c>
      <c r="F314" s="61">
        <f t="shared" si="5198"/>
        <v>39</v>
      </c>
      <c r="G314" s="11"/>
      <c r="H314" s="12">
        <f t="shared" si="5130"/>
        <v>0</v>
      </c>
      <c r="I314" s="11"/>
      <c r="J314" s="12" t="e">
        <f t="shared" si="5131"/>
        <v>#DIV/0!</v>
      </c>
      <c r="K314" s="11"/>
      <c r="L314" s="11"/>
      <c r="M314" s="18"/>
      <c r="N314" s="20"/>
      <c r="O314" s="10"/>
      <c r="P314" s="11"/>
      <c r="Q314" s="61">
        <f t="shared" si="5199"/>
        <v>562</v>
      </c>
      <c r="R314" s="61">
        <f t="shared" si="5200"/>
        <v>38</v>
      </c>
      <c r="S314" s="11"/>
      <c r="T314" s="12">
        <f t="shared" si="5132"/>
        <v>0</v>
      </c>
      <c r="U314" s="11"/>
      <c r="V314" s="12" t="e">
        <f t="shared" si="5133"/>
        <v>#DIV/0!</v>
      </c>
      <c r="W314" s="11"/>
      <c r="X314" s="11"/>
      <c r="Y314" s="18"/>
      <c r="Z314" s="20"/>
      <c r="AA314" s="10"/>
      <c r="AB314" s="11"/>
      <c r="AC314" s="61">
        <f t="shared" si="5201"/>
        <v>545</v>
      </c>
      <c r="AD314" s="61">
        <f t="shared" si="5202"/>
        <v>38</v>
      </c>
      <c r="AE314" s="11"/>
      <c r="AF314" s="12">
        <f t="shared" si="5134"/>
        <v>0</v>
      </c>
      <c r="AG314" s="11"/>
      <c r="AH314" s="12" t="e">
        <f t="shared" si="5135"/>
        <v>#DIV/0!</v>
      </c>
      <c r="AI314" s="11"/>
      <c r="AJ314" s="11"/>
      <c r="AK314" s="18"/>
      <c r="AL314" s="20"/>
      <c r="AM314" s="10"/>
      <c r="AN314" s="11"/>
      <c r="AO314" s="61">
        <f t="shared" si="5203"/>
        <v>122</v>
      </c>
      <c r="AP314" s="61">
        <f t="shared" si="5204"/>
        <v>8</v>
      </c>
      <c r="AQ314" s="11"/>
      <c r="AR314" s="12">
        <f t="shared" si="5136"/>
        <v>0</v>
      </c>
      <c r="AS314" s="11"/>
      <c r="AT314" s="12" t="e">
        <f t="shared" si="5137"/>
        <v>#DIV/0!</v>
      </c>
      <c r="AU314" s="11"/>
      <c r="AV314" s="11"/>
      <c r="AW314" s="18"/>
      <c r="AX314" s="20"/>
      <c r="AY314" s="10"/>
      <c r="AZ314" s="11"/>
      <c r="BA314" s="61">
        <f t="shared" si="5205"/>
        <v>547</v>
      </c>
      <c r="BB314" s="61">
        <f t="shared" si="5206"/>
        <v>38</v>
      </c>
      <c r="BC314" s="11"/>
      <c r="BD314" s="12">
        <f t="shared" si="5138"/>
        <v>0</v>
      </c>
      <c r="BE314" s="11"/>
      <c r="BF314" s="12" t="e">
        <f t="shared" si="5139"/>
        <v>#DIV/0!</v>
      </c>
      <c r="BG314" s="11"/>
      <c r="BH314" s="11"/>
      <c r="BI314" s="18"/>
      <c r="BJ314" s="20"/>
      <c r="BK314" s="10"/>
      <c r="BL314" s="11"/>
      <c r="BM314" s="61">
        <f t="shared" si="5207"/>
        <v>551</v>
      </c>
      <c r="BN314" s="61">
        <f t="shared" si="5208"/>
        <v>38</v>
      </c>
      <c r="BO314" s="11"/>
      <c r="BP314" s="12">
        <f t="shared" si="5140"/>
        <v>0</v>
      </c>
      <c r="BQ314" s="11"/>
      <c r="BR314" s="12" t="e">
        <f t="shared" si="5141"/>
        <v>#DIV/0!</v>
      </c>
      <c r="BS314" s="11"/>
      <c r="BT314" s="11"/>
      <c r="BU314" s="18"/>
      <c r="BV314" s="20"/>
      <c r="BW314" s="10"/>
      <c r="BX314" s="11"/>
      <c r="BY314" s="61">
        <f t="shared" si="5209"/>
        <v>556</v>
      </c>
      <c r="BZ314" s="61">
        <f t="shared" si="5210"/>
        <v>38</v>
      </c>
      <c r="CA314" s="11"/>
      <c r="CB314" s="12">
        <f t="shared" si="5142"/>
        <v>0</v>
      </c>
      <c r="CC314" s="11"/>
      <c r="CD314" s="12" t="e">
        <f t="shared" si="5143"/>
        <v>#DIV/0!</v>
      </c>
      <c r="CE314" s="11"/>
      <c r="CF314" s="11"/>
      <c r="CG314" s="18"/>
      <c r="CH314" s="20"/>
      <c r="CI314" s="10"/>
      <c r="CJ314" s="11"/>
      <c r="CK314" s="61">
        <f t="shared" si="5211"/>
        <v>538</v>
      </c>
      <c r="CL314" s="61">
        <f t="shared" si="5212"/>
        <v>38</v>
      </c>
      <c r="CM314" s="11"/>
      <c r="CN314" s="12">
        <f t="shared" si="5144"/>
        <v>0</v>
      </c>
      <c r="CO314" s="11"/>
      <c r="CP314" s="12" t="e">
        <f t="shared" si="5145"/>
        <v>#DIV/0!</v>
      </c>
      <c r="CQ314" s="11"/>
      <c r="CR314" s="11"/>
      <c r="CS314" s="18"/>
      <c r="CT314" s="20"/>
      <c r="CU314" s="10"/>
      <c r="CV314" s="11"/>
      <c r="CW314" s="61">
        <f t="shared" si="5213"/>
        <v>547</v>
      </c>
      <c r="CX314" s="61">
        <f t="shared" si="5214"/>
        <v>38</v>
      </c>
      <c r="CY314" s="11"/>
      <c r="CZ314" s="12">
        <f t="shared" si="5146"/>
        <v>0</v>
      </c>
      <c r="DA314" s="11"/>
      <c r="DB314" s="12" t="e">
        <f t="shared" si="5147"/>
        <v>#DIV/0!</v>
      </c>
      <c r="DC314" s="11"/>
      <c r="DD314" s="11"/>
      <c r="DE314" s="18"/>
      <c r="DF314" s="20"/>
      <c r="DG314" s="10"/>
      <c r="DH314" s="11"/>
      <c r="DI314" s="61">
        <f t="shared" si="5215"/>
        <v>561</v>
      </c>
      <c r="DJ314" s="61">
        <f t="shared" si="5216"/>
        <v>39</v>
      </c>
      <c r="DK314" s="11"/>
      <c r="DL314" s="12">
        <f t="shared" si="5148"/>
        <v>0</v>
      </c>
      <c r="DM314" s="11"/>
      <c r="DN314" s="12" t="e">
        <f t="shared" si="5149"/>
        <v>#DIV/0!</v>
      </c>
      <c r="DO314" s="11"/>
      <c r="DP314" s="11"/>
      <c r="DQ314" s="18"/>
      <c r="DR314" s="20"/>
      <c r="DS314" s="10"/>
      <c r="DT314" s="11"/>
      <c r="DU314" s="61">
        <f t="shared" si="5217"/>
        <v>97</v>
      </c>
      <c r="DV314" s="61">
        <f t="shared" si="5218"/>
        <v>8</v>
      </c>
      <c r="DW314" s="11"/>
      <c r="DX314" s="12">
        <f t="shared" si="5150"/>
        <v>0</v>
      </c>
      <c r="DY314" s="11"/>
      <c r="DZ314" s="12" t="e">
        <f t="shared" si="5151"/>
        <v>#DIV/0!</v>
      </c>
      <c r="EA314" s="11"/>
      <c r="EB314" s="11"/>
      <c r="EC314" s="18"/>
      <c r="ED314" s="20"/>
      <c r="EE314" s="10"/>
      <c r="EF314" s="11"/>
      <c r="EG314" s="61">
        <f t="shared" si="5219"/>
        <v>568</v>
      </c>
      <c r="EH314" s="61">
        <f t="shared" si="5220"/>
        <v>40</v>
      </c>
      <c r="EI314" s="11"/>
      <c r="EJ314" s="12">
        <f t="shared" si="5152"/>
        <v>0</v>
      </c>
      <c r="EK314" s="11"/>
      <c r="EL314" s="12" t="e">
        <f t="shared" si="5153"/>
        <v>#DIV/0!</v>
      </c>
      <c r="EM314" s="11"/>
      <c r="EN314" s="11"/>
      <c r="EO314" s="18"/>
      <c r="EP314" s="20"/>
      <c r="EQ314" s="10"/>
      <c r="ER314" s="11"/>
      <c r="ES314" s="61">
        <f t="shared" si="5221"/>
        <v>556</v>
      </c>
      <c r="ET314" s="61">
        <f t="shared" si="5222"/>
        <v>39</v>
      </c>
      <c r="EU314" s="11"/>
      <c r="EV314" s="12">
        <f t="shared" si="5154"/>
        <v>0</v>
      </c>
      <c r="EW314" s="11"/>
      <c r="EX314" s="12" t="e">
        <f t="shared" si="5155"/>
        <v>#DIV/0!</v>
      </c>
      <c r="EY314" s="11"/>
      <c r="EZ314" s="11"/>
      <c r="FA314" s="18"/>
      <c r="FB314" s="20"/>
      <c r="FC314" s="10"/>
      <c r="FD314" s="11"/>
      <c r="FE314" s="61">
        <f t="shared" si="5223"/>
        <v>545</v>
      </c>
      <c r="FF314" s="61">
        <f t="shared" si="5224"/>
        <v>38</v>
      </c>
      <c r="FG314" s="11"/>
      <c r="FH314" s="12">
        <f t="shared" si="5156"/>
        <v>0</v>
      </c>
      <c r="FI314" s="11"/>
      <c r="FJ314" s="12" t="e">
        <f t="shared" si="5157"/>
        <v>#DIV/0!</v>
      </c>
      <c r="FK314" s="11"/>
      <c r="FL314" s="11"/>
      <c r="FM314" s="18"/>
      <c r="FN314" s="20"/>
      <c r="FO314" s="10"/>
      <c r="FP314" s="11"/>
      <c r="FQ314" s="61">
        <f t="shared" si="5225"/>
        <v>539</v>
      </c>
      <c r="FR314" s="61">
        <f t="shared" si="5226"/>
        <v>40</v>
      </c>
      <c r="FS314" s="11"/>
      <c r="FT314" s="12">
        <f t="shared" si="5158"/>
        <v>0</v>
      </c>
      <c r="FU314" s="11"/>
      <c r="FV314" s="12" t="e">
        <f t="shared" si="5159"/>
        <v>#DIV/0!</v>
      </c>
      <c r="FW314" s="11"/>
      <c r="FX314" s="11"/>
      <c r="FY314" s="18"/>
      <c r="FZ314" s="20"/>
      <c r="GA314" s="10"/>
      <c r="GB314" s="11"/>
      <c r="GC314" s="61">
        <f t="shared" si="5227"/>
        <v>549</v>
      </c>
      <c r="GD314" s="61">
        <f t="shared" si="5228"/>
        <v>41</v>
      </c>
      <c r="GE314" s="11"/>
      <c r="GF314" s="12">
        <f t="shared" si="5160"/>
        <v>0</v>
      </c>
      <c r="GG314" s="11"/>
      <c r="GH314" s="12" t="e">
        <f t="shared" si="5161"/>
        <v>#DIV/0!</v>
      </c>
      <c r="GI314" s="11"/>
      <c r="GJ314" s="11"/>
      <c r="GK314" s="18"/>
      <c r="GL314" s="20"/>
      <c r="GM314" s="10"/>
      <c r="GN314" s="11"/>
      <c r="GO314" s="61">
        <f t="shared" si="5229"/>
        <v>571</v>
      </c>
      <c r="GP314" s="61">
        <f t="shared" si="5230"/>
        <v>42</v>
      </c>
      <c r="GQ314" s="11"/>
      <c r="GR314" s="12">
        <f t="shared" si="5162"/>
        <v>0</v>
      </c>
      <c r="GS314" s="11"/>
      <c r="GT314" s="12" t="e">
        <f t="shared" si="5163"/>
        <v>#DIV/0!</v>
      </c>
      <c r="GU314" s="11"/>
      <c r="GV314" s="11"/>
      <c r="GW314" s="18"/>
      <c r="GX314" s="20"/>
      <c r="GY314" s="10"/>
      <c r="GZ314" s="11"/>
      <c r="HA314" s="61">
        <f t="shared" si="5231"/>
        <v>106</v>
      </c>
      <c r="HB314" s="61">
        <f t="shared" si="5232"/>
        <v>7</v>
      </c>
      <c r="HC314" s="11"/>
      <c r="HD314" s="12">
        <f t="shared" si="5164"/>
        <v>0</v>
      </c>
      <c r="HE314" s="11"/>
      <c r="HF314" s="12" t="e">
        <f t="shared" si="5165"/>
        <v>#DIV/0!</v>
      </c>
      <c r="HG314" s="11"/>
      <c r="HH314" s="11"/>
      <c r="HI314" s="18"/>
      <c r="HJ314" s="20"/>
      <c r="HK314" s="10"/>
      <c r="HL314" s="11"/>
      <c r="HM314" s="61">
        <f t="shared" si="5233"/>
        <v>574</v>
      </c>
      <c r="HN314" s="61">
        <f t="shared" si="5234"/>
        <v>42</v>
      </c>
      <c r="HO314" s="11"/>
      <c r="HP314" s="12">
        <f t="shared" si="5166"/>
        <v>0</v>
      </c>
      <c r="HQ314" s="11"/>
      <c r="HR314" s="12" t="e">
        <f t="shared" si="5167"/>
        <v>#DIV/0!</v>
      </c>
      <c r="HS314" s="11"/>
      <c r="HT314" s="11"/>
      <c r="HU314" s="18"/>
      <c r="HV314" s="20"/>
      <c r="HW314" s="10"/>
      <c r="HX314" s="11"/>
      <c r="HY314" s="61">
        <f t="shared" si="5235"/>
        <v>561</v>
      </c>
      <c r="HZ314" s="61">
        <f t="shared" si="5236"/>
        <v>41</v>
      </c>
      <c r="IA314" s="11"/>
      <c r="IB314" s="12">
        <f t="shared" si="5168"/>
        <v>0</v>
      </c>
      <c r="IC314" s="11"/>
      <c r="ID314" s="12" t="e">
        <f t="shared" si="5169"/>
        <v>#DIV/0!</v>
      </c>
      <c r="IE314" s="11"/>
      <c r="IF314" s="11"/>
      <c r="IG314" s="18"/>
      <c r="IH314" s="20"/>
      <c r="II314" s="10"/>
      <c r="IJ314" s="11"/>
      <c r="IK314" s="61">
        <f t="shared" si="5237"/>
        <v>574</v>
      </c>
      <c r="IL314" s="61">
        <f t="shared" si="5238"/>
        <v>41</v>
      </c>
      <c r="IM314" s="11"/>
      <c r="IN314" s="12">
        <f t="shared" si="5170"/>
        <v>0</v>
      </c>
      <c r="IO314" s="11"/>
      <c r="IP314" s="12" t="e">
        <f t="shared" si="5171"/>
        <v>#DIV/0!</v>
      </c>
      <c r="IQ314" s="11"/>
      <c r="IR314" s="11"/>
      <c r="IS314" s="18"/>
      <c r="IT314" s="20"/>
      <c r="IU314" s="10"/>
      <c r="IV314" s="11"/>
      <c r="IW314" s="61">
        <f t="shared" si="5239"/>
        <v>0</v>
      </c>
      <c r="IX314" s="61">
        <f t="shared" si="5240"/>
        <v>0</v>
      </c>
      <c r="IY314" s="11"/>
      <c r="IZ314" s="12" t="e">
        <f t="shared" si="5172"/>
        <v>#DIV/0!</v>
      </c>
      <c r="JA314" s="11"/>
      <c r="JB314" s="12" t="e">
        <f t="shared" si="5173"/>
        <v>#DIV/0!</v>
      </c>
      <c r="JC314" s="11"/>
      <c r="JD314" s="11"/>
      <c r="JE314" s="18"/>
      <c r="JF314" s="20"/>
      <c r="JG314" s="10">
        <f t="shared" si="5174"/>
        <v>0</v>
      </c>
      <c r="JH314" s="14">
        <f t="shared" si="5175"/>
        <v>0</v>
      </c>
      <c r="JI314" s="373">
        <f t="shared" si="5176"/>
        <v>10324</v>
      </c>
      <c r="JJ314" s="11">
        <f t="shared" si="5099"/>
        <v>731</v>
      </c>
      <c r="JK314" s="11">
        <f t="shared" si="5177"/>
        <v>0</v>
      </c>
      <c r="JL314" s="79">
        <f t="shared" si="5178"/>
        <v>0</v>
      </c>
      <c r="JM314" s="15">
        <f t="shared" si="5179"/>
        <v>0</v>
      </c>
      <c r="JN314" s="12" t="e">
        <f t="shared" si="5180"/>
        <v>#DIV/0!</v>
      </c>
      <c r="JO314" s="16"/>
      <c r="JP314" s="17"/>
      <c r="JQ314" s="16" t="e">
        <f t="shared" si="4416"/>
        <v>#DIV/0!</v>
      </c>
      <c r="JR314" s="16"/>
      <c r="JS314" s="369" t="e">
        <f t="shared" si="4289"/>
        <v>#DIV/0!</v>
      </c>
      <c r="JT314" s="18"/>
      <c r="JU314" s="21"/>
      <c r="JV314" s="404">
        <f t="shared" si="5182"/>
        <v>0</v>
      </c>
      <c r="JW314" s="401">
        <f t="shared" si="5183"/>
        <v>0</v>
      </c>
      <c r="JX314" s="406">
        <f t="shared" si="5184"/>
        <v>0</v>
      </c>
      <c r="JY314" s="743"/>
      <c r="JZ314" s="690"/>
      <c r="KA314" s="746"/>
      <c r="KB314" s="719"/>
      <c r="KC314" s="716"/>
      <c r="KD314" s="716"/>
      <c r="KE314" s="716"/>
      <c r="KF314" s="716"/>
      <c r="KG314" s="760"/>
      <c r="KH314" s="758"/>
      <c r="KI314" s="67">
        <f t="shared" si="5191"/>
        <v>0</v>
      </c>
      <c r="KJ314" s="430">
        <f t="shared" ref="KJ314" si="5248">KI314/KB315</f>
        <v>0</v>
      </c>
      <c r="KK314" s="67">
        <f t="shared" si="5193"/>
        <v>0</v>
      </c>
      <c r="KL314" s="425">
        <f t="shared" ref="KL314" si="5249">KK314/KD315</f>
        <v>0</v>
      </c>
      <c r="KM314" s="67">
        <f t="shared" si="5195"/>
        <v>0</v>
      </c>
      <c r="KN314" s="425">
        <f>KM314/KF315</f>
        <v>0</v>
      </c>
    </row>
    <row r="315" spans="1:300" ht="19.5" thickTop="1" x14ac:dyDescent="0.25">
      <c r="A315" s="734"/>
      <c r="B315" s="436">
        <f>+B314+1</f>
        <v>45838</v>
      </c>
      <c r="C315" s="10"/>
      <c r="D315" s="11"/>
      <c r="E315" s="61">
        <f t="shared" si="5197"/>
        <v>555</v>
      </c>
      <c r="F315" s="61">
        <f t="shared" si="5198"/>
        <v>39</v>
      </c>
      <c r="G315" s="11"/>
      <c r="H315" s="12">
        <f t="shared" si="5130"/>
        <v>0</v>
      </c>
      <c r="I315" s="11"/>
      <c r="J315" s="12" t="e">
        <f t="shared" si="5131"/>
        <v>#DIV/0!</v>
      </c>
      <c r="K315" s="13"/>
      <c r="L315" s="13"/>
      <c r="M315" s="25"/>
      <c r="N315" s="37"/>
      <c r="O315" s="10"/>
      <c r="P315" s="11"/>
      <c r="Q315" s="61">
        <f t="shared" si="5199"/>
        <v>562</v>
      </c>
      <c r="R315" s="61">
        <f t="shared" si="5200"/>
        <v>38</v>
      </c>
      <c r="S315" s="11"/>
      <c r="T315" s="12">
        <f t="shared" si="5132"/>
        <v>0</v>
      </c>
      <c r="U315" s="11"/>
      <c r="V315" s="12" t="e">
        <f t="shared" si="5133"/>
        <v>#DIV/0!</v>
      </c>
      <c r="W315" s="13"/>
      <c r="X315" s="13"/>
      <c r="Y315" s="25"/>
      <c r="Z315" s="37"/>
      <c r="AA315" s="10"/>
      <c r="AB315" s="11"/>
      <c r="AC315" s="61">
        <f t="shared" si="5201"/>
        <v>545</v>
      </c>
      <c r="AD315" s="61">
        <f t="shared" si="5202"/>
        <v>38</v>
      </c>
      <c r="AE315" s="11"/>
      <c r="AF315" s="12">
        <f t="shared" si="5134"/>
        <v>0</v>
      </c>
      <c r="AG315" s="11"/>
      <c r="AH315" s="12" t="e">
        <f t="shared" si="5135"/>
        <v>#DIV/0!</v>
      </c>
      <c r="AI315" s="13"/>
      <c r="AJ315" s="13"/>
      <c r="AK315" s="25"/>
      <c r="AL315" s="37"/>
      <c r="AM315" s="10"/>
      <c r="AN315" s="11"/>
      <c r="AO315" s="61">
        <f t="shared" si="5203"/>
        <v>122</v>
      </c>
      <c r="AP315" s="61">
        <f t="shared" si="5204"/>
        <v>8</v>
      </c>
      <c r="AQ315" s="11"/>
      <c r="AR315" s="12">
        <f t="shared" si="5136"/>
        <v>0</v>
      </c>
      <c r="AS315" s="11"/>
      <c r="AT315" s="12" t="e">
        <f t="shared" si="5137"/>
        <v>#DIV/0!</v>
      </c>
      <c r="AU315" s="13"/>
      <c r="AV315" s="13"/>
      <c r="AW315" s="25"/>
      <c r="AX315" s="37"/>
      <c r="AY315" s="10"/>
      <c r="AZ315" s="11"/>
      <c r="BA315" s="61">
        <f t="shared" si="5205"/>
        <v>547</v>
      </c>
      <c r="BB315" s="61">
        <f t="shared" si="5206"/>
        <v>38</v>
      </c>
      <c r="BC315" s="11"/>
      <c r="BD315" s="12">
        <f t="shared" si="5138"/>
        <v>0</v>
      </c>
      <c r="BE315" s="11"/>
      <c r="BF315" s="12" t="e">
        <f t="shared" si="5139"/>
        <v>#DIV/0!</v>
      </c>
      <c r="BG315" s="13"/>
      <c r="BH315" s="13"/>
      <c r="BI315" s="25"/>
      <c r="BJ315" s="37"/>
      <c r="BK315" s="10"/>
      <c r="BL315" s="11"/>
      <c r="BM315" s="61">
        <f t="shared" si="5207"/>
        <v>551</v>
      </c>
      <c r="BN315" s="61">
        <f t="shared" si="5208"/>
        <v>38</v>
      </c>
      <c r="BO315" s="11"/>
      <c r="BP315" s="12">
        <f t="shared" si="5140"/>
        <v>0</v>
      </c>
      <c r="BQ315" s="11"/>
      <c r="BR315" s="12" t="e">
        <f t="shared" si="5141"/>
        <v>#DIV/0!</v>
      </c>
      <c r="BS315" s="13"/>
      <c r="BT315" s="13"/>
      <c r="BU315" s="25"/>
      <c r="BV315" s="37"/>
      <c r="BW315" s="10"/>
      <c r="BX315" s="11"/>
      <c r="BY315" s="61">
        <f t="shared" si="5209"/>
        <v>556</v>
      </c>
      <c r="BZ315" s="61">
        <f t="shared" si="5210"/>
        <v>38</v>
      </c>
      <c r="CA315" s="11"/>
      <c r="CB315" s="12">
        <f t="shared" si="5142"/>
        <v>0</v>
      </c>
      <c r="CC315" s="11"/>
      <c r="CD315" s="12" t="e">
        <f t="shared" si="5143"/>
        <v>#DIV/0!</v>
      </c>
      <c r="CE315" s="13"/>
      <c r="CF315" s="13"/>
      <c r="CG315" s="25"/>
      <c r="CH315" s="37"/>
      <c r="CI315" s="10"/>
      <c r="CJ315" s="11"/>
      <c r="CK315" s="61">
        <f t="shared" si="5211"/>
        <v>538</v>
      </c>
      <c r="CL315" s="61">
        <f t="shared" si="5212"/>
        <v>38</v>
      </c>
      <c r="CM315" s="11"/>
      <c r="CN315" s="12">
        <f t="shared" si="5144"/>
        <v>0</v>
      </c>
      <c r="CO315" s="11"/>
      <c r="CP315" s="12" t="e">
        <f t="shared" si="5145"/>
        <v>#DIV/0!</v>
      </c>
      <c r="CQ315" s="13"/>
      <c r="CR315" s="13"/>
      <c r="CS315" s="25"/>
      <c r="CT315" s="37"/>
      <c r="CU315" s="10"/>
      <c r="CV315" s="11"/>
      <c r="CW315" s="61">
        <f t="shared" si="5213"/>
        <v>547</v>
      </c>
      <c r="CX315" s="61">
        <f t="shared" si="5214"/>
        <v>38</v>
      </c>
      <c r="CY315" s="11"/>
      <c r="CZ315" s="12">
        <f t="shared" si="5146"/>
        <v>0</v>
      </c>
      <c r="DA315" s="11"/>
      <c r="DB315" s="12" t="e">
        <f t="shared" si="5147"/>
        <v>#DIV/0!</v>
      </c>
      <c r="DC315" s="13"/>
      <c r="DD315" s="13"/>
      <c r="DE315" s="25"/>
      <c r="DF315" s="37"/>
      <c r="DG315" s="10"/>
      <c r="DH315" s="11"/>
      <c r="DI315" s="61">
        <f t="shared" si="5215"/>
        <v>561</v>
      </c>
      <c r="DJ315" s="61">
        <f t="shared" si="5216"/>
        <v>39</v>
      </c>
      <c r="DK315" s="11"/>
      <c r="DL315" s="12">
        <f t="shared" si="5148"/>
        <v>0</v>
      </c>
      <c r="DM315" s="11"/>
      <c r="DN315" s="12" t="e">
        <f t="shared" si="5149"/>
        <v>#DIV/0!</v>
      </c>
      <c r="DO315" s="13"/>
      <c r="DP315" s="13"/>
      <c r="DQ315" s="25"/>
      <c r="DR315" s="37"/>
      <c r="DS315" s="10"/>
      <c r="DT315" s="11"/>
      <c r="DU315" s="61">
        <f t="shared" si="5217"/>
        <v>97</v>
      </c>
      <c r="DV315" s="61">
        <f t="shared" si="5218"/>
        <v>8</v>
      </c>
      <c r="DW315" s="11"/>
      <c r="DX315" s="12">
        <f t="shared" si="5150"/>
        <v>0</v>
      </c>
      <c r="DY315" s="11"/>
      <c r="DZ315" s="12" t="e">
        <f t="shared" si="5151"/>
        <v>#DIV/0!</v>
      </c>
      <c r="EA315" s="13"/>
      <c r="EB315" s="13"/>
      <c r="EC315" s="25"/>
      <c r="ED315" s="37"/>
      <c r="EE315" s="10"/>
      <c r="EF315" s="11"/>
      <c r="EG315" s="61">
        <f t="shared" si="5219"/>
        <v>568</v>
      </c>
      <c r="EH315" s="61">
        <f t="shared" si="5220"/>
        <v>40</v>
      </c>
      <c r="EI315" s="11"/>
      <c r="EJ315" s="12">
        <f t="shared" si="5152"/>
        <v>0</v>
      </c>
      <c r="EK315" s="11"/>
      <c r="EL315" s="12" t="e">
        <f t="shared" si="5153"/>
        <v>#DIV/0!</v>
      </c>
      <c r="EM315" s="13"/>
      <c r="EN315" s="13"/>
      <c r="EO315" s="25"/>
      <c r="EP315" s="37"/>
      <c r="EQ315" s="10"/>
      <c r="ER315" s="11"/>
      <c r="ES315" s="61">
        <f t="shared" si="5221"/>
        <v>556</v>
      </c>
      <c r="ET315" s="61">
        <f t="shared" si="5222"/>
        <v>39</v>
      </c>
      <c r="EU315" s="11"/>
      <c r="EV315" s="12">
        <f t="shared" si="5154"/>
        <v>0</v>
      </c>
      <c r="EW315" s="11"/>
      <c r="EX315" s="12" t="e">
        <f t="shared" si="5155"/>
        <v>#DIV/0!</v>
      </c>
      <c r="EY315" s="13"/>
      <c r="EZ315" s="13"/>
      <c r="FA315" s="25"/>
      <c r="FB315" s="37"/>
      <c r="FC315" s="10"/>
      <c r="FD315" s="11"/>
      <c r="FE315" s="61">
        <f t="shared" si="5223"/>
        <v>545</v>
      </c>
      <c r="FF315" s="61">
        <f t="shared" si="5224"/>
        <v>38</v>
      </c>
      <c r="FG315" s="11"/>
      <c r="FH315" s="12">
        <f t="shared" si="5156"/>
        <v>0</v>
      </c>
      <c r="FI315" s="11"/>
      <c r="FJ315" s="12" t="e">
        <f t="shared" si="5157"/>
        <v>#DIV/0!</v>
      </c>
      <c r="FK315" s="13"/>
      <c r="FL315" s="13"/>
      <c r="FM315" s="25"/>
      <c r="FN315" s="37"/>
      <c r="FO315" s="10"/>
      <c r="FP315" s="11"/>
      <c r="FQ315" s="61">
        <f t="shared" si="5225"/>
        <v>539</v>
      </c>
      <c r="FR315" s="61">
        <f t="shared" si="5226"/>
        <v>40</v>
      </c>
      <c r="FS315" s="11"/>
      <c r="FT315" s="12">
        <f t="shared" si="5158"/>
        <v>0</v>
      </c>
      <c r="FU315" s="11"/>
      <c r="FV315" s="12" t="e">
        <f t="shared" si="5159"/>
        <v>#DIV/0!</v>
      </c>
      <c r="FW315" s="13"/>
      <c r="FX315" s="13"/>
      <c r="FY315" s="25"/>
      <c r="FZ315" s="37"/>
      <c r="GA315" s="10"/>
      <c r="GB315" s="11"/>
      <c r="GC315" s="61">
        <f t="shared" si="5227"/>
        <v>549</v>
      </c>
      <c r="GD315" s="61">
        <f t="shared" si="5228"/>
        <v>41</v>
      </c>
      <c r="GE315" s="11"/>
      <c r="GF315" s="12">
        <f t="shared" si="5160"/>
        <v>0</v>
      </c>
      <c r="GG315" s="11"/>
      <c r="GH315" s="12" t="e">
        <f t="shared" si="5161"/>
        <v>#DIV/0!</v>
      </c>
      <c r="GI315" s="13"/>
      <c r="GJ315" s="13"/>
      <c r="GK315" s="25"/>
      <c r="GL315" s="37"/>
      <c r="GM315" s="10"/>
      <c r="GN315" s="11"/>
      <c r="GO315" s="61">
        <f t="shared" si="5229"/>
        <v>571</v>
      </c>
      <c r="GP315" s="61">
        <f t="shared" si="5230"/>
        <v>42</v>
      </c>
      <c r="GQ315" s="11"/>
      <c r="GR315" s="12">
        <f t="shared" si="5162"/>
        <v>0</v>
      </c>
      <c r="GS315" s="11"/>
      <c r="GT315" s="12" t="e">
        <f t="shared" si="5163"/>
        <v>#DIV/0!</v>
      </c>
      <c r="GU315" s="13"/>
      <c r="GV315" s="13"/>
      <c r="GW315" s="25"/>
      <c r="GX315" s="37"/>
      <c r="GY315" s="10"/>
      <c r="GZ315" s="11"/>
      <c r="HA315" s="61">
        <f t="shared" si="5231"/>
        <v>106</v>
      </c>
      <c r="HB315" s="61">
        <f t="shared" si="5232"/>
        <v>7</v>
      </c>
      <c r="HC315" s="11"/>
      <c r="HD315" s="12">
        <f t="shared" si="5164"/>
        <v>0</v>
      </c>
      <c r="HE315" s="11"/>
      <c r="HF315" s="12" t="e">
        <f t="shared" si="5165"/>
        <v>#DIV/0!</v>
      </c>
      <c r="HG315" s="13"/>
      <c r="HH315" s="13"/>
      <c r="HI315" s="25"/>
      <c r="HJ315" s="37"/>
      <c r="HK315" s="10"/>
      <c r="HL315" s="11"/>
      <c r="HM315" s="61">
        <f t="shared" si="5233"/>
        <v>574</v>
      </c>
      <c r="HN315" s="61">
        <f t="shared" si="5234"/>
        <v>42</v>
      </c>
      <c r="HO315" s="11"/>
      <c r="HP315" s="12">
        <f t="shared" si="5166"/>
        <v>0</v>
      </c>
      <c r="HQ315" s="11"/>
      <c r="HR315" s="12" t="e">
        <f t="shared" si="5167"/>
        <v>#DIV/0!</v>
      </c>
      <c r="HS315" s="13"/>
      <c r="HT315" s="13"/>
      <c r="HU315" s="25"/>
      <c r="HV315" s="37"/>
      <c r="HW315" s="10"/>
      <c r="HX315" s="11"/>
      <c r="HY315" s="61">
        <f t="shared" si="5235"/>
        <v>561</v>
      </c>
      <c r="HZ315" s="61">
        <f t="shared" si="5236"/>
        <v>41</v>
      </c>
      <c r="IA315" s="11"/>
      <c r="IB315" s="12">
        <f t="shared" si="5168"/>
        <v>0</v>
      </c>
      <c r="IC315" s="11"/>
      <c r="ID315" s="12" t="e">
        <f t="shared" si="5169"/>
        <v>#DIV/0!</v>
      </c>
      <c r="IE315" s="13"/>
      <c r="IF315" s="13"/>
      <c r="IG315" s="25"/>
      <c r="IH315" s="37"/>
      <c r="II315" s="10"/>
      <c r="IJ315" s="11"/>
      <c r="IK315" s="61">
        <f t="shared" si="5237"/>
        <v>574</v>
      </c>
      <c r="IL315" s="61">
        <f t="shared" si="5238"/>
        <v>41</v>
      </c>
      <c r="IM315" s="11"/>
      <c r="IN315" s="12">
        <f t="shared" si="5170"/>
        <v>0</v>
      </c>
      <c r="IO315" s="11"/>
      <c r="IP315" s="12" t="e">
        <f t="shared" si="5171"/>
        <v>#DIV/0!</v>
      </c>
      <c r="IQ315" s="13"/>
      <c r="IR315" s="13"/>
      <c r="IS315" s="25"/>
      <c r="IT315" s="37"/>
      <c r="IU315" s="10"/>
      <c r="IV315" s="11"/>
      <c r="IW315" s="61">
        <f t="shared" si="5239"/>
        <v>0</v>
      </c>
      <c r="IX315" s="61">
        <f t="shared" si="5240"/>
        <v>0</v>
      </c>
      <c r="IY315" s="11"/>
      <c r="IZ315" s="12" t="e">
        <f t="shared" si="5172"/>
        <v>#DIV/0!</v>
      </c>
      <c r="JA315" s="11"/>
      <c r="JB315" s="12" t="e">
        <f t="shared" si="5173"/>
        <v>#DIV/0!</v>
      </c>
      <c r="JC315" s="13"/>
      <c r="JD315" s="13"/>
      <c r="JE315" s="25"/>
      <c r="JF315" s="37"/>
      <c r="JG315" s="10">
        <f t="shared" si="5174"/>
        <v>0</v>
      </c>
      <c r="JH315" s="14">
        <f t="shared" si="5175"/>
        <v>0</v>
      </c>
      <c r="JI315" s="373">
        <f t="shared" si="5176"/>
        <v>10324</v>
      </c>
      <c r="JJ315" s="11">
        <f t="shared" si="5099"/>
        <v>731</v>
      </c>
      <c r="JK315" s="11">
        <f t="shared" si="5177"/>
        <v>0</v>
      </c>
      <c r="JL315" s="79">
        <f t="shared" si="5178"/>
        <v>0</v>
      </c>
      <c r="JM315" s="15">
        <f t="shared" si="5179"/>
        <v>0</v>
      </c>
      <c r="JN315" s="12" t="e">
        <f t="shared" si="5180"/>
        <v>#DIV/0!</v>
      </c>
      <c r="JO315" s="16"/>
      <c r="JP315" s="17"/>
      <c r="JQ315" s="16" t="e">
        <f t="shared" si="4416"/>
        <v>#DIV/0!</v>
      </c>
      <c r="JR315" s="16"/>
      <c r="JS315" s="369" t="e">
        <f t="shared" si="4289"/>
        <v>#DIV/0!</v>
      </c>
      <c r="JT315" s="23"/>
      <c r="JU315" s="399"/>
      <c r="JV315" s="404">
        <f t="shared" si="5182"/>
        <v>0</v>
      </c>
      <c r="JW315" s="401">
        <f t="shared" si="5183"/>
        <v>0</v>
      </c>
      <c r="JX315" s="406">
        <f t="shared" si="5184"/>
        <v>0</v>
      </c>
      <c r="JY315" s="743"/>
      <c r="JZ315" s="690"/>
      <c r="KA315" s="746"/>
      <c r="KB315" s="718">
        <f t="shared" ref="KB315" si="5250">SUM(E308,Q308,AC308,AO308,BA308,BM308,BY308)</f>
        <v>3438</v>
      </c>
      <c r="KC315" s="714"/>
      <c r="KD315" s="714">
        <f t="shared" ref="KD315" si="5251">SUM(CK308,CW308,DI308,DU308,EG308,ES308,FE308)</f>
        <v>3412</v>
      </c>
      <c r="KE315" s="714"/>
      <c r="KF315" s="714">
        <f t="shared" ref="KF315" si="5252">SUM(FQ308,GC308,GO308,HA308,HM308,HY308,IK308)</f>
        <v>3474</v>
      </c>
      <c r="KG315" s="759"/>
      <c r="KH315" s="761" t="s">
        <v>65</v>
      </c>
      <c r="KI315" s="67">
        <f t="shared" si="5191"/>
        <v>0</v>
      </c>
      <c r="KJ315" s="430">
        <f t="shared" ref="KJ315" si="5253">KI315/KB315</f>
        <v>0</v>
      </c>
      <c r="KK315" s="67">
        <f t="shared" si="5193"/>
        <v>0</v>
      </c>
      <c r="KL315" s="425">
        <f t="shared" ref="KL315" si="5254">KK315/KD315</f>
        <v>0</v>
      </c>
      <c r="KM315" s="67">
        <f t="shared" si="5195"/>
        <v>0</v>
      </c>
      <c r="KN315" s="425">
        <f>KM315/KF315</f>
        <v>0</v>
      </c>
    </row>
    <row r="316" spans="1:300" ht="19.5" thickBot="1" x14ac:dyDescent="0.3">
      <c r="A316" s="734"/>
      <c r="B316" s="436">
        <f t="shared" si="5196"/>
        <v>45839</v>
      </c>
      <c r="C316" s="10"/>
      <c r="D316" s="11"/>
      <c r="E316" s="61">
        <f t="shared" si="5197"/>
        <v>555</v>
      </c>
      <c r="F316" s="61">
        <f t="shared" si="5198"/>
        <v>39</v>
      </c>
      <c r="G316" s="11"/>
      <c r="H316" s="12">
        <f t="shared" si="5130"/>
        <v>0</v>
      </c>
      <c r="I316" s="11"/>
      <c r="J316" s="12" t="e">
        <f t="shared" si="5131"/>
        <v>#DIV/0!</v>
      </c>
      <c r="K316" s="13"/>
      <c r="L316" s="11"/>
      <c r="M316" s="25"/>
      <c r="N316" s="37"/>
      <c r="O316" s="10"/>
      <c r="P316" s="11"/>
      <c r="Q316" s="61">
        <f t="shared" si="5199"/>
        <v>562</v>
      </c>
      <c r="R316" s="61">
        <f t="shared" si="5200"/>
        <v>38</v>
      </c>
      <c r="S316" s="11"/>
      <c r="T316" s="12">
        <f t="shared" si="5132"/>
        <v>0</v>
      </c>
      <c r="U316" s="11"/>
      <c r="V316" s="12" t="e">
        <f t="shared" si="5133"/>
        <v>#DIV/0!</v>
      </c>
      <c r="W316" s="13"/>
      <c r="X316" s="11"/>
      <c r="Y316" s="25"/>
      <c r="Z316" s="37"/>
      <c r="AA316" s="10"/>
      <c r="AB316" s="11"/>
      <c r="AC316" s="61">
        <f t="shared" si="5201"/>
        <v>545</v>
      </c>
      <c r="AD316" s="61">
        <f t="shared" si="5202"/>
        <v>38</v>
      </c>
      <c r="AE316" s="11"/>
      <c r="AF316" s="12">
        <f t="shared" si="5134"/>
        <v>0</v>
      </c>
      <c r="AG316" s="11"/>
      <c r="AH316" s="12" t="e">
        <f t="shared" si="5135"/>
        <v>#DIV/0!</v>
      </c>
      <c r="AI316" s="13"/>
      <c r="AJ316" s="11"/>
      <c r="AK316" s="25"/>
      <c r="AL316" s="37"/>
      <c r="AM316" s="10"/>
      <c r="AN316" s="11"/>
      <c r="AO316" s="61">
        <f t="shared" si="5203"/>
        <v>122</v>
      </c>
      <c r="AP316" s="61">
        <f t="shared" si="5204"/>
        <v>8</v>
      </c>
      <c r="AQ316" s="11"/>
      <c r="AR316" s="12">
        <f t="shared" si="5136"/>
        <v>0</v>
      </c>
      <c r="AS316" s="11"/>
      <c r="AT316" s="12" t="e">
        <f t="shared" si="5137"/>
        <v>#DIV/0!</v>
      </c>
      <c r="AU316" s="13"/>
      <c r="AV316" s="11"/>
      <c r="AW316" s="25"/>
      <c r="AX316" s="37"/>
      <c r="AY316" s="10"/>
      <c r="AZ316" s="11"/>
      <c r="BA316" s="61">
        <f t="shared" si="5205"/>
        <v>547</v>
      </c>
      <c r="BB316" s="61">
        <f t="shared" si="5206"/>
        <v>38</v>
      </c>
      <c r="BC316" s="11"/>
      <c r="BD316" s="12">
        <f t="shared" si="5138"/>
        <v>0</v>
      </c>
      <c r="BE316" s="11"/>
      <c r="BF316" s="12" t="e">
        <f t="shared" si="5139"/>
        <v>#DIV/0!</v>
      </c>
      <c r="BG316" s="13"/>
      <c r="BH316" s="11"/>
      <c r="BI316" s="25"/>
      <c r="BJ316" s="37"/>
      <c r="BK316" s="10"/>
      <c r="BL316" s="11"/>
      <c r="BM316" s="61">
        <f t="shared" si="5207"/>
        <v>551</v>
      </c>
      <c r="BN316" s="61">
        <f t="shared" si="5208"/>
        <v>38</v>
      </c>
      <c r="BO316" s="11"/>
      <c r="BP316" s="12">
        <f t="shared" si="5140"/>
        <v>0</v>
      </c>
      <c r="BQ316" s="11"/>
      <c r="BR316" s="12" t="e">
        <f t="shared" si="5141"/>
        <v>#DIV/0!</v>
      </c>
      <c r="BS316" s="13"/>
      <c r="BT316" s="11"/>
      <c r="BU316" s="25"/>
      <c r="BV316" s="37"/>
      <c r="BW316" s="10"/>
      <c r="BX316" s="11"/>
      <c r="BY316" s="61">
        <f t="shared" si="5209"/>
        <v>556</v>
      </c>
      <c r="BZ316" s="61">
        <f t="shared" si="5210"/>
        <v>38</v>
      </c>
      <c r="CA316" s="11"/>
      <c r="CB316" s="12">
        <f t="shared" si="5142"/>
        <v>0</v>
      </c>
      <c r="CC316" s="11"/>
      <c r="CD316" s="12" t="e">
        <f t="shared" si="5143"/>
        <v>#DIV/0!</v>
      </c>
      <c r="CE316" s="13"/>
      <c r="CF316" s="11"/>
      <c r="CG316" s="25"/>
      <c r="CH316" s="37"/>
      <c r="CI316" s="10"/>
      <c r="CJ316" s="11"/>
      <c r="CK316" s="61">
        <f t="shared" si="5211"/>
        <v>538</v>
      </c>
      <c r="CL316" s="61">
        <f t="shared" si="5212"/>
        <v>38</v>
      </c>
      <c r="CM316" s="11"/>
      <c r="CN316" s="12">
        <f t="shared" si="5144"/>
        <v>0</v>
      </c>
      <c r="CO316" s="11"/>
      <c r="CP316" s="12" t="e">
        <f t="shared" si="5145"/>
        <v>#DIV/0!</v>
      </c>
      <c r="CQ316" s="13"/>
      <c r="CR316" s="11"/>
      <c r="CS316" s="25"/>
      <c r="CT316" s="37"/>
      <c r="CU316" s="10"/>
      <c r="CV316" s="11"/>
      <c r="CW316" s="61">
        <f t="shared" si="5213"/>
        <v>547</v>
      </c>
      <c r="CX316" s="61">
        <f t="shared" si="5214"/>
        <v>38</v>
      </c>
      <c r="CY316" s="11"/>
      <c r="CZ316" s="12">
        <f t="shared" si="5146"/>
        <v>0</v>
      </c>
      <c r="DA316" s="11"/>
      <c r="DB316" s="12" t="e">
        <f t="shared" si="5147"/>
        <v>#DIV/0!</v>
      </c>
      <c r="DC316" s="13"/>
      <c r="DD316" s="11"/>
      <c r="DE316" s="25"/>
      <c r="DF316" s="37"/>
      <c r="DG316" s="10"/>
      <c r="DH316" s="11"/>
      <c r="DI316" s="61">
        <f t="shared" si="5215"/>
        <v>561</v>
      </c>
      <c r="DJ316" s="61">
        <f t="shared" si="5216"/>
        <v>39</v>
      </c>
      <c r="DK316" s="11"/>
      <c r="DL316" s="12">
        <f t="shared" si="5148"/>
        <v>0</v>
      </c>
      <c r="DM316" s="11"/>
      <c r="DN316" s="12" t="e">
        <f t="shared" si="5149"/>
        <v>#DIV/0!</v>
      </c>
      <c r="DO316" s="13"/>
      <c r="DP316" s="11"/>
      <c r="DQ316" s="25"/>
      <c r="DR316" s="37"/>
      <c r="DS316" s="10"/>
      <c r="DT316" s="11"/>
      <c r="DU316" s="61">
        <f t="shared" si="5217"/>
        <v>97</v>
      </c>
      <c r="DV316" s="61">
        <f t="shared" si="5218"/>
        <v>8</v>
      </c>
      <c r="DW316" s="11"/>
      <c r="DX316" s="12">
        <f t="shared" si="5150"/>
        <v>0</v>
      </c>
      <c r="DY316" s="11"/>
      <c r="DZ316" s="12" t="e">
        <f t="shared" si="5151"/>
        <v>#DIV/0!</v>
      </c>
      <c r="EA316" s="13"/>
      <c r="EB316" s="11"/>
      <c r="EC316" s="25"/>
      <c r="ED316" s="37"/>
      <c r="EE316" s="10"/>
      <c r="EF316" s="11"/>
      <c r="EG316" s="61">
        <f t="shared" si="5219"/>
        <v>568</v>
      </c>
      <c r="EH316" s="61">
        <f t="shared" si="5220"/>
        <v>40</v>
      </c>
      <c r="EI316" s="11"/>
      <c r="EJ316" s="12">
        <f t="shared" si="5152"/>
        <v>0</v>
      </c>
      <c r="EK316" s="11"/>
      <c r="EL316" s="12" t="e">
        <f t="shared" si="5153"/>
        <v>#DIV/0!</v>
      </c>
      <c r="EM316" s="13"/>
      <c r="EN316" s="11"/>
      <c r="EO316" s="25"/>
      <c r="EP316" s="37"/>
      <c r="EQ316" s="10"/>
      <c r="ER316" s="11"/>
      <c r="ES316" s="61">
        <f t="shared" si="5221"/>
        <v>556</v>
      </c>
      <c r="ET316" s="61">
        <f t="shared" si="5222"/>
        <v>39</v>
      </c>
      <c r="EU316" s="11"/>
      <c r="EV316" s="12">
        <f t="shared" si="5154"/>
        <v>0</v>
      </c>
      <c r="EW316" s="11"/>
      <c r="EX316" s="12" t="e">
        <f t="shared" si="5155"/>
        <v>#DIV/0!</v>
      </c>
      <c r="EY316" s="13"/>
      <c r="EZ316" s="11"/>
      <c r="FA316" s="25"/>
      <c r="FB316" s="37"/>
      <c r="FC316" s="10"/>
      <c r="FD316" s="11"/>
      <c r="FE316" s="61">
        <f t="shared" si="5223"/>
        <v>545</v>
      </c>
      <c r="FF316" s="61">
        <f t="shared" si="5224"/>
        <v>38</v>
      </c>
      <c r="FG316" s="11"/>
      <c r="FH316" s="12">
        <f t="shared" si="5156"/>
        <v>0</v>
      </c>
      <c r="FI316" s="11"/>
      <c r="FJ316" s="12" t="e">
        <f t="shared" si="5157"/>
        <v>#DIV/0!</v>
      </c>
      <c r="FK316" s="13"/>
      <c r="FL316" s="11"/>
      <c r="FM316" s="25"/>
      <c r="FN316" s="37"/>
      <c r="FO316" s="10"/>
      <c r="FP316" s="11"/>
      <c r="FQ316" s="61">
        <f t="shared" si="5225"/>
        <v>539</v>
      </c>
      <c r="FR316" s="61">
        <f t="shared" si="5226"/>
        <v>40</v>
      </c>
      <c r="FS316" s="11"/>
      <c r="FT316" s="12">
        <f t="shared" si="5158"/>
        <v>0</v>
      </c>
      <c r="FU316" s="11"/>
      <c r="FV316" s="12" t="e">
        <f t="shared" si="5159"/>
        <v>#DIV/0!</v>
      </c>
      <c r="FW316" s="13"/>
      <c r="FX316" s="11"/>
      <c r="FY316" s="25"/>
      <c r="FZ316" s="37"/>
      <c r="GA316" s="10"/>
      <c r="GB316" s="11"/>
      <c r="GC316" s="61">
        <f t="shared" si="5227"/>
        <v>549</v>
      </c>
      <c r="GD316" s="61">
        <f t="shared" si="5228"/>
        <v>41</v>
      </c>
      <c r="GE316" s="11"/>
      <c r="GF316" s="12">
        <f t="shared" si="5160"/>
        <v>0</v>
      </c>
      <c r="GG316" s="11"/>
      <c r="GH316" s="12" t="e">
        <f t="shared" si="5161"/>
        <v>#DIV/0!</v>
      </c>
      <c r="GI316" s="13"/>
      <c r="GJ316" s="11"/>
      <c r="GK316" s="25"/>
      <c r="GL316" s="37"/>
      <c r="GM316" s="10"/>
      <c r="GN316" s="11"/>
      <c r="GO316" s="61">
        <f t="shared" si="5229"/>
        <v>571</v>
      </c>
      <c r="GP316" s="61">
        <f t="shared" si="5230"/>
        <v>42</v>
      </c>
      <c r="GQ316" s="11"/>
      <c r="GR316" s="12">
        <f t="shared" si="5162"/>
        <v>0</v>
      </c>
      <c r="GS316" s="11"/>
      <c r="GT316" s="12" t="e">
        <f t="shared" si="5163"/>
        <v>#DIV/0!</v>
      </c>
      <c r="GU316" s="13"/>
      <c r="GV316" s="11"/>
      <c r="GW316" s="25"/>
      <c r="GX316" s="37"/>
      <c r="GY316" s="10"/>
      <c r="GZ316" s="11"/>
      <c r="HA316" s="61">
        <f t="shared" si="5231"/>
        <v>106</v>
      </c>
      <c r="HB316" s="61">
        <f t="shared" si="5232"/>
        <v>7</v>
      </c>
      <c r="HC316" s="11"/>
      <c r="HD316" s="12">
        <f t="shared" si="5164"/>
        <v>0</v>
      </c>
      <c r="HE316" s="11"/>
      <c r="HF316" s="12" t="e">
        <f t="shared" si="5165"/>
        <v>#DIV/0!</v>
      </c>
      <c r="HG316" s="13"/>
      <c r="HH316" s="11"/>
      <c r="HI316" s="25"/>
      <c r="HJ316" s="37"/>
      <c r="HK316" s="10"/>
      <c r="HL316" s="11"/>
      <c r="HM316" s="61">
        <f t="shared" si="5233"/>
        <v>574</v>
      </c>
      <c r="HN316" s="61">
        <f t="shared" si="5234"/>
        <v>42</v>
      </c>
      <c r="HO316" s="11"/>
      <c r="HP316" s="12">
        <f t="shared" si="5166"/>
        <v>0</v>
      </c>
      <c r="HQ316" s="11"/>
      <c r="HR316" s="12" t="e">
        <f t="shared" si="5167"/>
        <v>#DIV/0!</v>
      </c>
      <c r="HS316" s="13"/>
      <c r="HT316" s="11"/>
      <c r="HU316" s="25"/>
      <c r="HV316" s="37"/>
      <c r="HW316" s="10"/>
      <c r="HX316" s="11"/>
      <c r="HY316" s="61">
        <f t="shared" si="5235"/>
        <v>561</v>
      </c>
      <c r="HZ316" s="61">
        <f t="shared" si="5236"/>
        <v>41</v>
      </c>
      <c r="IA316" s="11"/>
      <c r="IB316" s="12">
        <f t="shared" si="5168"/>
        <v>0</v>
      </c>
      <c r="IC316" s="11"/>
      <c r="ID316" s="12" t="e">
        <f t="shared" si="5169"/>
        <v>#DIV/0!</v>
      </c>
      <c r="IE316" s="13"/>
      <c r="IF316" s="11"/>
      <c r="IG316" s="25"/>
      <c r="IH316" s="37"/>
      <c r="II316" s="10"/>
      <c r="IJ316" s="11"/>
      <c r="IK316" s="61">
        <f t="shared" si="5237"/>
        <v>574</v>
      </c>
      <c r="IL316" s="61">
        <f t="shared" si="5238"/>
        <v>41</v>
      </c>
      <c r="IM316" s="11"/>
      <c r="IN316" s="12">
        <f t="shared" si="5170"/>
        <v>0</v>
      </c>
      <c r="IO316" s="11"/>
      <c r="IP316" s="12" t="e">
        <f t="shared" si="5171"/>
        <v>#DIV/0!</v>
      </c>
      <c r="IQ316" s="13"/>
      <c r="IR316" s="11"/>
      <c r="IS316" s="25"/>
      <c r="IT316" s="37"/>
      <c r="IU316" s="10"/>
      <c r="IV316" s="11"/>
      <c r="IW316" s="61">
        <f t="shared" si="5239"/>
        <v>0</v>
      </c>
      <c r="IX316" s="61">
        <f t="shared" si="5240"/>
        <v>0</v>
      </c>
      <c r="IY316" s="11"/>
      <c r="IZ316" s="12" t="e">
        <f t="shared" si="5172"/>
        <v>#DIV/0!</v>
      </c>
      <c r="JA316" s="11"/>
      <c r="JB316" s="12" t="e">
        <f t="shared" si="5173"/>
        <v>#DIV/0!</v>
      </c>
      <c r="JC316" s="13"/>
      <c r="JD316" s="11"/>
      <c r="JE316" s="25"/>
      <c r="JF316" s="37"/>
      <c r="JG316" s="10">
        <f t="shared" si="5174"/>
        <v>0</v>
      </c>
      <c r="JH316" s="14">
        <f t="shared" si="5175"/>
        <v>0</v>
      </c>
      <c r="JI316" s="373">
        <f t="shared" si="5176"/>
        <v>10324</v>
      </c>
      <c r="JJ316" s="11">
        <f t="shared" si="5099"/>
        <v>731</v>
      </c>
      <c r="JK316" s="11">
        <f t="shared" si="5177"/>
        <v>0</v>
      </c>
      <c r="JL316" s="79">
        <f t="shared" si="5178"/>
        <v>0</v>
      </c>
      <c r="JM316" s="15">
        <f t="shared" si="5179"/>
        <v>0</v>
      </c>
      <c r="JN316" s="12" t="e">
        <f t="shared" si="5180"/>
        <v>#DIV/0!</v>
      </c>
      <c r="JO316" s="16"/>
      <c r="JP316" s="17"/>
      <c r="JQ316" s="16" t="e">
        <f t="shared" si="4416"/>
        <v>#DIV/0!</v>
      </c>
      <c r="JR316" s="16"/>
      <c r="JS316" s="369" t="e">
        <f t="shared" si="4289"/>
        <v>#DIV/0!</v>
      </c>
      <c r="JT316" s="23"/>
      <c r="JU316" s="399"/>
      <c r="JV316" s="404">
        <f t="shared" si="5182"/>
        <v>0</v>
      </c>
      <c r="JW316" s="401">
        <f t="shared" si="5183"/>
        <v>0</v>
      </c>
      <c r="JX316" s="406">
        <f t="shared" si="5184"/>
        <v>0</v>
      </c>
      <c r="JY316" s="743"/>
      <c r="JZ316" s="690"/>
      <c r="KA316" s="746"/>
      <c r="KB316" s="719"/>
      <c r="KC316" s="716"/>
      <c r="KD316" s="716"/>
      <c r="KE316" s="716"/>
      <c r="KF316" s="716"/>
      <c r="KG316" s="760"/>
      <c r="KH316" s="758"/>
      <c r="KI316" s="67">
        <f t="shared" si="5191"/>
        <v>0</v>
      </c>
      <c r="KJ316" s="430">
        <f t="shared" ref="KJ316" si="5255">KI316/KB315</f>
        <v>0</v>
      </c>
      <c r="KK316" s="67">
        <f t="shared" si="5193"/>
        <v>0</v>
      </c>
      <c r="KL316" s="425">
        <f t="shared" ref="KL316" si="5256">KK316/KD315</f>
        <v>0</v>
      </c>
      <c r="KM316" s="67">
        <f t="shared" si="5195"/>
        <v>0</v>
      </c>
      <c r="KN316" s="425">
        <f>KM316/KF315</f>
        <v>0</v>
      </c>
    </row>
    <row r="317" spans="1:300" ht="20.25" thickTop="1" thickBot="1" x14ac:dyDescent="0.3">
      <c r="A317" s="734"/>
      <c r="B317" s="436">
        <f t="shared" si="5196"/>
        <v>45840</v>
      </c>
      <c r="C317" s="10"/>
      <c r="D317" s="11"/>
      <c r="E317" s="61">
        <f t="shared" si="5197"/>
        <v>555</v>
      </c>
      <c r="F317" s="61">
        <f t="shared" si="5198"/>
        <v>39</v>
      </c>
      <c r="G317" s="11"/>
      <c r="H317" s="12">
        <f t="shared" si="5130"/>
        <v>0</v>
      </c>
      <c r="I317" s="11"/>
      <c r="J317" s="12" t="e">
        <f t="shared" si="5131"/>
        <v>#DIV/0!</v>
      </c>
      <c r="K317" s="13"/>
      <c r="L317" s="11"/>
      <c r="M317" s="38"/>
      <c r="N317" s="39"/>
      <c r="O317" s="10"/>
      <c r="P317" s="11"/>
      <c r="Q317" s="61">
        <f t="shared" si="5199"/>
        <v>562</v>
      </c>
      <c r="R317" s="61">
        <f t="shared" si="5200"/>
        <v>38</v>
      </c>
      <c r="S317" s="11"/>
      <c r="T317" s="12">
        <f t="shared" si="5132"/>
        <v>0</v>
      </c>
      <c r="U317" s="11"/>
      <c r="V317" s="12" t="e">
        <f t="shared" si="5133"/>
        <v>#DIV/0!</v>
      </c>
      <c r="W317" s="13"/>
      <c r="X317" s="11"/>
      <c r="Y317" s="38"/>
      <c r="Z317" s="39"/>
      <c r="AA317" s="10"/>
      <c r="AB317" s="11"/>
      <c r="AC317" s="61">
        <f t="shared" si="5201"/>
        <v>545</v>
      </c>
      <c r="AD317" s="61">
        <f t="shared" si="5202"/>
        <v>38</v>
      </c>
      <c r="AE317" s="11"/>
      <c r="AF317" s="12">
        <f t="shared" si="5134"/>
        <v>0</v>
      </c>
      <c r="AG317" s="11"/>
      <c r="AH317" s="12" t="e">
        <f t="shared" si="5135"/>
        <v>#DIV/0!</v>
      </c>
      <c r="AI317" s="13"/>
      <c r="AJ317" s="11"/>
      <c r="AK317" s="38"/>
      <c r="AL317" s="39"/>
      <c r="AM317" s="10"/>
      <c r="AN317" s="11"/>
      <c r="AO317" s="61">
        <f t="shared" si="5203"/>
        <v>122</v>
      </c>
      <c r="AP317" s="61">
        <f t="shared" si="5204"/>
        <v>8</v>
      </c>
      <c r="AQ317" s="11"/>
      <c r="AR317" s="12">
        <f t="shared" si="5136"/>
        <v>0</v>
      </c>
      <c r="AS317" s="11"/>
      <c r="AT317" s="12" t="e">
        <f t="shared" si="5137"/>
        <v>#DIV/0!</v>
      </c>
      <c r="AU317" s="13"/>
      <c r="AV317" s="11"/>
      <c r="AW317" s="38"/>
      <c r="AX317" s="39"/>
      <c r="AY317" s="10"/>
      <c r="AZ317" s="11"/>
      <c r="BA317" s="61">
        <f t="shared" si="5205"/>
        <v>547</v>
      </c>
      <c r="BB317" s="61">
        <f t="shared" si="5206"/>
        <v>38</v>
      </c>
      <c r="BC317" s="11"/>
      <c r="BD317" s="12">
        <f t="shared" si="5138"/>
        <v>0</v>
      </c>
      <c r="BE317" s="11"/>
      <c r="BF317" s="12" t="e">
        <f t="shared" si="5139"/>
        <v>#DIV/0!</v>
      </c>
      <c r="BG317" s="13"/>
      <c r="BH317" s="11"/>
      <c r="BI317" s="38"/>
      <c r="BJ317" s="39"/>
      <c r="BK317" s="10"/>
      <c r="BL317" s="11"/>
      <c r="BM317" s="61">
        <f t="shared" si="5207"/>
        <v>551</v>
      </c>
      <c r="BN317" s="61">
        <f t="shared" si="5208"/>
        <v>38</v>
      </c>
      <c r="BO317" s="11"/>
      <c r="BP317" s="12">
        <f t="shared" si="5140"/>
        <v>0</v>
      </c>
      <c r="BQ317" s="11"/>
      <c r="BR317" s="12" t="e">
        <f t="shared" si="5141"/>
        <v>#DIV/0!</v>
      </c>
      <c r="BS317" s="13"/>
      <c r="BT317" s="11"/>
      <c r="BU317" s="38"/>
      <c r="BV317" s="39"/>
      <c r="BW317" s="10"/>
      <c r="BX317" s="11"/>
      <c r="BY317" s="61">
        <f t="shared" si="5209"/>
        <v>556</v>
      </c>
      <c r="BZ317" s="61">
        <f t="shared" si="5210"/>
        <v>38</v>
      </c>
      <c r="CA317" s="11"/>
      <c r="CB317" s="12">
        <f t="shared" si="5142"/>
        <v>0</v>
      </c>
      <c r="CC317" s="11"/>
      <c r="CD317" s="12" t="e">
        <f t="shared" si="5143"/>
        <v>#DIV/0!</v>
      </c>
      <c r="CE317" s="13"/>
      <c r="CF317" s="11"/>
      <c r="CG317" s="38"/>
      <c r="CH317" s="39"/>
      <c r="CI317" s="10"/>
      <c r="CJ317" s="11"/>
      <c r="CK317" s="61">
        <f t="shared" si="5211"/>
        <v>538</v>
      </c>
      <c r="CL317" s="61">
        <f t="shared" si="5212"/>
        <v>38</v>
      </c>
      <c r="CM317" s="11"/>
      <c r="CN317" s="12">
        <f t="shared" si="5144"/>
        <v>0</v>
      </c>
      <c r="CO317" s="11"/>
      <c r="CP317" s="12" t="e">
        <f t="shared" si="5145"/>
        <v>#DIV/0!</v>
      </c>
      <c r="CQ317" s="13"/>
      <c r="CR317" s="11"/>
      <c r="CS317" s="38"/>
      <c r="CT317" s="39"/>
      <c r="CU317" s="10"/>
      <c r="CV317" s="11"/>
      <c r="CW317" s="61">
        <f t="shared" si="5213"/>
        <v>547</v>
      </c>
      <c r="CX317" s="61">
        <f t="shared" si="5214"/>
        <v>38</v>
      </c>
      <c r="CY317" s="11"/>
      <c r="CZ317" s="12">
        <f t="shared" si="5146"/>
        <v>0</v>
      </c>
      <c r="DA317" s="11"/>
      <c r="DB317" s="12" t="e">
        <f t="shared" si="5147"/>
        <v>#DIV/0!</v>
      </c>
      <c r="DC317" s="13"/>
      <c r="DD317" s="11"/>
      <c r="DE317" s="38"/>
      <c r="DF317" s="39"/>
      <c r="DG317" s="10"/>
      <c r="DH317" s="11"/>
      <c r="DI317" s="61">
        <f t="shared" si="5215"/>
        <v>561</v>
      </c>
      <c r="DJ317" s="61">
        <f t="shared" si="5216"/>
        <v>39</v>
      </c>
      <c r="DK317" s="11"/>
      <c r="DL317" s="12">
        <f t="shared" si="5148"/>
        <v>0</v>
      </c>
      <c r="DM317" s="11"/>
      <c r="DN317" s="12" t="e">
        <f t="shared" si="5149"/>
        <v>#DIV/0!</v>
      </c>
      <c r="DO317" s="13"/>
      <c r="DP317" s="11"/>
      <c r="DQ317" s="38"/>
      <c r="DR317" s="39"/>
      <c r="DS317" s="10"/>
      <c r="DT317" s="11"/>
      <c r="DU317" s="61">
        <f t="shared" si="5217"/>
        <v>97</v>
      </c>
      <c r="DV317" s="61">
        <f t="shared" si="5218"/>
        <v>8</v>
      </c>
      <c r="DW317" s="11"/>
      <c r="DX317" s="12">
        <f t="shared" si="5150"/>
        <v>0</v>
      </c>
      <c r="DY317" s="11"/>
      <c r="DZ317" s="12" t="e">
        <f t="shared" si="5151"/>
        <v>#DIV/0!</v>
      </c>
      <c r="EA317" s="13"/>
      <c r="EB317" s="11"/>
      <c r="EC317" s="38"/>
      <c r="ED317" s="39"/>
      <c r="EE317" s="10"/>
      <c r="EF317" s="11"/>
      <c r="EG317" s="61">
        <f t="shared" si="5219"/>
        <v>568</v>
      </c>
      <c r="EH317" s="61">
        <f t="shared" si="5220"/>
        <v>40</v>
      </c>
      <c r="EI317" s="11"/>
      <c r="EJ317" s="12">
        <f t="shared" si="5152"/>
        <v>0</v>
      </c>
      <c r="EK317" s="11"/>
      <c r="EL317" s="12" t="e">
        <f t="shared" si="5153"/>
        <v>#DIV/0!</v>
      </c>
      <c r="EM317" s="13"/>
      <c r="EN317" s="11"/>
      <c r="EO317" s="38"/>
      <c r="EP317" s="39"/>
      <c r="EQ317" s="10"/>
      <c r="ER317" s="11"/>
      <c r="ES317" s="61">
        <f t="shared" si="5221"/>
        <v>556</v>
      </c>
      <c r="ET317" s="61">
        <f t="shared" si="5222"/>
        <v>39</v>
      </c>
      <c r="EU317" s="11"/>
      <c r="EV317" s="12">
        <f t="shared" si="5154"/>
        <v>0</v>
      </c>
      <c r="EW317" s="11"/>
      <c r="EX317" s="12" t="e">
        <f t="shared" si="5155"/>
        <v>#DIV/0!</v>
      </c>
      <c r="EY317" s="13"/>
      <c r="EZ317" s="11"/>
      <c r="FA317" s="38"/>
      <c r="FB317" s="39"/>
      <c r="FC317" s="10"/>
      <c r="FD317" s="11"/>
      <c r="FE317" s="61">
        <f t="shared" si="5223"/>
        <v>545</v>
      </c>
      <c r="FF317" s="61">
        <f t="shared" si="5224"/>
        <v>38</v>
      </c>
      <c r="FG317" s="11"/>
      <c r="FH317" s="12">
        <f t="shared" si="5156"/>
        <v>0</v>
      </c>
      <c r="FI317" s="11"/>
      <c r="FJ317" s="12" t="e">
        <f t="shared" si="5157"/>
        <v>#DIV/0!</v>
      </c>
      <c r="FK317" s="13"/>
      <c r="FL317" s="11"/>
      <c r="FM317" s="38"/>
      <c r="FN317" s="39"/>
      <c r="FO317" s="10"/>
      <c r="FP317" s="11"/>
      <c r="FQ317" s="61">
        <f t="shared" si="5225"/>
        <v>539</v>
      </c>
      <c r="FR317" s="61">
        <f t="shared" si="5226"/>
        <v>40</v>
      </c>
      <c r="FS317" s="11"/>
      <c r="FT317" s="12">
        <f t="shared" si="5158"/>
        <v>0</v>
      </c>
      <c r="FU317" s="11"/>
      <c r="FV317" s="12" t="e">
        <f t="shared" si="5159"/>
        <v>#DIV/0!</v>
      </c>
      <c r="FW317" s="13"/>
      <c r="FX317" s="11"/>
      <c r="FY317" s="38"/>
      <c r="FZ317" s="39"/>
      <c r="GA317" s="10"/>
      <c r="GB317" s="11"/>
      <c r="GC317" s="61">
        <f t="shared" si="5227"/>
        <v>549</v>
      </c>
      <c r="GD317" s="61">
        <f t="shared" si="5228"/>
        <v>41</v>
      </c>
      <c r="GE317" s="11"/>
      <c r="GF317" s="12">
        <f t="shared" si="5160"/>
        <v>0</v>
      </c>
      <c r="GG317" s="11"/>
      <c r="GH317" s="12" t="e">
        <f t="shared" si="5161"/>
        <v>#DIV/0!</v>
      </c>
      <c r="GI317" s="13"/>
      <c r="GJ317" s="11"/>
      <c r="GK317" s="38"/>
      <c r="GL317" s="39"/>
      <c r="GM317" s="10"/>
      <c r="GN317" s="11"/>
      <c r="GO317" s="61">
        <f t="shared" si="5229"/>
        <v>571</v>
      </c>
      <c r="GP317" s="61">
        <f t="shared" si="5230"/>
        <v>42</v>
      </c>
      <c r="GQ317" s="11"/>
      <c r="GR317" s="12">
        <f t="shared" si="5162"/>
        <v>0</v>
      </c>
      <c r="GS317" s="11"/>
      <c r="GT317" s="12" t="e">
        <f t="shared" si="5163"/>
        <v>#DIV/0!</v>
      </c>
      <c r="GU317" s="13"/>
      <c r="GV317" s="11"/>
      <c r="GW317" s="38"/>
      <c r="GX317" s="39"/>
      <c r="GY317" s="10"/>
      <c r="GZ317" s="11"/>
      <c r="HA317" s="61">
        <f t="shared" si="5231"/>
        <v>106</v>
      </c>
      <c r="HB317" s="61">
        <f t="shared" si="5232"/>
        <v>7</v>
      </c>
      <c r="HC317" s="11"/>
      <c r="HD317" s="12">
        <f t="shared" si="5164"/>
        <v>0</v>
      </c>
      <c r="HE317" s="11"/>
      <c r="HF317" s="12" t="e">
        <f t="shared" si="5165"/>
        <v>#DIV/0!</v>
      </c>
      <c r="HG317" s="13"/>
      <c r="HH317" s="11"/>
      <c r="HI317" s="38"/>
      <c r="HJ317" s="39"/>
      <c r="HK317" s="10"/>
      <c r="HL317" s="11"/>
      <c r="HM317" s="61">
        <f t="shared" si="5233"/>
        <v>574</v>
      </c>
      <c r="HN317" s="61">
        <f t="shared" si="5234"/>
        <v>42</v>
      </c>
      <c r="HO317" s="11"/>
      <c r="HP317" s="12">
        <f t="shared" si="5166"/>
        <v>0</v>
      </c>
      <c r="HQ317" s="11"/>
      <c r="HR317" s="12" t="e">
        <f t="shared" si="5167"/>
        <v>#DIV/0!</v>
      </c>
      <c r="HS317" s="13"/>
      <c r="HT317" s="11"/>
      <c r="HU317" s="38"/>
      <c r="HV317" s="39"/>
      <c r="HW317" s="10"/>
      <c r="HX317" s="11"/>
      <c r="HY317" s="61">
        <f t="shared" si="5235"/>
        <v>561</v>
      </c>
      <c r="HZ317" s="61">
        <f t="shared" si="5236"/>
        <v>41</v>
      </c>
      <c r="IA317" s="11"/>
      <c r="IB317" s="12">
        <f t="shared" si="5168"/>
        <v>0</v>
      </c>
      <c r="IC317" s="11"/>
      <c r="ID317" s="12" t="e">
        <f t="shared" si="5169"/>
        <v>#DIV/0!</v>
      </c>
      <c r="IE317" s="13"/>
      <c r="IF317" s="11"/>
      <c r="IG317" s="38"/>
      <c r="IH317" s="39"/>
      <c r="II317" s="10"/>
      <c r="IJ317" s="11"/>
      <c r="IK317" s="61">
        <f t="shared" si="5237"/>
        <v>574</v>
      </c>
      <c r="IL317" s="61">
        <f t="shared" si="5238"/>
        <v>41</v>
      </c>
      <c r="IM317" s="11"/>
      <c r="IN317" s="12">
        <f t="shared" si="5170"/>
        <v>0</v>
      </c>
      <c r="IO317" s="11"/>
      <c r="IP317" s="12" t="e">
        <f t="shared" si="5171"/>
        <v>#DIV/0!</v>
      </c>
      <c r="IQ317" s="13"/>
      <c r="IR317" s="11"/>
      <c r="IS317" s="38"/>
      <c r="IT317" s="39"/>
      <c r="IU317" s="10"/>
      <c r="IV317" s="11"/>
      <c r="IW317" s="61">
        <f t="shared" si="5239"/>
        <v>0</v>
      </c>
      <c r="IX317" s="61">
        <f t="shared" si="5240"/>
        <v>0</v>
      </c>
      <c r="IY317" s="11"/>
      <c r="IZ317" s="12" t="e">
        <f t="shared" si="5172"/>
        <v>#DIV/0!</v>
      </c>
      <c r="JA317" s="11"/>
      <c r="JB317" s="12" t="e">
        <f t="shared" si="5173"/>
        <v>#DIV/0!</v>
      </c>
      <c r="JC317" s="13"/>
      <c r="JD317" s="11"/>
      <c r="JE317" s="38"/>
      <c r="JF317" s="39"/>
      <c r="JG317" s="10">
        <f t="shared" si="5174"/>
        <v>0</v>
      </c>
      <c r="JH317" s="14">
        <f t="shared" si="5175"/>
        <v>0</v>
      </c>
      <c r="JI317" s="373">
        <f t="shared" si="5176"/>
        <v>10324</v>
      </c>
      <c r="JJ317" s="11">
        <f t="shared" si="5099"/>
        <v>731</v>
      </c>
      <c r="JK317" s="11">
        <f t="shared" si="5177"/>
        <v>0</v>
      </c>
      <c r="JL317" s="79">
        <f t="shared" si="5178"/>
        <v>0</v>
      </c>
      <c r="JM317" s="15">
        <f t="shared" si="5179"/>
        <v>0</v>
      </c>
      <c r="JN317" s="12" t="e">
        <f t="shared" si="5180"/>
        <v>#DIV/0!</v>
      </c>
      <c r="JO317" s="16"/>
      <c r="JP317" s="17"/>
      <c r="JQ317" s="16" t="e">
        <f t="shared" si="4416"/>
        <v>#DIV/0!</v>
      </c>
      <c r="JR317" s="16"/>
      <c r="JS317" s="369" t="e">
        <f t="shared" si="4289"/>
        <v>#DIV/0!</v>
      </c>
      <c r="JT317" s="23"/>
      <c r="JU317" s="399"/>
      <c r="JV317" s="404">
        <f t="shared" si="5182"/>
        <v>0</v>
      </c>
      <c r="JW317" s="401">
        <f t="shared" si="5183"/>
        <v>0</v>
      </c>
      <c r="JX317" s="406">
        <f t="shared" si="5184"/>
        <v>0</v>
      </c>
      <c r="JY317" s="743"/>
      <c r="JZ317" s="690"/>
      <c r="KA317" s="746"/>
      <c r="KB317" s="718">
        <f t="shared" ref="KB317" si="5257">KB308+KB313</f>
        <v>513</v>
      </c>
      <c r="KC317" s="763">
        <f t="shared" ref="KC317" si="5258">KB317/$KB$10</f>
        <v>0.1300380228136882</v>
      </c>
      <c r="KD317" s="714">
        <f t="shared" ref="KD317" si="5259">KD308+KD313</f>
        <v>530</v>
      </c>
      <c r="KE317" s="763">
        <f t="shared" ref="KE317" si="5260">KD317/$KD$10</f>
        <v>0.13444951801116184</v>
      </c>
      <c r="KF317" s="714">
        <f t="shared" ref="KF317" si="5261">KF308+KF313</f>
        <v>478</v>
      </c>
      <c r="KG317" s="770">
        <f t="shared" ref="KG317" si="5262">KF317/$KF$10</f>
        <v>0.12110463643273373</v>
      </c>
      <c r="KH317" s="761" t="s">
        <v>144</v>
      </c>
      <c r="KI317" s="304">
        <f t="shared" si="5191"/>
        <v>0</v>
      </c>
      <c r="KJ317" s="431">
        <f t="shared" ref="KJ317" si="5263">KI317/KB315</f>
        <v>0</v>
      </c>
      <c r="KK317" s="304">
        <f t="shared" si="5193"/>
        <v>0</v>
      </c>
      <c r="KL317" s="422">
        <f t="shared" ref="KL317" si="5264">KK317/KD315</f>
        <v>0</v>
      </c>
      <c r="KM317" s="304">
        <f t="shared" si="5195"/>
        <v>0</v>
      </c>
      <c r="KN317" s="422">
        <f>KM317/KF315</f>
        <v>0</v>
      </c>
    </row>
    <row r="318" spans="1:300" ht="19.5" thickBot="1" x14ac:dyDescent="0.3">
      <c r="A318" s="734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>
        <f>((CA318+CC318)/7)/BY317</f>
        <v>0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>
        <f>((CM318+CO318)/7)/CK317</f>
        <v>0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>
        <f>((CY318+DA318)/7)/CW317</f>
        <v>0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>
        <f>((DK318+DM318)/7)/DI317</f>
        <v>0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>
        <f>((DW318+DY318)/7)/DU317</f>
        <v>0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>
        <f>((EI318+EK318)/7)/EG317</f>
        <v>0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>
        <f>((EU318+EW318)/7)/ES317</f>
        <v>0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>
        <f>((FG318+FI318)/7)/FE317</f>
        <v>0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>
        <f>((FS318+FU318)/7)/FQ317</f>
        <v>0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>
        <f>((GE318+GG318)/7)/GC317</f>
        <v>0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>
        <f>((GQ318+GS318)/7)/GO317</f>
        <v>0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>
        <f>((HC318+HE318)/7)/HA317</f>
        <v>0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0</v>
      </c>
      <c r="HP318" s="28">
        <f>((HO318+HQ318)/7)/HM317</f>
        <v>0</v>
      </c>
      <c r="HQ318" s="27">
        <f>SUM(HQ311:HQ317)</f>
        <v>0</v>
      </c>
      <c r="HR318" s="28" t="e">
        <f>(HQ318/(HQ318+HO318))</f>
        <v>#DIV/0!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0</v>
      </c>
      <c r="HX318" s="27">
        <f>SUM(HX311:HX317)</f>
        <v>0</v>
      </c>
      <c r="HY318" s="27"/>
      <c r="HZ318" s="27"/>
      <c r="IA318" s="27">
        <f>SUM(IA311:IA317)</f>
        <v>0</v>
      </c>
      <c r="IB318" s="28">
        <f>((IA318+IC318)/7)/HY317</f>
        <v>0</v>
      </c>
      <c r="IC318" s="27">
        <f>SUM(IC311:IC317)</f>
        <v>0</v>
      </c>
      <c r="ID318" s="28" t="e">
        <f>(IC318/(IC318+IA318))</f>
        <v>#DIV/0!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0</v>
      </c>
      <c r="IJ318" s="27">
        <f>SUM(IJ311:IJ317)</f>
        <v>0</v>
      </c>
      <c r="IK318" s="27"/>
      <c r="IL318" s="27"/>
      <c r="IM318" s="27">
        <f>SUM(IM311:IM317)</f>
        <v>0</v>
      </c>
      <c r="IN318" s="28">
        <f>((IM318+IO318)/7)/IK317</f>
        <v>0</v>
      </c>
      <c r="IO318" s="27">
        <f>SUM(IO311:IO317)</f>
        <v>0</v>
      </c>
      <c r="IP318" s="28" t="e">
        <f>(IO318/(IO318+IM318))</f>
        <v>#DIV/0!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4"/>
        <v>0</v>
      </c>
      <c r="JH318" s="443">
        <f t="shared" si="5175"/>
        <v>0</v>
      </c>
      <c r="JI318" s="378">
        <f t="shared" ref="JI318:JJ318" si="5265">SUM(JI310:JI317)</f>
        <v>72268</v>
      </c>
      <c r="JJ318" s="27">
        <f t="shared" si="5265"/>
        <v>5117</v>
      </c>
      <c r="JK318" s="27">
        <f t="shared" si="5177"/>
        <v>0</v>
      </c>
      <c r="JL318" s="80">
        <f t="shared" si="5178"/>
        <v>0</v>
      </c>
      <c r="JM318" s="15">
        <f t="shared" si="5179"/>
        <v>0</v>
      </c>
      <c r="JN318" s="48" t="e">
        <f t="shared" si="5180"/>
        <v>#DIV/0!</v>
      </c>
      <c r="JO318" s="49">
        <f t="shared" ref="JO318" si="5266">SUM(JO311:JO317)/7</f>
        <v>0</v>
      </c>
      <c r="JP318" s="50">
        <f t="shared" ref="JP318" si="5267">SUM(JP311:JP317)</f>
        <v>0</v>
      </c>
      <c r="JQ318" s="397" t="e">
        <f t="shared" si="4416"/>
        <v>#DIV/0!</v>
      </c>
      <c r="JR318" s="50">
        <f t="shared" ref="JR318" si="5268">SUM(JR311:JR317)</f>
        <v>0</v>
      </c>
      <c r="JS318" s="370" t="e">
        <f t="shared" si="4289"/>
        <v>#DIV/0!</v>
      </c>
      <c r="JT318" s="58" t="e">
        <f t="shared" ref="JT318:JU318" si="5269">JT316/JT315*100-100</f>
        <v>#DIV/0!</v>
      </c>
      <c r="JU318" s="318" t="e">
        <f t="shared" si="5269"/>
        <v>#DIV/0!</v>
      </c>
      <c r="JV318" s="410">
        <f t="shared" ref="JV318" si="5270">SUM(G318,I318,S318,U318,AE318,AG318,AQ318,AS318,BC318,BE318,BO318,BQ318,CA318,CC318)/7/SUM(E317,Q317,AC317,AO317,BA317,BM317,BY317)</f>
        <v>0</v>
      </c>
      <c r="JW318" s="411">
        <f t="shared" ref="JW318" si="5271">SUM(CM318,CO318,CY318,DA318,DK318,DM318,DW318,DY318,EI318,EK318,EU318,EW318,FG318,FI318)/7/SUM(CK317,CW317,DI317,DU317,EG317,ES317,FE317)</f>
        <v>0</v>
      </c>
      <c r="JX318" s="412">
        <f t="shared" ref="JX318" si="5272">SUM(FS318,FU318,GE318,GG318,GQ318,GS318,HC318,HE318,HO318,HQ318,IA318,IC318,IM318,IO318,)/7/SUM(FQ317,GC317,GO317,HA317,HM317,HY317,IK317)</f>
        <v>0</v>
      </c>
      <c r="JY318" s="744"/>
      <c r="JZ318" s="691"/>
      <c r="KA318" s="747"/>
      <c r="KB318" s="762"/>
      <c r="KC318" s="764"/>
      <c r="KD318" s="769"/>
      <c r="KE318" s="764"/>
      <c r="KF318" s="769"/>
      <c r="KG318" s="771"/>
      <c r="KH318" s="772"/>
      <c r="KI318" s="418">
        <f t="shared" ref="KI318" si="5273">SUM(KI311:KI317)</f>
        <v>0</v>
      </c>
      <c r="KJ318" s="432">
        <f t="shared" ref="KJ318" si="5274">KI318/KB315</f>
        <v>0</v>
      </c>
      <c r="KK318" s="418">
        <f t="shared" ref="KK318" si="5275">SUM(KK311:KK317)</f>
        <v>0</v>
      </c>
      <c r="KL318" s="426">
        <f t="shared" ref="KL318" si="5276">KK318/KD315</f>
        <v>0</v>
      </c>
      <c r="KM318" s="418">
        <f t="shared" ref="KM318" si="5277">SUM(KM311:KM317)</f>
        <v>0</v>
      </c>
      <c r="KN318" s="426">
        <f>KM318/KF315</f>
        <v>0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78">JG318/JI311</f>
        <v>0</v>
      </c>
      <c r="JH319" s="445">
        <f t="shared" ref="JH319" si="5279">JH318/JJ308</f>
        <v>0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01"/>
      <c r="JW319" s="702"/>
      <c r="JX319" s="703"/>
      <c r="JY319" s="639"/>
      <c r="JZ319" s="640"/>
      <c r="KA319" s="641"/>
      <c r="KB319" s="752"/>
      <c r="KC319" s="753"/>
      <c r="KD319" s="753"/>
      <c r="KE319" s="753"/>
      <c r="KF319" s="753"/>
      <c r="KG319" s="753"/>
      <c r="KH319" s="754"/>
      <c r="KI319" s="416"/>
      <c r="KJ319" s="420"/>
      <c r="KK319" s="416"/>
      <c r="KL319" s="417"/>
      <c r="KM319" s="416"/>
      <c r="KN319" s="417"/>
    </row>
    <row r="320" spans="1:300" x14ac:dyDescent="0.25">
      <c r="A320" s="736">
        <v>60</v>
      </c>
      <c r="B320" s="435">
        <f>B317+1</f>
        <v>45841</v>
      </c>
      <c r="C320" s="32"/>
      <c r="D320" s="33"/>
      <c r="E320" s="33">
        <f>E317-C320</f>
        <v>555</v>
      </c>
      <c r="F320" s="33">
        <f>F317-D320</f>
        <v>39</v>
      </c>
      <c r="G320" s="33"/>
      <c r="H320" s="34">
        <f t="shared" ref="H320:H326" si="5280">((G320+I320)/E320)</f>
        <v>0</v>
      </c>
      <c r="I320" s="33"/>
      <c r="J320" s="34" t="e">
        <f t="shared" ref="J320:J326" si="5281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562</v>
      </c>
      <c r="R320" s="33">
        <f>R317-P320</f>
        <v>38</v>
      </c>
      <c r="S320" s="33"/>
      <c r="T320" s="34">
        <f t="shared" ref="T320:T326" si="5282">((S320+U320)/Q320)</f>
        <v>0</v>
      </c>
      <c r="U320" s="33"/>
      <c r="V320" s="34" t="e">
        <f t="shared" ref="V320:V326" si="5283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545</v>
      </c>
      <c r="AD320" s="33">
        <f>AD317-AB320</f>
        <v>38</v>
      </c>
      <c r="AE320" s="33"/>
      <c r="AF320" s="34">
        <f t="shared" ref="AF320:AF326" si="5284">((AE320+AG320)/AC320)</f>
        <v>0</v>
      </c>
      <c r="AG320" s="33"/>
      <c r="AH320" s="34" t="e">
        <f t="shared" ref="AH320:AH326" si="5285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122</v>
      </c>
      <c r="AP320" s="33">
        <f>AP317-AN320</f>
        <v>8</v>
      </c>
      <c r="AQ320" s="33"/>
      <c r="AR320" s="34">
        <f t="shared" ref="AR320:AR326" si="5286">((AQ320+AS320)/AO320)</f>
        <v>0</v>
      </c>
      <c r="AS320" s="33"/>
      <c r="AT320" s="34" t="e">
        <f t="shared" ref="AT320:AT326" si="5287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547</v>
      </c>
      <c r="BB320" s="33">
        <f>BB317-AZ320</f>
        <v>38</v>
      </c>
      <c r="BC320" s="33"/>
      <c r="BD320" s="34">
        <f t="shared" ref="BD320:BD326" si="5288">((BC320+BE320)/BA320)</f>
        <v>0</v>
      </c>
      <c r="BE320" s="33"/>
      <c r="BF320" s="34" t="e">
        <f t="shared" ref="BF320:BF326" si="5289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551</v>
      </c>
      <c r="BN320" s="33">
        <f>BN317-BL320</f>
        <v>38</v>
      </c>
      <c r="BO320" s="33"/>
      <c r="BP320" s="34">
        <f t="shared" ref="BP320:BP326" si="5290">((BO320+BQ320)/BM320)</f>
        <v>0</v>
      </c>
      <c r="BQ320" s="33"/>
      <c r="BR320" s="34" t="e">
        <f t="shared" ref="BR320:BR326" si="5291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556</v>
      </c>
      <c r="BZ320" s="33">
        <f>BZ317-BX320</f>
        <v>38</v>
      </c>
      <c r="CA320" s="33"/>
      <c r="CB320" s="34">
        <f t="shared" ref="CB320:CB326" si="5292">((CA320+CC320)/BY320)</f>
        <v>0</v>
      </c>
      <c r="CC320" s="33"/>
      <c r="CD320" s="34" t="e">
        <f t="shared" ref="CD320:CD326" si="5293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538</v>
      </c>
      <c r="CL320" s="33">
        <f>CL317-CJ320</f>
        <v>38</v>
      </c>
      <c r="CM320" s="33"/>
      <c r="CN320" s="34">
        <f t="shared" ref="CN320:CN326" si="5294">((CM320+CO320)/CK320)</f>
        <v>0</v>
      </c>
      <c r="CO320" s="33"/>
      <c r="CP320" s="34" t="e">
        <f t="shared" ref="CP320:CP326" si="5295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547</v>
      </c>
      <c r="CX320" s="33">
        <f>CX317-CV320</f>
        <v>38</v>
      </c>
      <c r="CY320" s="33"/>
      <c r="CZ320" s="34">
        <f t="shared" ref="CZ320:CZ326" si="5296">((CY320+DA320)/CW320)</f>
        <v>0</v>
      </c>
      <c r="DA320" s="33"/>
      <c r="DB320" s="34" t="e">
        <f t="shared" ref="DB320:DB326" si="5297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561</v>
      </c>
      <c r="DJ320" s="33">
        <f>DJ317-DH320</f>
        <v>39</v>
      </c>
      <c r="DK320" s="33"/>
      <c r="DL320" s="34">
        <f t="shared" ref="DL320:DL326" si="5298">((DK320+DM320)/DI320)</f>
        <v>0</v>
      </c>
      <c r="DM320" s="33"/>
      <c r="DN320" s="34" t="e">
        <f t="shared" ref="DN320:DN326" si="5299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97</v>
      </c>
      <c r="DV320" s="33">
        <f>DV317-DT320</f>
        <v>8</v>
      </c>
      <c r="DW320" s="33"/>
      <c r="DX320" s="34">
        <f t="shared" ref="DX320:DX326" si="5300">((DW320+DY320)/DU320)</f>
        <v>0</v>
      </c>
      <c r="DY320" s="33"/>
      <c r="DZ320" s="34" t="e">
        <f t="shared" ref="DZ320:DZ326" si="5301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568</v>
      </c>
      <c r="EH320" s="33">
        <f>EH317-EF320</f>
        <v>40</v>
      </c>
      <c r="EI320" s="33"/>
      <c r="EJ320" s="34">
        <f t="shared" ref="EJ320:EJ326" si="5302">((EI320+EK320)/EG320)</f>
        <v>0</v>
      </c>
      <c r="EK320" s="33"/>
      <c r="EL320" s="34" t="e">
        <f t="shared" ref="EL320:EL326" si="5303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556</v>
      </c>
      <c r="ET320" s="33">
        <f>ET317-ER320</f>
        <v>39</v>
      </c>
      <c r="EU320" s="33"/>
      <c r="EV320" s="34">
        <f t="shared" ref="EV320:EV326" si="5304">((EU320+EW320)/ES320)</f>
        <v>0</v>
      </c>
      <c r="EW320" s="33"/>
      <c r="EX320" s="34" t="e">
        <f t="shared" ref="EX320:EX326" si="5305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545</v>
      </c>
      <c r="FF320" s="33">
        <f>FF317-FD320</f>
        <v>38</v>
      </c>
      <c r="FG320" s="33"/>
      <c r="FH320" s="34">
        <f t="shared" ref="FH320:FH326" si="5306">((FG320+FI320)/FE320)</f>
        <v>0</v>
      </c>
      <c r="FI320" s="33"/>
      <c r="FJ320" s="34" t="e">
        <f t="shared" ref="FJ320:FJ326" si="5307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539</v>
      </c>
      <c r="FR320" s="33">
        <f>FR317-FP320</f>
        <v>40</v>
      </c>
      <c r="FS320" s="33"/>
      <c r="FT320" s="34">
        <f t="shared" ref="FT320:FT326" si="5308">((FS320+FU320)/FQ320)</f>
        <v>0</v>
      </c>
      <c r="FU320" s="33"/>
      <c r="FV320" s="34" t="e">
        <f t="shared" ref="FV320:FV326" si="5309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549</v>
      </c>
      <c r="GD320" s="33">
        <f>GD317-GB320</f>
        <v>41</v>
      </c>
      <c r="GE320" s="33"/>
      <c r="GF320" s="34">
        <f t="shared" ref="GF320:GF326" si="5310">((GE320+GG320)/GC320)</f>
        <v>0</v>
      </c>
      <c r="GG320" s="33"/>
      <c r="GH320" s="34" t="e">
        <f t="shared" ref="GH320:GH326" si="5311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571</v>
      </c>
      <c r="GP320" s="33">
        <f>GP317-GN320</f>
        <v>42</v>
      </c>
      <c r="GQ320" s="33"/>
      <c r="GR320" s="34">
        <f t="shared" ref="GR320:GR326" si="5312">((GQ320+GS320)/GO320)</f>
        <v>0</v>
      </c>
      <c r="GS320" s="33"/>
      <c r="GT320" s="34" t="e">
        <f t="shared" ref="GT320:GT326" si="5313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106</v>
      </c>
      <c r="HB320" s="33">
        <f>HB317-GZ320</f>
        <v>7</v>
      </c>
      <c r="HC320" s="33"/>
      <c r="HD320" s="34">
        <f t="shared" ref="HD320:HD326" si="5314">((HC320+HE320)/HA320)</f>
        <v>0</v>
      </c>
      <c r="HE320" s="33"/>
      <c r="HF320" s="34" t="e">
        <f t="shared" ref="HF320:HF326" si="5315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574</v>
      </c>
      <c r="HN320" s="33">
        <f>HN317-HL320</f>
        <v>42</v>
      </c>
      <c r="HO320" s="33"/>
      <c r="HP320" s="34">
        <f t="shared" ref="HP320:HP326" si="5316">((HO320+HQ320)/HM320)</f>
        <v>0</v>
      </c>
      <c r="HQ320" s="33"/>
      <c r="HR320" s="34" t="e">
        <f t="shared" ref="HR320:HR326" si="5317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561</v>
      </c>
      <c r="HZ320" s="33">
        <f>HZ317-HX320</f>
        <v>41</v>
      </c>
      <c r="IA320" s="33"/>
      <c r="IB320" s="34">
        <f t="shared" ref="IB320:IB326" si="5318">((IA320+IC320)/HY320)</f>
        <v>0</v>
      </c>
      <c r="IC320" s="33"/>
      <c r="ID320" s="34" t="e">
        <f t="shared" ref="ID320:ID326" si="5319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574</v>
      </c>
      <c r="IL320" s="33">
        <f>IL317-IJ320</f>
        <v>41</v>
      </c>
      <c r="IM320" s="33"/>
      <c r="IN320" s="34">
        <f t="shared" ref="IN320:IN326" si="5320">((IM320+IO320)/IK320)</f>
        <v>0</v>
      </c>
      <c r="IO320" s="33"/>
      <c r="IP320" s="34" t="e">
        <f t="shared" ref="IP320:IP326" si="5321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0</v>
      </c>
      <c r="IY320" s="33"/>
      <c r="IZ320" s="34" t="e">
        <f t="shared" ref="IZ320:IZ326" si="5322">((IY320+JA320)/IW320)</f>
        <v>#DIV/0!</v>
      </c>
      <c r="JA320" s="33"/>
      <c r="JB320" s="34" t="e">
        <f t="shared" ref="JB320:JB326" si="5323">JA320/(IY320+JA320)</f>
        <v>#DIV/0!</v>
      </c>
      <c r="JC320" s="35"/>
      <c r="JD320" s="33"/>
      <c r="JE320" s="33"/>
      <c r="JF320" s="36"/>
      <c r="JG320" s="32">
        <f t="shared" ref="JG320:JG327" si="5324">+C320+O320+AA320+AM320+AY320+BK320+BW320+CI320+CU320+DG320+DS320+EE320+EQ320+FC320+GA320+GM320+GY320+HK320+HW320+II320+FO320+IU320</f>
        <v>0</v>
      </c>
      <c r="JH320" s="36">
        <f t="shared" ref="JH320:JH327" si="5325">+D320+P320+AB320+AN320+AZ320+BL320+BX320+CJ320+CV320+DH320+DT320+EF320+ER320+FD320+GB320+GN320+GZ320+HL320+HX320+IJ320+FP320+IV320</f>
        <v>0</v>
      </c>
      <c r="JI320" s="372">
        <f t="shared" ref="JI320:JI326" si="5326">+E320+Q320+AC320+AO320+BA320+BM320+BY320+CK320+CW320+DI320+DU320+EG320+ES320+FE320+GC320+GO320+HA320+HM320+HY320+FQ320+IK320</f>
        <v>10324</v>
      </c>
      <c r="JJ320" s="11">
        <f t="shared" si="5099"/>
        <v>731</v>
      </c>
      <c r="JK320" s="33">
        <f t="shared" ref="JK320:JK327" si="5327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328">+(JK320)/JI320</f>
        <v>0</v>
      </c>
      <c r="JM320" s="15">
        <f t="shared" ref="JM320:JM327" si="5329">+I320+U320+AG320+AS320+BE320+BQ320+CC320+CO320+DA320+DM320+DY320+EK320+EW320+FI320+GG320+GS320+HE320+HQ320+IC320+IO320+FU320</f>
        <v>0</v>
      </c>
      <c r="JN320" s="34" t="e">
        <f t="shared" ref="JN320:JN327" si="5330">+(JM320/(JK320))</f>
        <v>#DIV/0!</v>
      </c>
      <c r="JO320" s="45"/>
      <c r="JP320" s="46"/>
      <c r="JQ320" s="45" t="e">
        <f t="shared" si="4416"/>
        <v>#DIV/0!</v>
      </c>
      <c r="JR320" s="45"/>
      <c r="JS320" s="366" t="e">
        <f t="shared" ref="JS320" si="5331">JR320/JM320</f>
        <v>#DIV/0!</v>
      </c>
      <c r="JT320" s="44"/>
      <c r="JU320" s="284"/>
      <c r="JV320" s="402">
        <f t="shared" ref="JV320:JV326" si="5332">SUM(G320,I320,S320,U320,AE320,AG320,AQ320,AS320,BC320,BE320,BO320,BQ320,CA320,CC320)/SUM(E320,Q320,AC320,AO320,BA320,BM320,BY320)</f>
        <v>0</v>
      </c>
      <c r="JW320" s="403">
        <f t="shared" ref="JW320:JW326" si="5333">SUM(CM320,CO320,CY320,DA320,DK320,DM320,DW320,DY320,EI320,EK320,EU320,EW320,FG320,FI320)/SUM(CK320,CW320,DI320,DU320,EG320,ES320,FE320)</f>
        <v>0</v>
      </c>
      <c r="JX320" s="405">
        <f t="shared" ref="JX320:JX326" si="5334">SUM(FS320,FU320,GE320,GG320,GQ320,GS320,HC320,HE320,HO320,HQ320,IA320,IC320,IM320,IO320,)/SUM(FQ320,GC320,GO320,HA320,HM320,HY320,IK320)</f>
        <v>0</v>
      </c>
      <c r="JY320" s="742" t="e">
        <f t="shared" ref="JY320" si="5335">SUM(I327,U327,AG327,AS327,BE327,BQ327,CC327)/SUM(G327,I327,S327,U327,AE327,AG327,AQ327,AS327,BC327,BE327,BO327,BQ327,CA327,CC327)</f>
        <v>#DIV/0!</v>
      </c>
      <c r="JZ320" s="689" t="e">
        <f t="shared" ref="JZ320" si="5336">SUM(CO327,DA327,DM327,DY327,EK327,EW327,FI327)/SUM(CM327,CO327,CY327,DA327,DK327,DM327,DW327,DY327,EI327,EK327,EU327,EW327,FG327,FI327)</f>
        <v>#DIV/0!</v>
      </c>
      <c r="KA320" s="745" t="e">
        <f t="shared" ref="KA320" si="5337">SUM(,FU327,GG327,GS327,HE327,HQ327,IC327,IO327)/SUM(FU327,FS327,GG327,GE327,GS327,GQ327,HE327,HC327,HQ327,HO327,IC327,IA327,IO327,IM327)</f>
        <v>#DIV/0!</v>
      </c>
      <c r="KB320" s="724">
        <f t="shared" ref="KB320" si="5338">KB322/KB324</f>
        <v>0</v>
      </c>
      <c r="KC320" s="720"/>
      <c r="KD320" s="720">
        <f t="shared" ref="KD320" si="5339">KD322/KD324</f>
        <v>0</v>
      </c>
      <c r="KE320" s="720"/>
      <c r="KF320" s="720">
        <f t="shared" ref="KF320" si="5340">KF322/KF324</f>
        <v>0</v>
      </c>
      <c r="KG320" s="755"/>
      <c r="KH320" s="757" t="s">
        <v>68</v>
      </c>
      <c r="KI320" s="419">
        <f t="shared" ref="KI320:KI326" si="5341">C320+AA320+AM320+AY320+BK320+BW320</f>
        <v>0</v>
      </c>
      <c r="KJ320" s="427">
        <f t="shared" ref="KJ320" si="5342">KI320/KB324</f>
        <v>0</v>
      </c>
      <c r="KK320" s="419">
        <f t="shared" ref="KK320:KK326" si="5343">CI320+CU320+DG320+EE320+EQ320+FC320+DS320</f>
        <v>0</v>
      </c>
      <c r="KL320" s="424">
        <f t="shared" ref="KL320" si="5344">KK320/KD324</f>
        <v>0</v>
      </c>
      <c r="KM320" s="419">
        <f t="shared" ref="KM320:KM326" si="5345">FO320+GA320+GM320+GY320+HK320+HW320+II320</f>
        <v>0</v>
      </c>
      <c r="KN320" s="424">
        <f>KM320/KF324</f>
        <v>0</v>
      </c>
    </row>
    <row r="321" spans="1:300" ht="19.5" thickBot="1" x14ac:dyDescent="0.3">
      <c r="A321" s="734"/>
      <c r="B321" s="436">
        <f t="shared" ref="B321:B326" si="5346">+B320+1</f>
        <v>45842</v>
      </c>
      <c r="C321" s="10"/>
      <c r="D321" s="11"/>
      <c r="E321" s="61">
        <f t="shared" ref="E321:E326" si="5347">E320-C321</f>
        <v>555</v>
      </c>
      <c r="F321" s="61">
        <f t="shared" ref="F321:F326" si="5348">F320-D321</f>
        <v>39</v>
      </c>
      <c r="G321" s="11"/>
      <c r="H321" s="12">
        <f t="shared" si="5280"/>
        <v>0</v>
      </c>
      <c r="I321" s="11"/>
      <c r="J321" s="12" t="e">
        <f t="shared" si="5281"/>
        <v>#DIV/0!</v>
      </c>
      <c r="K321" s="13"/>
      <c r="L321" s="11"/>
      <c r="M321" s="11"/>
      <c r="N321" s="14"/>
      <c r="O321" s="10"/>
      <c r="P321" s="11"/>
      <c r="Q321" s="61">
        <f t="shared" ref="Q321:Q326" si="5349">Q320-O321</f>
        <v>562</v>
      </c>
      <c r="R321" s="61">
        <f t="shared" ref="R321:R326" si="5350">R320-P321</f>
        <v>38</v>
      </c>
      <c r="S321" s="11"/>
      <c r="T321" s="12">
        <f t="shared" si="5282"/>
        <v>0</v>
      </c>
      <c r="U321" s="11"/>
      <c r="V321" s="12" t="e">
        <f t="shared" si="5283"/>
        <v>#DIV/0!</v>
      </c>
      <c r="W321" s="13"/>
      <c r="X321" s="11"/>
      <c r="Y321" s="11"/>
      <c r="Z321" s="14"/>
      <c r="AA321" s="10"/>
      <c r="AB321" s="11"/>
      <c r="AC321" s="61">
        <f t="shared" ref="AC321:AC326" si="5351">AC320-AA321</f>
        <v>545</v>
      </c>
      <c r="AD321" s="61">
        <f t="shared" ref="AD321:AD326" si="5352">AD320-AB321</f>
        <v>38</v>
      </c>
      <c r="AE321" s="11"/>
      <c r="AF321" s="12">
        <f t="shared" si="5284"/>
        <v>0</v>
      </c>
      <c r="AG321" s="11"/>
      <c r="AH321" s="12" t="e">
        <f t="shared" si="5285"/>
        <v>#DIV/0!</v>
      </c>
      <c r="AI321" s="13"/>
      <c r="AJ321" s="11"/>
      <c r="AK321" s="11"/>
      <c r="AL321" s="14"/>
      <c r="AM321" s="10"/>
      <c r="AN321" s="11"/>
      <c r="AO321" s="61">
        <f t="shared" ref="AO321:AO326" si="5353">AO320-AM321</f>
        <v>122</v>
      </c>
      <c r="AP321" s="61">
        <f t="shared" ref="AP321:AP326" si="5354">AP320-AN321</f>
        <v>8</v>
      </c>
      <c r="AQ321" s="11"/>
      <c r="AR321" s="12">
        <f t="shared" si="5286"/>
        <v>0</v>
      </c>
      <c r="AS321" s="11"/>
      <c r="AT321" s="12" t="e">
        <f t="shared" si="5287"/>
        <v>#DIV/0!</v>
      </c>
      <c r="AU321" s="13"/>
      <c r="AV321" s="11"/>
      <c r="AW321" s="11"/>
      <c r="AX321" s="14"/>
      <c r="AY321" s="10"/>
      <c r="AZ321" s="11"/>
      <c r="BA321" s="61">
        <f t="shared" ref="BA321:BA326" si="5355">BA320-AY321</f>
        <v>547</v>
      </c>
      <c r="BB321" s="61">
        <f t="shared" ref="BB321:BB326" si="5356">BB320-AZ321</f>
        <v>38</v>
      </c>
      <c r="BC321" s="11"/>
      <c r="BD321" s="12">
        <f t="shared" si="5288"/>
        <v>0</v>
      </c>
      <c r="BE321" s="11"/>
      <c r="BF321" s="12" t="e">
        <f t="shared" si="5289"/>
        <v>#DIV/0!</v>
      </c>
      <c r="BG321" s="13"/>
      <c r="BH321" s="11"/>
      <c r="BI321" s="11"/>
      <c r="BJ321" s="14"/>
      <c r="BK321" s="10"/>
      <c r="BL321" s="11"/>
      <c r="BM321" s="61">
        <f t="shared" ref="BM321:BM326" si="5357">BM320-BK321</f>
        <v>551</v>
      </c>
      <c r="BN321" s="61">
        <f t="shared" ref="BN321:BN326" si="5358">BN320-BL321</f>
        <v>38</v>
      </c>
      <c r="BO321" s="11"/>
      <c r="BP321" s="12">
        <f t="shared" si="5290"/>
        <v>0</v>
      </c>
      <c r="BQ321" s="11"/>
      <c r="BR321" s="12" t="e">
        <f t="shared" si="5291"/>
        <v>#DIV/0!</v>
      </c>
      <c r="BS321" s="13"/>
      <c r="BT321" s="11"/>
      <c r="BU321" s="11"/>
      <c r="BV321" s="14"/>
      <c r="BW321" s="10"/>
      <c r="BX321" s="11"/>
      <c r="BY321" s="61">
        <f t="shared" ref="BY321:BY326" si="5359">BY320-BW321</f>
        <v>556</v>
      </c>
      <c r="BZ321" s="61">
        <f t="shared" ref="BZ321:BZ326" si="5360">BZ320-BX321</f>
        <v>38</v>
      </c>
      <c r="CA321" s="11"/>
      <c r="CB321" s="12">
        <f t="shared" si="5292"/>
        <v>0</v>
      </c>
      <c r="CC321" s="11"/>
      <c r="CD321" s="12" t="e">
        <f t="shared" si="5293"/>
        <v>#DIV/0!</v>
      </c>
      <c r="CE321" s="13"/>
      <c r="CF321" s="11"/>
      <c r="CG321" s="11"/>
      <c r="CH321" s="14"/>
      <c r="CI321" s="10"/>
      <c r="CJ321" s="11"/>
      <c r="CK321" s="61">
        <f t="shared" ref="CK321:CK326" si="5361">CK320-CI321</f>
        <v>538</v>
      </c>
      <c r="CL321" s="61">
        <f t="shared" ref="CL321:CL326" si="5362">CL320-CJ321</f>
        <v>38</v>
      </c>
      <c r="CM321" s="11"/>
      <c r="CN321" s="12">
        <f t="shared" si="5294"/>
        <v>0</v>
      </c>
      <c r="CO321" s="11"/>
      <c r="CP321" s="12" t="e">
        <f t="shared" si="5295"/>
        <v>#DIV/0!</v>
      </c>
      <c r="CQ321" s="13"/>
      <c r="CR321" s="11"/>
      <c r="CS321" s="11"/>
      <c r="CT321" s="14"/>
      <c r="CU321" s="10"/>
      <c r="CV321" s="11"/>
      <c r="CW321" s="61">
        <f t="shared" ref="CW321:CW326" si="5363">CW320-CU321</f>
        <v>547</v>
      </c>
      <c r="CX321" s="61">
        <f t="shared" ref="CX321:CX326" si="5364">CX320-CV321</f>
        <v>38</v>
      </c>
      <c r="CY321" s="11"/>
      <c r="CZ321" s="12">
        <f t="shared" si="5296"/>
        <v>0</v>
      </c>
      <c r="DA321" s="11"/>
      <c r="DB321" s="12" t="e">
        <f t="shared" si="5297"/>
        <v>#DIV/0!</v>
      </c>
      <c r="DC321" s="13"/>
      <c r="DD321" s="11"/>
      <c r="DE321" s="11"/>
      <c r="DF321" s="14"/>
      <c r="DG321" s="10"/>
      <c r="DH321" s="11"/>
      <c r="DI321" s="61">
        <f t="shared" ref="DI321:DI326" si="5365">DI320-DG321</f>
        <v>561</v>
      </c>
      <c r="DJ321" s="61">
        <f t="shared" ref="DJ321:DJ326" si="5366">DJ320-DH321</f>
        <v>39</v>
      </c>
      <c r="DK321" s="11"/>
      <c r="DL321" s="12">
        <f t="shared" si="5298"/>
        <v>0</v>
      </c>
      <c r="DM321" s="11"/>
      <c r="DN321" s="12" t="e">
        <f t="shared" si="5299"/>
        <v>#DIV/0!</v>
      </c>
      <c r="DO321" s="13"/>
      <c r="DP321" s="11"/>
      <c r="DQ321" s="11"/>
      <c r="DR321" s="14"/>
      <c r="DS321" s="10"/>
      <c r="DT321" s="11"/>
      <c r="DU321" s="61">
        <f t="shared" ref="DU321:DU326" si="5367">DU320-DS321</f>
        <v>97</v>
      </c>
      <c r="DV321" s="61">
        <f t="shared" ref="DV321:DV326" si="5368">DV320-DT321</f>
        <v>8</v>
      </c>
      <c r="DW321" s="11"/>
      <c r="DX321" s="12">
        <f t="shared" si="5300"/>
        <v>0</v>
      </c>
      <c r="DY321" s="11"/>
      <c r="DZ321" s="12" t="e">
        <f t="shared" si="5301"/>
        <v>#DIV/0!</v>
      </c>
      <c r="EA321" s="13"/>
      <c r="EB321" s="11"/>
      <c r="EC321" s="11"/>
      <c r="ED321" s="14"/>
      <c r="EE321" s="10"/>
      <c r="EF321" s="11"/>
      <c r="EG321" s="61">
        <f t="shared" ref="EG321:EG326" si="5369">EG320-EE321</f>
        <v>568</v>
      </c>
      <c r="EH321" s="61">
        <f t="shared" ref="EH321:EH326" si="5370">EH320-EF321</f>
        <v>40</v>
      </c>
      <c r="EI321" s="11"/>
      <c r="EJ321" s="12">
        <f t="shared" si="5302"/>
        <v>0</v>
      </c>
      <c r="EK321" s="11"/>
      <c r="EL321" s="12" t="e">
        <f t="shared" si="5303"/>
        <v>#DIV/0!</v>
      </c>
      <c r="EM321" s="13"/>
      <c r="EN321" s="11"/>
      <c r="EO321" s="11"/>
      <c r="EP321" s="14"/>
      <c r="EQ321" s="10"/>
      <c r="ER321" s="11"/>
      <c r="ES321" s="61">
        <f t="shared" ref="ES321:ES326" si="5371">ES320-EQ321</f>
        <v>556</v>
      </c>
      <c r="ET321" s="61">
        <f t="shared" ref="ET321:ET326" si="5372">ET320-ER321</f>
        <v>39</v>
      </c>
      <c r="EU321" s="11"/>
      <c r="EV321" s="12">
        <f t="shared" si="5304"/>
        <v>0</v>
      </c>
      <c r="EW321" s="11"/>
      <c r="EX321" s="12" t="e">
        <f t="shared" si="5305"/>
        <v>#DIV/0!</v>
      </c>
      <c r="EY321" s="13"/>
      <c r="EZ321" s="11"/>
      <c r="FA321" s="11"/>
      <c r="FB321" s="14"/>
      <c r="FC321" s="10"/>
      <c r="FD321" s="11"/>
      <c r="FE321" s="61">
        <f t="shared" ref="FE321:FE326" si="5373">FE320-FC321</f>
        <v>545</v>
      </c>
      <c r="FF321" s="61">
        <f t="shared" ref="FF321:FF326" si="5374">FF320-FD321</f>
        <v>38</v>
      </c>
      <c r="FG321" s="11"/>
      <c r="FH321" s="12">
        <f t="shared" si="5306"/>
        <v>0</v>
      </c>
      <c r="FI321" s="11"/>
      <c r="FJ321" s="12" t="e">
        <f t="shared" si="5307"/>
        <v>#DIV/0!</v>
      </c>
      <c r="FK321" s="13"/>
      <c r="FL321" s="11"/>
      <c r="FM321" s="11"/>
      <c r="FN321" s="14"/>
      <c r="FO321" s="10"/>
      <c r="FP321" s="11"/>
      <c r="FQ321" s="61">
        <f t="shared" ref="FQ321:FQ326" si="5375">FQ320-FO321</f>
        <v>539</v>
      </c>
      <c r="FR321" s="61">
        <f t="shared" ref="FR321:FR326" si="5376">FR320-FP321</f>
        <v>40</v>
      </c>
      <c r="FS321" s="11"/>
      <c r="FT321" s="12">
        <f t="shared" si="5308"/>
        <v>0</v>
      </c>
      <c r="FU321" s="11"/>
      <c r="FV321" s="12" t="e">
        <f t="shared" si="5309"/>
        <v>#DIV/0!</v>
      </c>
      <c r="FW321" s="13"/>
      <c r="FX321" s="11"/>
      <c r="FY321" s="11"/>
      <c r="FZ321" s="14"/>
      <c r="GA321" s="10"/>
      <c r="GB321" s="11"/>
      <c r="GC321" s="61">
        <f t="shared" ref="GC321:GC326" si="5377">GC320-GA321</f>
        <v>549</v>
      </c>
      <c r="GD321" s="61">
        <f t="shared" ref="GD321:GD326" si="5378">GD320-GB321</f>
        <v>41</v>
      </c>
      <c r="GE321" s="11"/>
      <c r="GF321" s="12">
        <f t="shared" si="5310"/>
        <v>0</v>
      </c>
      <c r="GG321" s="11"/>
      <c r="GH321" s="12" t="e">
        <f t="shared" si="5311"/>
        <v>#DIV/0!</v>
      </c>
      <c r="GI321" s="13"/>
      <c r="GJ321" s="11"/>
      <c r="GK321" s="11"/>
      <c r="GL321" s="14"/>
      <c r="GM321" s="10"/>
      <c r="GN321" s="11"/>
      <c r="GO321" s="61">
        <f t="shared" ref="GO321:GO326" si="5379">GO320-GM321</f>
        <v>571</v>
      </c>
      <c r="GP321" s="61">
        <f t="shared" ref="GP321:GP326" si="5380">GP320-GN321</f>
        <v>42</v>
      </c>
      <c r="GQ321" s="11"/>
      <c r="GR321" s="12">
        <f t="shared" si="5312"/>
        <v>0</v>
      </c>
      <c r="GS321" s="11"/>
      <c r="GT321" s="12" t="e">
        <f t="shared" si="5313"/>
        <v>#DIV/0!</v>
      </c>
      <c r="GU321" s="13"/>
      <c r="GV321" s="11"/>
      <c r="GW321" s="11"/>
      <c r="GX321" s="14"/>
      <c r="GY321" s="10"/>
      <c r="GZ321" s="11"/>
      <c r="HA321" s="61">
        <f t="shared" ref="HA321:HA326" si="5381">HA320-GY321</f>
        <v>106</v>
      </c>
      <c r="HB321" s="61">
        <f t="shared" ref="HB321:HB326" si="5382">HB320-GZ321</f>
        <v>7</v>
      </c>
      <c r="HC321" s="11"/>
      <c r="HD321" s="12">
        <f t="shared" si="5314"/>
        <v>0</v>
      </c>
      <c r="HE321" s="11"/>
      <c r="HF321" s="12" t="e">
        <f t="shared" si="5315"/>
        <v>#DIV/0!</v>
      </c>
      <c r="HG321" s="13"/>
      <c r="HH321" s="11"/>
      <c r="HI321" s="11"/>
      <c r="HJ321" s="14"/>
      <c r="HK321" s="10"/>
      <c r="HL321" s="11"/>
      <c r="HM321" s="61">
        <f t="shared" ref="HM321:HM326" si="5383">HM320-HK321</f>
        <v>574</v>
      </c>
      <c r="HN321" s="61">
        <f t="shared" ref="HN321:HN326" si="5384">HN320-HL321</f>
        <v>42</v>
      </c>
      <c r="HO321" s="11"/>
      <c r="HP321" s="12">
        <f t="shared" si="5316"/>
        <v>0</v>
      </c>
      <c r="HQ321" s="11"/>
      <c r="HR321" s="12" t="e">
        <f t="shared" si="5317"/>
        <v>#DIV/0!</v>
      </c>
      <c r="HS321" s="13"/>
      <c r="HT321" s="11"/>
      <c r="HU321" s="11"/>
      <c r="HV321" s="14"/>
      <c r="HW321" s="10"/>
      <c r="HX321" s="11"/>
      <c r="HY321" s="61">
        <f t="shared" ref="HY321:HY326" si="5385">HY320-HW321</f>
        <v>561</v>
      </c>
      <c r="HZ321" s="61">
        <f t="shared" ref="HZ321:HZ326" si="5386">HZ320-HX321</f>
        <v>41</v>
      </c>
      <c r="IA321" s="11"/>
      <c r="IB321" s="12">
        <f t="shared" si="5318"/>
        <v>0</v>
      </c>
      <c r="IC321" s="11"/>
      <c r="ID321" s="12" t="e">
        <f t="shared" si="5319"/>
        <v>#DIV/0!</v>
      </c>
      <c r="IE321" s="13"/>
      <c r="IF321" s="11"/>
      <c r="IG321" s="11"/>
      <c r="IH321" s="14"/>
      <c r="II321" s="10"/>
      <c r="IJ321" s="11"/>
      <c r="IK321" s="61">
        <f t="shared" ref="IK321:IK326" si="5387">IK320-II321</f>
        <v>574</v>
      </c>
      <c r="IL321" s="61">
        <f t="shared" ref="IL321:IL326" si="5388">IL320-IJ321</f>
        <v>41</v>
      </c>
      <c r="IM321" s="11"/>
      <c r="IN321" s="12">
        <f t="shared" si="5320"/>
        <v>0</v>
      </c>
      <c r="IO321" s="11"/>
      <c r="IP321" s="12" t="e">
        <f t="shared" si="5321"/>
        <v>#DIV/0!</v>
      </c>
      <c r="IQ321" s="13"/>
      <c r="IR321" s="11"/>
      <c r="IS321" s="11"/>
      <c r="IT321" s="14"/>
      <c r="IU321" s="10"/>
      <c r="IV321" s="11"/>
      <c r="IW321" s="61">
        <f t="shared" ref="IW321:IW326" si="5389">IW320-IU321</f>
        <v>0</v>
      </c>
      <c r="IX321" s="61">
        <f t="shared" ref="IX321:IX326" si="5390">IX320-IV321</f>
        <v>0</v>
      </c>
      <c r="IY321" s="11"/>
      <c r="IZ321" s="12" t="e">
        <f t="shared" si="5322"/>
        <v>#DIV/0!</v>
      </c>
      <c r="JA321" s="11"/>
      <c r="JB321" s="12" t="e">
        <f t="shared" si="5323"/>
        <v>#DIV/0!</v>
      </c>
      <c r="JC321" s="13"/>
      <c r="JD321" s="11"/>
      <c r="JE321" s="11"/>
      <c r="JF321" s="14"/>
      <c r="JG321" s="10">
        <f t="shared" si="5324"/>
        <v>0</v>
      </c>
      <c r="JH321" s="14">
        <f t="shared" si="5325"/>
        <v>0</v>
      </c>
      <c r="JI321" s="373">
        <f t="shared" si="5326"/>
        <v>10324</v>
      </c>
      <c r="JJ321" s="11">
        <f t="shared" si="5099"/>
        <v>731</v>
      </c>
      <c r="JK321" s="11">
        <f t="shared" si="5327"/>
        <v>0</v>
      </c>
      <c r="JL321" s="79">
        <f t="shared" si="5328"/>
        <v>0</v>
      </c>
      <c r="JM321" s="15">
        <f t="shared" si="5329"/>
        <v>0</v>
      </c>
      <c r="JN321" s="12" t="e">
        <f t="shared" si="5330"/>
        <v>#DIV/0!</v>
      </c>
      <c r="JO321" s="16"/>
      <c r="JP321" s="17"/>
      <c r="JQ321" s="16" t="e">
        <f t="shared" si="4416"/>
        <v>#DIV/0!</v>
      </c>
      <c r="JR321" s="16"/>
      <c r="JS321" s="369" t="e">
        <f t="shared" si="4289"/>
        <v>#DIV/0!</v>
      </c>
      <c r="JT321" s="15"/>
      <c r="JU321" s="285"/>
      <c r="JV321" s="404">
        <f t="shared" si="5332"/>
        <v>0</v>
      </c>
      <c r="JW321" s="401">
        <f t="shared" si="5333"/>
        <v>0</v>
      </c>
      <c r="JX321" s="406">
        <f t="shared" si="5334"/>
        <v>0</v>
      </c>
      <c r="JY321" s="743"/>
      <c r="JZ321" s="690"/>
      <c r="KA321" s="746"/>
      <c r="KB321" s="725"/>
      <c r="KC321" s="722"/>
      <c r="KD321" s="722"/>
      <c r="KE321" s="722"/>
      <c r="KF321" s="722"/>
      <c r="KG321" s="756"/>
      <c r="KH321" s="758"/>
      <c r="KI321" s="67">
        <f t="shared" si="5341"/>
        <v>0</v>
      </c>
      <c r="KJ321" s="430">
        <f t="shared" ref="KJ321" si="5391">KI321/KB324</f>
        <v>0</v>
      </c>
      <c r="KK321" s="67">
        <f t="shared" si="5343"/>
        <v>0</v>
      </c>
      <c r="KL321" s="425">
        <f t="shared" ref="KL321" si="5392">KK321/KD324</f>
        <v>0</v>
      </c>
      <c r="KM321" s="67">
        <f t="shared" si="5345"/>
        <v>0</v>
      </c>
      <c r="KN321" s="425">
        <f>KM321/KF324</f>
        <v>0</v>
      </c>
    </row>
    <row r="322" spans="1:300" ht="19.5" thickTop="1" x14ac:dyDescent="0.25">
      <c r="A322" s="734"/>
      <c r="B322" s="436">
        <f t="shared" si="5346"/>
        <v>45843</v>
      </c>
      <c r="C322" s="10"/>
      <c r="D322" s="11"/>
      <c r="E322" s="61">
        <f t="shared" si="5347"/>
        <v>555</v>
      </c>
      <c r="F322" s="61">
        <f t="shared" si="5348"/>
        <v>39</v>
      </c>
      <c r="G322" s="11"/>
      <c r="H322" s="12">
        <f t="shared" si="5280"/>
        <v>0</v>
      </c>
      <c r="I322" s="11"/>
      <c r="J322" s="12" t="e">
        <f t="shared" si="5281"/>
        <v>#DIV/0!</v>
      </c>
      <c r="K322" s="13"/>
      <c r="L322" s="11"/>
      <c r="M322" s="11"/>
      <c r="N322" s="14"/>
      <c r="O322" s="10"/>
      <c r="P322" s="11"/>
      <c r="Q322" s="61">
        <f t="shared" si="5349"/>
        <v>562</v>
      </c>
      <c r="R322" s="61">
        <f t="shared" si="5350"/>
        <v>38</v>
      </c>
      <c r="S322" s="11"/>
      <c r="T322" s="12">
        <f t="shared" si="5282"/>
        <v>0</v>
      </c>
      <c r="U322" s="11"/>
      <c r="V322" s="12" t="e">
        <f t="shared" si="5283"/>
        <v>#DIV/0!</v>
      </c>
      <c r="W322" s="13"/>
      <c r="X322" s="11"/>
      <c r="Y322" s="11"/>
      <c r="Z322" s="14"/>
      <c r="AA322" s="10"/>
      <c r="AB322" s="11"/>
      <c r="AC322" s="61">
        <f t="shared" si="5351"/>
        <v>545</v>
      </c>
      <c r="AD322" s="61">
        <f t="shared" si="5352"/>
        <v>38</v>
      </c>
      <c r="AE322" s="11"/>
      <c r="AF322" s="12">
        <f t="shared" si="5284"/>
        <v>0</v>
      </c>
      <c r="AG322" s="11"/>
      <c r="AH322" s="12" t="e">
        <f t="shared" si="5285"/>
        <v>#DIV/0!</v>
      </c>
      <c r="AI322" s="13"/>
      <c r="AJ322" s="11"/>
      <c r="AK322" s="11"/>
      <c r="AL322" s="14"/>
      <c r="AM322" s="10"/>
      <c r="AN322" s="11"/>
      <c r="AO322" s="61">
        <f t="shared" si="5353"/>
        <v>122</v>
      </c>
      <c r="AP322" s="61">
        <f t="shared" si="5354"/>
        <v>8</v>
      </c>
      <c r="AQ322" s="11"/>
      <c r="AR322" s="12">
        <f t="shared" si="5286"/>
        <v>0</v>
      </c>
      <c r="AS322" s="11"/>
      <c r="AT322" s="12" t="e">
        <f t="shared" si="5287"/>
        <v>#DIV/0!</v>
      </c>
      <c r="AU322" s="13"/>
      <c r="AV322" s="11"/>
      <c r="AW322" s="11"/>
      <c r="AX322" s="14"/>
      <c r="AY322" s="10"/>
      <c r="AZ322" s="11"/>
      <c r="BA322" s="61">
        <f t="shared" si="5355"/>
        <v>547</v>
      </c>
      <c r="BB322" s="61">
        <f t="shared" si="5356"/>
        <v>38</v>
      </c>
      <c r="BC322" s="11"/>
      <c r="BD322" s="12">
        <f t="shared" si="5288"/>
        <v>0</v>
      </c>
      <c r="BE322" s="11"/>
      <c r="BF322" s="12" t="e">
        <f t="shared" si="5289"/>
        <v>#DIV/0!</v>
      </c>
      <c r="BG322" s="13"/>
      <c r="BH322" s="11"/>
      <c r="BI322" s="11"/>
      <c r="BJ322" s="14"/>
      <c r="BK322" s="10"/>
      <c r="BL322" s="11"/>
      <c r="BM322" s="61">
        <f t="shared" si="5357"/>
        <v>551</v>
      </c>
      <c r="BN322" s="61">
        <f t="shared" si="5358"/>
        <v>38</v>
      </c>
      <c r="BO322" s="11"/>
      <c r="BP322" s="12">
        <f t="shared" si="5290"/>
        <v>0</v>
      </c>
      <c r="BQ322" s="11"/>
      <c r="BR322" s="12" t="e">
        <f t="shared" si="5291"/>
        <v>#DIV/0!</v>
      </c>
      <c r="BS322" s="13"/>
      <c r="BT322" s="11"/>
      <c r="BU322" s="11"/>
      <c r="BV322" s="14"/>
      <c r="BW322" s="10"/>
      <c r="BX322" s="11"/>
      <c r="BY322" s="61">
        <f t="shared" si="5359"/>
        <v>556</v>
      </c>
      <c r="BZ322" s="61">
        <f t="shared" si="5360"/>
        <v>38</v>
      </c>
      <c r="CA322" s="11"/>
      <c r="CB322" s="12">
        <f t="shared" si="5292"/>
        <v>0</v>
      </c>
      <c r="CC322" s="11"/>
      <c r="CD322" s="12" t="e">
        <f t="shared" si="5293"/>
        <v>#DIV/0!</v>
      </c>
      <c r="CE322" s="13"/>
      <c r="CF322" s="11"/>
      <c r="CG322" s="11"/>
      <c r="CH322" s="14"/>
      <c r="CI322" s="10"/>
      <c r="CJ322" s="11"/>
      <c r="CK322" s="61">
        <f t="shared" si="5361"/>
        <v>538</v>
      </c>
      <c r="CL322" s="61">
        <f t="shared" si="5362"/>
        <v>38</v>
      </c>
      <c r="CM322" s="11"/>
      <c r="CN322" s="12">
        <f t="shared" si="5294"/>
        <v>0</v>
      </c>
      <c r="CO322" s="11"/>
      <c r="CP322" s="12" t="e">
        <f t="shared" si="5295"/>
        <v>#DIV/0!</v>
      </c>
      <c r="CQ322" s="13"/>
      <c r="CR322" s="11"/>
      <c r="CS322" s="11"/>
      <c r="CT322" s="14"/>
      <c r="CU322" s="10"/>
      <c r="CV322" s="11"/>
      <c r="CW322" s="61">
        <f t="shared" si="5363"/>
        <v>547</v>
      </c>
      <c r="CX322" s="61">
        <f t="shared" si="5364"/>
        <v>38</v>
      </c>
      <c r="CY322" s="11"/>
      <c r="CZ322" s="12">
        <f t="shared" si="5296"/>
        <v>0</v>
      </c>
      <c r="DA322" s="11"/>
      <c r="DB322" s="12" t="e">
        <f t="shared" si="5297"/>
        <v>#DIV/0!</v>
      </c>
      <c r="DC322" s="13"/>
      <c r="DD322" s="11"/>
      <c r="DE322" s="11"/>
      <c r="DF322" s="14"/>
      <c r="DG322" s="10"/>
      <c r="DH322" s="11"/>
      <c r="DI322" s="61">
        <f t="shared" si="5365"/>
        <v>561</v>
      </c>
      <c r="DJ322" s="61">
        <f t="shared" si="5366"/>
        <v>39</v>
      </c>
      <c r="DK322" s="11"/>
      <c r="DL322" s="12">
        <f t="shared" si="5298"/>
        <v>0</v>
      </c>
      <c r="DM322" s="11"/>
      <c r="DN322" s="12" t="e">
        <f t="shared" si="5299"/>
        <v>#DIV/0!</v>
      </c>
      <c r="DO322" s="13"/>
      <c r="DP322" s="11"/>
      <c r="DQ322" s="11"/>
      <c r="DR322" s="14"/>
      <c r="DS322" s="10"/>
      <c r="DT322" s="11"/>
      <c r="DU322" s="61">
        <f t="shared" si="5367"/>
        <v>97</v>
      </c>
      <c r="DV322" s="61">
        <f t="shared" si="5368"/>
        <v>8</v>
      </c>
      <c r="DW322" s="11"/>
      <c r="DX322" s="12">
        <f t="shared" si="5300"/>
        <v>0</v>
      </c>
      <c r="DY322" s="11"/>
      <c r="DZ322" s="12" t="e">
        <f t="shared" si="5301"/>
        <v>#DIV/0!</v>
      </c>
      <c r="EA322" s="13"/>
      <c r="EB322" s="11"/>
      <c r="EC322" s="11"/>
      <c r="ED322" s="14"/>
      <c r="EE322" s="10"/>
      <c r="EF322" s="11"/>
      <c r="EG322" s="61">
        <f t="shared" si="5369"/>
        <v>568</v>
      </c>
      <c r="EH322" s="61">
        <f t="shared" si="5370"/>
        <v>40</v>
      </c>
      <c r="EI322" s="11"/>
      <c r="EJ322" s="12">
        <f t="shared" si="5302"/>
        <v>0</v>
      </c>
      <c r="EK322" s="11"/>
      <c r="EL322" s="12" t="e">
        <f t="shared" si="5303"/>
        <v>#DIV/0!</v>
      </c>
      <c r="EM322" s="13"/>
      <c r="EN322" s="11"/>
      <c r="EO322" s="11"/>
      <c r="EP322" s="14"/>
      <c r="EQ322" s="10"/>
      <c r="ER322" s="11"/>
      <c r="ES322" s="61">
        <f t="shared" si="5371"/>
        <v>556</v>
      </c>
      <c r="ET322" s="61">
        <f t="shared" si="5372"/>
        <v>39</v>
      </c>
      <c r="EU322" s="11"/>
      <c r="EV322" s="12">
        <f t="shared" si="5304"/>
        <v>0</v>
      </c>
      <c r="EW322" s="11"/>
      <c r="EX322" s="12" t="e">
        <f t="shared" si="5305"/>
        <v>#DIV/0!</v>
      </c>
      <c r="EY322" s="13"/>
      <c r="EZ322" s="11"/>
      <c r="FA322" s="11"/>
      <c r="FB322" s="14"/>
      <c r="FC322" s="10"/>
      <c r="FD322" s="11"/>
      <c r="FE322" s="61">
        <f t="shared" si="5373"/>
        <v>545</v>
      </c>
      <c r="FF322" s="61">
        <f t="shared" si="5374"/>
        <v>38</v>
      </c>
      <c r="FG322" s="11"/>
      <c r="FH322" s="12">
        <f t="shared" si="5306"/>
        <v>0</v>
      </c>
      <c r="FI322" s="11"/>
      <c r="FJ322" s="12" t="e">
        <f t="shared" si="5307"/>
        <v>#DIV/0!</v>
      </c>
      <c r="FK322" s="13"/>
      <c r="FL322" s="11"/>
      <c r="FM322" s="11"/>
      <c r="FN322" s="14"/>
      <c r="FO322" s="10"/>
      <c r="FP322" s="11"/>
      <c r="FQ322" s="61">
        <f t="shared" si="5375"/>
        <v>539</v>
      </c>
      <c r="FR322" s="61">
        <f t="shared" si="5376"/>
        <v>40</v>
      </c>
      <c r="FS322" s="11"/>
      <c r="FT322" s="12">
        <f t="shared" si="5308"/>
        <v>0</v>
      </c>
      <c r="FU322" s="11"/>
      <c r="FV322" s="12" t="e">
        <f t="shared" si="5309"/>
        <v>#DIV/0!</v>
      </c>
      <c r="FW322" s="13"/>
      <c r="FX322" s="11"/>
      <c r="FY322" s="11"/>
      <c r="FZ322" s="14"/>
      <c r="GA322" s="10"/>
      <c r="GB322" s="11"/>
      <c r="GC322" s="61">
        <f t="shared" si="5377"/>
        <v>549</v>
      </c>
      <c r="GD322" s="61">
        <f t="shared" si="5378"/>
        <v>41</v>
      </c>
      <c r="GE322" s="11"/>
      <c r="GF322" s="12">
        <f t="shared" si="5310"/>
        <v>0</v>
      </c>
      <c r="GG322" s="11"/>
      <c r="GH322" s="12" t="e">
        <f t="shared" si="5311"/>
        <v>#DIV/0!</v>
      </c>
      <c r="GI322" s="13"/>
      <c r="GJ322" s="11"/>
      <c r="GK322" s="11"/>
      <c r="GL322" s="14"/>
      <c r="GM322" s="10"/>
      <c r="GN322" s="11"/>
      <c r="GO322" s="61">
        <f t="shared" si="5379"/>
        <v>571</v>
      </c>
      <c r="GP322" s="61">
        <f t="shared" si="5380"/>
        <v>42</v>
      </c>
      <c r="GQ322" s="11"/>
      <c r="GR322" s="12">
        <f t="shared" si="5312"/>
        <v>0</v>
      </c>
      <c r="GS322" s="11"/>
      <c r="GT322" s="12" t="e">
        <f t="shared" si="5313"/>
        <v>#DIV/0!</v>
      </c>
      <c r="GU322" s="13"/>
      <c r="GV322" s="11"/>
      <c r="GW322" s="11"/>
      <c r="GX322" s="14"/>
      <c r="GY322" s="10"/>
      <c r="GZ322" s="11"/>
      <c r="HA322" s="61">
        <f t="shared" si="5381"/>
        <v>106</v>
      </c>
      <c r="HB322" s="61">
        <f t="shared" si="5382"/>
        <v>7</v>
      </c>
      <c r="HC322" s="11"/>
      <c r="HD322" s="12">
        <f t="shared" si="5314"/>
        <v>0</v>
      </c>
      <c r="HE322" s="11"/>
      <c r="HF322" s="12" t="e">
        <f t="shared" si="5315"/>
        <v>#DIV/0!</v>
      </c>
      <c r="HG322" s="13"/>
      <c r="HH322" s="11"/>
      <c r="HI322" s="11"/>
      <c r="HJ322" s="14"/>
      <c r="HK322" s="10"/>
      <c r="HL322" s="11"/>
      <c r="HM322" s="61">
        <f t="shared" si="5383"/>
        <v>574</v>
      </c>
      <c r="HN322" s="61">
        <f t="shared" si="5384"/>
        <v>42</v>
      </c>
      <c r="HO322" s="11"/>
      <c r="HP322" s="12">
        <f t="shared" si="5316"/>
        <v>0</v>
      </c>
      <c r="HQ322" s="11"/>
      <c r="HR322" s="12" t="e">
        <f t="shared" si="5317"/>
        <v>#DIV/0!</v>
      </c>
      <c r="HS322" s="13"/>
      <c r="HT322" s="11"/>
      <c r="HU322" s="11"/>
      <c r="HV322" s="14"/>
      <c r="HW322" s="10"/>
      <c r="HX322" s="11"/>
      <c r="HY322" s="61">
        <f t="shared" si="5385"/>
        <v>561</v>
      </c>
      <c r="HZ322" s="61">
        <f t="shared" si="5386"/>
        <v>41</v>
      </c>
      <c r="IA322" s="11"/>
      <c r="IB322" s="12">
        <f t="shared" si="5318"/>
        <v>0</v>
      </c>
      <c r="IC322" s="11"/>
      <c r="ID322" s="12" t="e">
        <f t="shared" si="5319"/>
        <v>#DIV/0!</v>
      </c>
      <c r="IE322" s="13"/>
      <c r="IF322" s="11"/>
      <c r="IG322" s="11"/>
      <c r="IH322" s="14"/>
      <c r="II322" s="10"/>
      <c r="IJ322" s="11"/>
      <c r="IK322" s="61">
        <f t="shared" si="5387"/>
        <v>574</v>
      </c>
      <c r="IL322" s="61">
        <f t="shared" si="5388"/>
        <v>41</v>
      </c>
      <c r="IM322" s="11"/>
      <c r="IN322" s="12">
        <f t="shared" si="5320"/>
        <v>0</v>
      </c>
      <c r="IO322" s="11"/>
      <c r="IP322" s="12" t="e">
        <f t="shared" si="5321"/>
        <v>#DIV/0!</v>
      </c>
      <c r="IQ322" s="13"/>
      <c r="IR322" s="11"/>
      <c r="IS322" s="11"/>
      <c r="IT322" s="14"/>
      <c r="IU322" s="10"/>
      <c r="IV322" s="11"/>
      <c r="IW322" s="61">
        <f t="shared" si="5389"/>
        <v>0</v>
      </c>
      <c r="IX322" s="61">
        <f t="shared" si="5390"/>
        <v>0</v>
      </c>
      <c r="IY322" s="11"/>
      <c r="IZ322" s="12" t="e">
        <f t="shared" si="5322"/>
        <v>#DIV/0!</v>
      </c>
      <c r="JA322" s="11"/>
      <c r="JB322" s="12" t="e">
        <f t="shared" si="5323"/>
        <v>#DIV/0!</v>
      </c>
      <c r="JC322" s="13"/>
      <c r="JD322" s="11"/>
      <c r="JE322" s="11"/>
      <c r="JF322" s="14"/>
      <c r="JG322" s="10">
        <f t="shared" si="5324"/>
        <v>0</v>
      </c>
      <c r="JH322" s="14">
        <f t="shared" si="5325"/>
        <v>0</v>
      </c>
      <c r="JI322" s="373">
        <f t="shared" si="5326"/>
        <v>10324</v>
      </c>
      <c r="JJ322" s="11">
        <f t="shared" si="5099"/>
        <v>731</v>
      </c>
      <c r="JK322" s="11">
        <f t="shared" si="5327"/>
        <v>0</v>
      </c>
      <c r="JL322" s="79">
        <f t="shared" si="5328"/>
        <v>0</v>
      </c>
      <c r="JM322" s="15">
        <f t="shared" si="5329"/>
        <v>0</v>
      </c>
      <c r="JN322" s="12" t="e">
        <f t="shared" si="5330"/>
        <v>#DIV/0!</v>
      </c>
      <c r="JO322" s="16"/>
      <c r="JP322" s="17"/>
      <c r="JQ322" s="16" t="e">
        <f t="shared" si="4416"/>
        <v>#DIV/0!</v>
      </c>
      <c r="JR322" s="16"/>
      <c r="JS322" s="369" t="e">
        <f t="shared" si="4289"/>
        <v>#DIV/0!</v>
      </c>
      <c r="JT322" s="15"/>
      <c r="JU322" s="285"/>
      <c r="JV322" s="404">
        <f t="shared" si="5332"/>
        <v>0</v>
      </c>
      <c r="JW322" s="401">
        <f t="shared" si="5333"/>
        <v>0</v>
      </c>
      <c r="JX322" s="406">
        <f t="shared" si="5334"/>
        <v>0</v>
      </c>
      <c r="JY322" s="743"/>
      <c r="JZ322" s="690"/>
      <c r="KA322" s="746"/>
      <c r="KB322" s="718">
        <f t="shared" ref="KB322" si="5393">SUM(C327,O327,AA327,AM327,AY327,BK327,BW327)</f>
        <v>0</v>
      </c>
      <c r="KC322" s="714"/>
      <c r="KD322" s="714">
        <f t="shared" ref="KD322" si="5394">SUM(CI327,CU327,DG327,DS327,EE327,EQ327,FC327)</f>
        <v>0</v>
      </c>
      <c r="KE322" s="714"/>
      <c r="KF322" s="714">
        <f t="shared" ref="KF322" si="5395">SUM(FO327,GA327,GM327,GY327,HK327,HW327,II327)</f>
        <v>0</v>
      </c>
      <c r="KG322" s="759"/>
      <c r="KH322" s="761" t="s">
        <v>67</v>
      </c>
      <c r="KI322" s="67">
        <f t="shared" si="5341"/>
        <v>0</v>
      </c>
      <c r="KJ322" s="430">
        <f t="shared" ref="KJ322" si="5396">KI322/KB324</f>
        <v>0</v>
      </c>
      <c r="KK322" s="67">
        <f t="shared" si="5343"/>
        <v>0</v>
      </c>
      <c r="KL322" s="425">
        <f t="shared" ref="KL322" si="5397">KK322/KD324</f>
        <v>0</v>
      </c>
      <c r="KM322" s="67">
        <f t="shared" si="5345"/>
        <v>0</v>
      </c>
      <c r="KN322" s="425">
        <f>KM322/KF324</f>
        <v>0</v>
      </c>
    </row>
    <row r="323" spans="1:300" ht="19.5" thickBot="1" x14ac:dyDescent="0.3">
      <c r="A323" s="734"/>
      <c r="B323" s="436">
        <f t="shared" si="5346"/>
        <v>45844</v>
      </c>
      <c r="C323" s="10"/>
      <c r="D323" s="11"/>
      <c r="E323" s="61">
        <f t="shared" si="5347"/>
        <v>555</v>
      </c>
      <c r="F323" s="61">
        <f t="shared" si="5348"/>
        <v>39</v>
      </c>
      <c r="G323" s="11"/>
      <c r="H323" s="12">
        <f t="shared" si="5280"/>
        <v>0</v>
      </c>
      <c r="I323" s="11"/>
      <c r="J323" s="12" t="e">
        <f t="shared" si="5281"/>
        <v>#DIV/0!</v>
      </c>
      <c r="K323" s="11"/>
      <c r="L323" s="11"/>
      <c r="M323" s="18"/>
      <c r="N323" s="20"/>
      <c r="O323" s="10"/>
      <c r="P323" s="11"/>
      <c r="Q323" s="61">
        <f t="shared" si="5349"/>
        <v>562</v>
      </c>
      <c r="R323" s="61">
        <f t="shared" si="5350"/>
        <v>38</v>
      </c>
      <c r="S323" s="11"/>
      <c r="T323" s="12">
        <f t="shared" si="5282"/>
        <v>0</v>
      </c>
      <c r="U323" s="11"/>
      <c r="V323" s="12" t="e">
        <f t="shared" si="5283"/>
        <v>#DIV/0!</v>
      </c>
      <c r="W323" s="11"/>
      <c r="X323" s="11"/>
      <c r="Y323" s="18"/>
      <c r="Z323" s="20"/>
      <c r="AA323" s="10"/>
      <c r="AB323" s="11"/>
      <c r="AC323" s="61">
        <f t="shared" si="5351"/>
        <v>545</v>
      </c>
      <c r="AD323" s="61">
        <f t="shared" si="5352"/>
        <v>38</v>
      </c>
      <c r="AE323" s="11"/>
      <c r="AF323" s="12">
        <f t="shared" si="5284"/>
        <v>0</v>
      </c>
      <c r="AG323" s="11"/>
      <c r="AH323" s="12" t="e">
        <f t="shared" si="5285"/>
        <v>#DIV/0!</v>
      </c>
      <c r="AI323" s="11"/>
      <c r="AJ323" s="11"/>
      <c r="AK323" s="18"/>
      <c r="AL323" s="20"/>
      <c r="AM323" s="10"/>
      <c r="AN323" s="11"/>
      <c r="AO323" s="61">
        <f t="shared" si="5353"/>
        <v>122</v>
      </c>
      <c r="AP323" s="61">
        <f t="shared" si="5354"/>
        <v>8</v>
      </c>
      <c r="AQ323" s="11"/>
      <c r="AR323" s="12">
        <f t="shared" si="5286"/>
        <v>0</v>
      </c>
      <c r="AS323" s="11"/>
      <c r="AT323" s="12" t="e">
        <f t="shared" si="5287"/>
        <v>#DIV/0!</v>
      </c>
      <c r="AU323" s="11"/>
      <c r="AV323" s="11"/>
      <c r="AW323" s="18"/>
      <c r="AX323" s="20"/>
      <c r="AY323" s="10"/>
      <c r="AZ323" s="11"/>
      <c r="BA323" s="61">
        <f t="shared" si="5355"/>
        <v>547</v>
      </c>
      <c r="BB323" s="61">
        <f t="shared" si="5356"/>
        <v>38</v>
      </c>
      <c r="BC323" s="11"/>
      <c r="BD323" s="12">
        <f t="shared" si="5288"/>
        <v>0</v>
      </c>
      <c r="BE323" s="11"/>
      <c r="BF323" s="12" t="e">
        <f t="shared" si="5289"/>
        <v>#DIV/0!</v>
      </c>
      <c r="BG323" s="11"/>
      <c r="BH323" s="11"/>
      <c r="BI323" s="18"/>
      <c r="BJ323" s="20"/>
      <c r="BK323" s="10"/>
      <c r="BL323" s="11"/>
      <c r="BM323" s="61">
        <f t="shared" si="5357"/>
        <v>551</v>
      </c>
      <c r="BN323" s="61">
        <f t="shared" si="5358"/>
        <v>38</v>
      </c>
      <c r="BO323" s="11"/>
      <c r="BP323" s="12">
        <f t="shared" si="5290"/>
        <v>0</v>
      </c>
      <c r="BQ323" s="11"/>
      <c r="BR323" s="12" t="e">
        <f t="shared" si="5291"/>
        <v>#DIV/0!</v>
      </c>
      <c r="BS323" s="11"/>
      <c r="BT323" s="11"/>
      <c r="BU323" s="18"/>
      <c r="BV323" s="20"/>
      <c r="BW323" s="10"/>
      <c r="BX323" s="11"/>
      <c r="BY323" s="61">
        <f t="shared" si="5359"/>
        <v>556</v>
      </c>
      <c r="BZ323" s="61">
        <f t="shared" si="5360"/>
        <v>38</v>
      </c>
      <c r="CA323" s="11"/>
      <c r="CB323" s="12">
        <f t="shared" si="5292"/>
        <v>0</v>
      </c>
      <c r="CC323" s="11"/>
      <c r="CD323" s="12" t="e">
        <f t="shared" si="5293"/>
        <v>#DIV/0!</v>
      </c>
      <c r="CE323" s="11"/>
      <c r="CF323" s="11"/>
      <c r="CG323" s="18"/>
      <c r="CH323" s="20"/>
      <c r="CI323" s="10"/>
      <c r="CJ323" s="11"/>
      <c r="CK323" s="61">
        <f t="shared" si="5361"/>
        <v>538</v>
      </c>
      <c r="CL323" s="61">
        <f t="shared" si="5362"/>
        <v>38</v>
      </c>
      <c r="CM323" s="11"/>
      <c r="CN323" s="12">
        <f t="shared" si="5294"/>
        <v>0</v>
      </c>
      <c r="CO323" s="11"/>
      <c r="CP323" s="12" t="e">
        <f t="shared" si="5295"/>
        <v>#DIV/0!</v>
      </c>
      <c r="CQ323" s="11"/>
      <c r="CR323" s="11"/>
      <c r="CS323" s="18"/>
      <c r="CT323" s="20"/>
      <c r="CU323" s="10"/>
      <c r="CV323" s="11"/>
      <c r="CW323" s="61">
        <f t="shared" si="5363"/>
        <v>547</v>
      </c>
      <c r="CX323" s="61">
        <f t="shared" si="5364"/>
        <v>38</v>
      </c>
      <c r="CY323" s="11"/>
      <c r="CZ323" s="12">
        <f t="shared" si="5296"/>
        <v>0</v>
      </c>
      <c r="DA323" s="11"/>
      <c r="DB323" s="12" t="e">
        <f t="shared" si="5297"/>
        <v>#DIV/0!</v>
      </c>
      <c r="DC323" s="11"/>
      <c r="DD323" s="11"/>
      <c r="DE323" s="18"/>
      <c r="DF323" s="20"/>
      <c r="DG323" s="10"/>
      <c r="DH323" s="11"/>
      <c r="DI323" s="61">
        <f t="shared" si="5365"/>
        <v>561</v>
      </c>
      <c r="DJ323" s="61">
        <f t="shared" si="5366"/>
        <v>39</v>
      </c>
      <c r="DK323" s="11"/>
      <c r="DL323" s="12">
        <f t="shared" si="5298"/>
        <v>0</v>
      </c>
      <c r="DM323" s="11"/>
      <c r="DN323" s="12" t="e">
        <f t="shared" si="5299"/>
        <v>#DIV/0!</v>
      </c>
      <c r="DO323" s="11"/>
      <c r="DP323" s="11"/>
      <c r="DQ323" s="18"/>
      <c r="DR323" s="20"/>
      <c r="DS323" s="10"/>
      <c r="DT323" s="11"/>
      <c r="DU323" s="61">
        <f t="shared" si="5367"/>
        <v>97</v>
      </c>
      <c r="DV323" s="61">
        <f t="shared" si="5368"/>
        <v>8</v>
      </c>
      <c r="DW323" s="11"/>
      <c r="DX323" s="12">
        <f t="shared" si="5300"/>
        <v>0</v>
      </c>
      <c r="DY323" s="11"/>
      <c r="DZ323" s="12" t="e">
        <f t="shared" si="5301"/>
        <v>#DIV/0!</v>
      </c>
      <c r="EA323" s="11"/>
      <c r="EB323" s="11"/>
      <c r="EC323" s="18"/>
      <c r="ED323" s="20"/>
      <c r="EE323" s="10"/>
      <c r="EF323" s="11"/>
      <c r="EG323" s="61">
        <f t="shared" si="5369"/>
        <v>568</v>
      </c>
      <c r="EH323" s="61">
        <f t="shared" si="5370"/>
        <v>40</v>
      </c>
      <c r="EI323" s="11"/>
      <c r="EJ323" s="12">
        <f t="shared" si="5302"/>
        <v>0</v>
      </c>
      <c r="EK323" s="11"/>
      <c r="EL323" s="12" t="e">
        <f t="shared" si="5303"/>
        <v>#DIV/0!</v>
      </c>
      <c r="EM323" s="11"/>
      <c r="EN323" s="11"/>
      <c r="EO323" s="18"/>
      <c r="EP323" s="20"/>
      <c r="EQ323" s="10"/>
      <c r="ER323" s="11"/>
      <c r="ES323" s="61">
        <f t="shared" si="5371"/>
        <v>556</v>
      </c>
      <c r="ET323" s="61">
        <f t="shared" si="5372"/>
        <v>39</v>
      </c>
      <c r="EU323" s="11"/>
      <c r="EV323" s="12">
        <f t="shared" si="5304"/>
        <v>0</v>
      </c>
      <c r="EW323" s="11"/>
      <c r="EX323" s="12" t="e">
        <f t="shared" si="5305"/>
        <v>#DIV/0!</v>
      </c>
      <c r="EY323" s="11"/>
      <c r="EZ323" s="11"/>
      <c r="FA323" s="18"/>
      <c r="FB323" s="20"/>
      <c r="FC323" s="10"/>
      <c r="FD323" s="11"/>
      <c r="FE323" s="61">
        <f t="shared" si="5373"/>
        <v>545</v>
      </c>
      <c r="FF323" s="61">
        <f t="shared" si="5374"/>
        <v>38</v>
      </c>
      <c r="FG323" s="11"/>
      <c r="FH323" s="12">
        <f t="shared" si="5306"/>
        <v>0</v>
      </c>
      <c r="FI323" s="11"/>
      <c r="FJ323" s="12" t="e">
        <f t="shared" si="5307"/>
        <v>#DIV/0!</v>
      </c>
      <c r="FK323" s="11"/>
      <c r="FL323" s="11"/>
      <c r="FM323" s="18"/>
      <c r="FN323" s="20"/>
      <c r="FO323" s="10"/>
      <c r="FP323" s="11"/>
      <c r="FQ323" s="61">
        <f t="shared" si="5375"/>
        <v>539</v>
      </c>
      <c r="FR323" s="61">
        <f t="shared" si="5376"/>
        <v>40</v>
      </c>
      <c r="FS323" s="11"/>
      <c r="FT323" s="12">
        <f t="shared" si="5308"/>
        <v>0</v>
      </c>
      <c r="FU323" s="11"/>
      <c r="FV323" s="12" t="e">
        <f t="shared" si="5309"/>
        <v>#DIV/0!</v>
      </c>
      <c r="FW323" s="11"/>
      <c r="FX323" s="11"/>
      <c r="FY323" s="18"/>
      <c r="FZ323" s="20"/>
      <c r="GA323" s="10"/>
      <c r="GB323" s="11"/>
      <c r="GC323" s="61">
        <f t="shared" si="5377"/>
        <v>549</v>
      </c>
      <c r="GD323" s="61">
        <f t="shared" si="5378"/>
        <v>41</v>
      </c>
      <c r="GE323" s="11"/>
      <c r="GF323" s="12">
        <f t="shared" si="5310"/>
        <v>0</v>
      </c>
      <c r="GG323" s="11"/>
      <c r="GH323" s="12" t="e">
        <f t="shared" si="5311"/>
        <v>#DIV/0!</v>
      </c>
      <c r="GI323" s="11"/>
      <c r="GJ323" s="11"/>
      <c r="GK323" s="18"/>
      <c r="GL323" s="20"/>
      <c r="GM323" s="10"/>
      <c r="GN323" s="11"/>
      <c r="GO323" s="61">
        <f t="shared" si="5379"/>
        <v>571</v>
      </c>
      <c r="GP323" s="61">
        <f t="shared" si="5380"/>
        <v>42</v>
      </c>
      <c r="GQ323" s="11"/>
      <c r="GR323" s="12">
        <f t="shared" si="5312"/>
        <v>0</v>
      </c>
      <c r="GS323" s="11"/>
      <c r="GT323" s="12" t="e">
        <f t="shared" si="5313"/>
        <v>#DIV/0!</v>
      </c>
      <c r="GU323" s="11"/>
      <c r="GV323" s="11"/>
      <c r="GW323" s="18"/>
      <c r="GX323" s="20"/>
      <c r="GY323" s="10"/>
      <c r="GZ323" s="11"/>
      <c r="HA323" s="61">
        <f t="shared" si="5381"/>
        <v>106</v>
      </c>
      <c r="HB323" s="61">
        <f t="shared" si="5382"/>
        <v>7</v>
      </c>
      <c r="HC323" s="11"/>
      <c r="HD323" s="12">
        <f t="shared" si="5314"/>
        <v>0</v>
      </c>
      <c r="HE323" s="11"/>
      <c r="HF323" s="12" t="e">
        <f t="shared" si="5315"/>
        <v>#DIV/0!</v>
      </c>
      <c r="HG323" s="11"/>
      <c r="HH323" s="11"/>
      <c r="HI323" s="18"/>
      <c r="HJ323" s="20"/>
      <c r="HK323" s="10"/>
      <c r="HL323" s="11"/>
      <c r="HM323" s="61">
        <f t="shared" si="5383"/>
        <v>574</v>
      </c>
      <c r="HN323" s="61">
        <f t="shared" si="5384"/>
        <v>42</v>
      </c>
      <c r="HO323" s="11"/>
      <c r="HP323" s="12">
        <f t="shared" si="5316"/>
        <v>0</v>
      </c>
      <c r="HQ323" s="11"/>
      <c r="HR323" s="12" t="e">
        <f t="shared" si="5317"/>
        <v>#DIV/0!</v>
      </c>
      <c r="HS323" s="11"/>
      <c r="HT323" s="11"/>
      <c r="HU323" s="18"/>
      <c r="HV323" s="20"/>
      <c r="HW323" s="10"/>
      <c r="HX323" s="11"/>
      <c r="HY323" s="61">
        <f t="shared" si="5385"/>
        <v>561</v>
      </c>
      <c r="HZ323" s="61">
        <f t="shared" si="5386"/>
        <v>41</v>
      </c>
      <c r="IA323" s="11"/>
      <c r="IB323" s="12">
        <f t="shared" si="5318"/>
        <v>0</v>
      </c>
      <c r="IC323" s="11"/>
      <c r="ID323" s="12" t="e">
        <f t="shared" si="5319"/>
        <v>#DIV/0!</v>
      </c>
      <c r="IE323" s="11"/>
      <c r="IF323" s="11"/>
      <c r="IG323" s="18"/>
      <c r="IH323" s="20"/>
      <c r="II323" s="10"/>
      <c r="IJ323" s="11"/>
      <c r="IK323" s="61">
        <f t="shared" si="5387"/>
        <v>574</v>
      </c>
      <c r="IL323" s="61">
        <f t="shared" si="5388"/>
        <v>41</v>
      </c>
      <c r="IM323" s="11"/>
      <c r="IN323" s="12">
        <f t="shared" si="5320"/>
        <v>0</v>
      </c>
      <c r="IO323" s="11"/>
      <c r="IP323" s="12" t="e">
        <f t="shared" si="5321"/>
        <v>#DIV/0!</v>
      </c>
      <c r="IQ323" s="11"/>
      <c r="IR323" s="11"/>
      <c r="IS323" s="18"/>
      <c r="IT323" s="20"/>
      <c r="IU323" s="10"/>
      <c r="IV323" s="11"/>
      <c r="IW323" s="61">
        <f t="shared" si="5389"/>
        <v>0</v>
      </c>
      <c r="IX323" s="61">
        <f t="shared" si="5390"/>
        <v>0</v>
      </c>
      <c r="IY323" s="11"/>
      <c r="IZ323" s="12" t="e">
        <f t="shared" si="5322"/>
        <v>#DIV/0!</v>
      </c>
      <c r="JA323" s="11"/>
      <c r="JB323" s="12" t="e">
        <f t="shared" si="5323"/>
        <v>#DIV/0!</v>
      </c>
      <c r="JC323" s="11"/>
      <c r="JD323" s="11"/>
      <c r="JE323" s="18"/>
      <c r="JF323" s="20"/>
      <c r="JG323" s="10">
        <f t="shared" si="5324"/>
        <v>0</v>
      </c>
      <c r="JH323" s="14">
        <f t="shared" si="5325"/>
        <v>0</v>
      </c>
      <c r="JI323" s="373">
        <f t="shared" si="5326"/>
        <v>10324</v>
      </c>
      <c r="JJ323" s="11">
        <f t="shared" si="5099"/>
        <v>731</v>
      </c>
      <c r="JK323" s="11">
        <f t="shared" si="5327"/>
        <v>0</v>
      </c>
      <c r="JL323" s="79">
        <f t="shared" si="5328"/>
        <v>0</v>
      </c>
      <c r="JM323" s="15">
        <f t="shared" si="5329"/>
        <v>0</v>
      </c>
      <c r="JN323" s="12" t="e">
        <f t="shared" si="5330"/>
        <v>#DIV/0!</v>
      </c>
      <c r="JO323" s="16"/>
      <c r="JP323" s="17"/>
      <c r="JQ323" s="16" t="e">
        <f t="shared" si="4416"/>
        <v>#DIV/0!</v>
      </c>
      <c r="JR323" s="16"/>
      <c r="JS323" s="369" t="e">
        <f t="shared" si="4289"/>
        <v>#DIV/0!</v>
      </c>
      <c r="JT323" s="18"/>
      <c r="JU323" s="21"/>
      <c r="JV323" s="404">
        <f t="shared" si="5332"/>
        <v>0</v>
      </c>
      <c r="JW323" s="401">
        <f t="shared" si="5333"/>
        <v>0</v>
      </c>
      <c r="JX323" s="406">
        <f t="shared" si="5334"/>
        <v>0</v>
      </c>
      <c r="JY323" s="743"/>
      <c r="JZ323" s="690"/>
      <c r="KA323" s="746"/>
      <c r="KB323" s="719"/>
      <c r="KC323" s="716"/>
      <c r="KD323" s="716"/>
      <c r="KE323" s="716"/>
      <c r="KF323" s="716"/>
      <c r="KG323" s="760"/>
      <c r="KH323" s="758"/>
      <c r="KI323" s="67">
        <f t="shared" si="5341"/>
        <v>0</v>
      </c>
      <c r="KJ323" s="430">
        <f t="shared" ref="KJ323" si="5398">KI323/KB324</f>
        <v>0</v>
      </c>
      <c r="KK323" s="67">
        <f t="shared" si="5343"/>
        <v>0</v>
      </c>
      <c r="KL323" s="425">
        <f t="shared" ref="KL323" si="5399">KK323/KD324</f>
        <v>0</v>
      </c>
      <c r="KM323" s="67">
        <f t="shared" si="5345"/>
        <v>0</v>
      </c>
      <c r="KN323" s="425">
        <f>KM323/KF324</f>
        <v>0</v>
      </c>
    </row>
    <row r="324" spans="1:300" ht="19.5" thickTop="1" x14ac:dyDescent="0.25">
      <c r="A324" s="734"/>
      <c r="B324" s="436">
        <f>+B323+1</f>
        <v>45845</v>
      </c>
      <c r="C324" s="10"/>
      <c r="D324" s="11"/>
      <c r="E324" s="61">
        <f t="shared" si="5347"/>
        <v>555</v>
      </c>
      <c r="F324" s="61">
        <f t="shared" si="5348"/>
        <v>39</v>
      </c>
      <c r="G324" s="11"/>
      <c r="H324" s="12">
        <f t="shared" si="5280"/>
        <v>0</v>
      </c>
      <c r="I324" s="11"/>
      <c r="J324" s="12" t="e">
        <f t="shared" si="5281"/>
        <v>#DIV/0!</v>
      </c>
      <c r="K324" s="13"/>
      <c r="L324" s="13"/>
      <c r="M324" s="25"/>
      <c r="N324" s="37"/>
      <c r="O324" s="10"/>
      <c r="P324" s="11"/>
      <c r="Q324" s="61">
        <f t="shared" si="5349"/>
        <v>562</v>
      </c>
      <c r="R324" s="61">
        <f t="shared" si="5350"/>
        <v>38</v>
      </c>
      <c r="S324" s="11"/>
      <c r="T324" s="12">
        <f t="shared" si="5282"/>
        <v>0</v>
      </c>
      <c r="U324" s="11"/>
      <c r="V324" s="12" t="e">
        <f t="shared" si="5283"/>
        <v>#DIV/0!</v>
      </c>
      <c r="W324" s="13"/>
      <c r="X324" s="13"/>
      <c r="Y324" s="25"/>
      <c r="Z324" s="37"/>
      <c r="AA324" s="10"/>
      <c r="AB324" s="11"/>
      <c r="AC324" s="61">
        <f t="shared" si="5351"/>
        <v>545</v>
      </c>
      <c r="AD324" s="61">
        <f t="shared" si="5352"/>
        <v>38</v>
      </c>
      <c r="AE324" s="11"/>
      <c r="AF324" s="12">
        <f t="shared" si="5284"/>
        <v>0</v>
      </c>
      <c r="AG324" s="11"/>
      <c r="AH324" s="12" t="e">
        <f t="shared" si="5285"/>
        <v>#DIV/0!</v>
      </c>
      <c r="AI324" s="13"/>
      <c r="AJ324" s="13"/>
      <c r="AK324" s="25"/>
      <c r="AL324" s="37"/>
      <c r="AM324" s="10"/>
      <c r="AN324" s="11"/>
      <c r="AO324" s="61">
        <f t="shared" si="5353"/>
        <v>122</v>
      </c>
      <c r="AP324" s="61">
        <f t="shared" si="5354"/>
        <v>8</v>
      </c>
      <c r="AQ324" s="11"/>
      <c r="AR324" s="12">
        <f t="shared" si="5286"/>
        <v>0</v>
      </c>
      <c r="AS324" s="11"/>
      <c r="AT324" s="12" t="e">
        <f t="shared" si="5287"/>
        <v>#DIV/0!</v>
      </c>
      <c r="AU324" s="13"/>
      <c r="AV324" s="13"/>
      <c r="AW324" s="25"/>
      <c r="AX324" s="37"/>
      <c r="AY324" s="10"/>
      <c r="AZ324" s="11"/>
      <c r="BA324" s="61">
        <f t="shared" si="5355"/>
        <v>547</v>
      </c>
      <c r="BB324" s="61">
        <f t="shared" si="5356"/>
        <v>38</v>
      </c>
      <c r="BC324" s="11"/>
      <c r="BD324" s="12">
        <f t="shared" si="5288"/>
        <v>0</v>
      </c>
      <c r="BE324" s="11"/>
      <c r="BF324" s="12" t="e">
        <f t="shared" si="5289"/>
        <v>#DIV/0!</v>
      </c>
      <c r="BG324" s="13"/>
      <c r="BH324" s="13"/>
      <c r="BI324" s="25"/>
      <c r="BJ324" s="37"/>
      <c r="BK324" s="10"/>
      <c r="BL324" s="11"/>
      <c r="BM324" s="61">
        <f t="shared" si="5357"/>
        <v>551</v>
      </c>
      <c r="BN324" s="61">
        <f t="shared" si="5358"/>
        <v>38</v>
      </c>
      <c r="BO324" s="11"/>
      <c r="BP324" s="12">
        <f t="shared" si="5290"/>
        <v>0</v>
      </c>
      <c r="BQ324" s="11"/>
      <c r="BR324" s="12" t="e">
        <f t="shared" si="5291"/>
        <v>#DIV/0!</v>
      </c>
      <c r="BS324" s="13"/>
      <c r="BT324" s="13"/>
      <c r="BU324" s="25"/>
      <c r="BV324" s="37"/>
      <c r="BW324" s="10"/>
      <c r="BX324" s="11"/>
      <c r="BY324" s="61">
        <f t="shared" si="5359"/>
        <v>556</v>
      </c>
      <c r="BZ324" s="61">
        <f t="shared" si="5360"/>
        <v>38</v>
      </c>
      <c r="CA324" s="11"/>
      <c r="CB324" s="12">
        <f t="shared" si="5292"/>
        <v>0</v>
      </c>
      <c r="CC324" s="11"/>
      <c r="CD324" s="12" t="e">
        <f t="shared" si="5293"/>
        <v>#DIV/0!</v>
      </c>
      <c r="CE324" s="13"/>
      <c r="CF324" s="13"/>
      <c r="CG324" s="25"/>
      <c r="CH324" s="37"/>
      <c r="CI324" s="10"/>
      <c r="CJ324" s="11"/>
      <c r="CK324" s="61">
        <f t="shared" si="5361"/>
        <v>538</v>
      </c>
      <c r="CL324" s="61">
        <f t="shared" si="5362"/>
        <v>38</v>
      </c>
      <c r="CM324" s="11"/>
      <c r="CN324" s="12">
        <f t="shared" si="5294"/>
        <v>0</v>
      </c>
      <c r="CO324" s="11"/>
      <c r="CP324" s="12" t="e">
        <f t="shared" si="5295"/>
        <v>#DIV/0!</v>
      </c>
      <c r="CQ324" s="13"/>
      <c r="CR324" s="13"/>
      <c r="CS324" s="25"/>
      <c r="CT324" s="37"/>
      <c r="CU324" s="10"/>
      <c r="CV324" s="11"/>
      <c r="CW324" s="61">
        <f t="shared" si="5363"/>
        <v>547</v>
      </c>
      <c r="CX324" s="61">
        <f t="shared" si="5364"/>
        <v>38</v>
      </c>
      <c r="CY324" s="11"/>
      <c r="CZ324" s="12">
        <f t="shared" si="5296"/>
        <v>0</v>
      </c>
      <c r="DA324" s="11"/>
      <c r="DB324" s="12" t="e">
        <f t="shared" si="5297"/>
        <v>#DIV/0!</v>
      </c>
      <c r="DC324" s="13"/>
      <c r="DD324" s="13"/>
      <c r="DE324" s="25"/>
      <c r="DF324" s="37"/>
      <c r="DG324" s="10"/>
      <c r="DH324" s="11"/>
      <c r="DI324" s="61">
        <f t="shared" si="5365"/>
        <v>561</v>
      </c>
      <c r="DJ324" s="61">
        <f t="shared" si="5366"/>
        <v>39</v>
      </c>
      <c r="DK324" s="11"/>
      <c r="DL324" s="12">
        <f t="shared" si="5298"/>
        <v>0</v>
      </c>
      <c r="DM324" s="11"/>
      <c r="DN324" s="12" t="e">
        <f t="shared" si="5299"/>
        <v>#DIV/0!</v>
      </c>
      <c r="DO324" s="13"/>
      <c r="DP324" s="13"/>
      <c r="DQ324" s="25"/>
      <c r="DR324" s="37"/>
      <c r="DS324" s="10"/>
      <c r="DT324" s="11"/>
      <c r="DU324" s="61">
        <f t="shared" si="5367"/>
        <v>97</v>
      </c>
      <c r="DV324" s="61">
        <f t="shared" si="5368"/>
        <v>8</v>
      </c>
      <c r="DW324" s="11"/>
      <c r="DX324" s="12">
        <f t="shared" si="5300"/>
        <v>0</v>
      </c>
      <c r="DY324" s="11"/>
      <c r="DZ324" s="12" t="e">
        <f t="shared" si="5301"/>
        <v>#DIV/0!</v>
      </c>
      <c r="EA324" s="13"/>
      <c r="EB324" s="13"/>
      <c r="EC324" s="25"/>
      <c r="ED324" s="37"/>
      <c r="EE324" s="10"/>
      <c r="EF324" s="11"/>
      <c r="EG324" s="61">
        <f t="shared" si="5369"/>
        <v>568</v>
      </c>
      <c r="EH324" s="61">
        <f t="shared" si="5370"/>
        <v>40</v>
      </c>
      <c r="EI324" s="11"/>
      <c r="EJ324" s="12">
        <f t="shared" si="5302"/>
        <v>0</v>
      </c>
      <c r="EK324" s="11"/>
      <c r="EL324" s="12" t="e">
        <f t="shared" si="5303"/>
        <v>#DIV/0!</v>
      </c>
      <c r="EM324" s="13"/>
      <c r="EN324" s="13"/>
      <c r="EO324" s="25"/>
      <c r="EP324" s="37"/>
      <c r="EQ324" s="10"/>
      <c r="ER324" s="11"/>
      <c r="ES324" s="61">
        <f t="shared" si="5371"/>
        <v>556</v>
      </c>
      <c r="ET324" s="61">
        <f t="shared" si="5372"/>
        <v>39</v>
      </c>
      <c r="EU324" s="11"/>
      <c r="EV324" s="12">
        <f t="shared" si="5304"/>
        <v>0</v>
      </c>
      <c r="EW324" s="11"/>
      <c r="EX324" s="12" t="e">
        <f t="shared" si="5305"/>
        <v>#DIV/0!</v>
      </c>
      <c r="EY324" s="13"/>
      <c r="EZ324" s="13"/>
      <c r="FA324" s="25"/>
      <c r="FB324" s="37"/>
      <c r="FC324" s="10"/>
      <c r="FD324" s="11"/>
      <c r="FE324" s="61">
        <f t="shared" si="5373"/>
        <v>545</v>
      </c>
      <c r="FF324" s="61">
        <f t="shared" si="5374"/>
        <v>38</v>
      </c>
      <c r="FG324" s="11"/>
      <c r="FH324" s="12">
        <f t="shared" si="5306"/>
        <v>0</v>
      </c>
      <c r="FI324" s="11"/>
      <c r="FJ324" s="12" t="e">
        <f t="shared" si="5307"/>
        <v>#DIV/0!</v>
      </c>
      <c r="FK324" s="13"/>
      <c r="FL324" s="13"/>
      <c r="FM324" s="25"/>
      <c r="FN324" s="37"/>
      <c r="FO324" s="10"/>
      <c r="FP324" s="11"/>
      <c r="FQ324" s="61">
        <f t="shared" si="5375"/>
        <v>539</v>
      </c>
      <c r="FR324" s="61">
        <f t="shared" si="5376"/>
        <v>40</v>
      </c>
      <c r="FS324" s="11"/>
      <c r="FT324" s="12">
        <f t="shared" si="5308"/>
        <v>0</v>
      </c>
      <c r="FU324" s="11"/>
      <c r="FV324" s="12" t="e">
        <f t="shared" si="5309"/>
        <v>#DIV/0!</v>
      </c>
      <c r="FW324" s="13"/>
      <c r="FX324" s="13"/>
      <c r="FY324" s="25"/>
      <c r="FZ324" s="37"/>
      <c r="GA324" s="10"/>
      <c r="GB324" s="11"/>
      <c r="GC324" s="61">
        <f t="shared" si="5377"/>
        <v>549</v>
      </c>
      <c r="GD324" s="61">
        <f t="shared" si="5378"/>
        <v>41</v>
      </c>
      <c r="GE324" s="11"/>
      <c r="GF324" s="12">
        <f t="shared" si="5310"/>
        <v>0</v>
      </c>
      <c r="GG324" s="11"/>
      <c r="GH324" s="12" t="e">
        <f t="shared" si="5311"/>
        <v>#DIV/0!</v>
      </c>
      <c r="GI324" s="13"/>
      <c r="GJ324" s="13"/>
      <c r="GK324" s="25"/>
      <c r="GL324" s="37"/>
      <c r="GM324" s="10"/>
      <c r="GN324" s="11"/>
      <c r="GO324" s="61">
        <f t="shared" si="5379"/>
        <v>571</v>
      </c>
      <c r="GP324" s="61">
        <f t="shared" si="5380"/>
        <v>42</v>
      </c>
      <c r="GQ324" s="11"/>
      <c r="GR324" s="12">
        <f t="shared" si="5312"/>
        <v>0</v>
      </c>
      <c r="GS324" s="11"/>
      <c r="GT324" s="12" t="e">
        <f t="shared" si="5313"/>
        <v>#DIV/0!</v>
      </c>
      <c r="GU324" s="13"/>
      <c r="GV324" s="13"/>
      <c r="GW324" s="25"/>
      <c r="GX324" s="37"/>
      <c r="GY324" s="10"/>
      <c r="GZ324" s="11"/>
      <c r="HA324" s="61">
        <f t="shared" si="5381"/>
        <v>106</v>
      </c>
      <c r="HB324" s="61">
        <f t="shared" si="5382"/>
        <v>7</v>
      </c>
      <c r="HC324" s="11"/>
      <c r="HD324" s="12">
        <f t="shared" si="5314"/>
        <v>0</v>
      </c>
      <c r="HE324" s="11"/>
      <c r="HF324" s="12" t="e">
        <f t="shared" si="5315"/>
        <v>#DIV/0!</v>
      </c>
      <c r="HG324" s="13"/>
      <c r="HH324" s="13"/>
      <c r="HI324" s="25"/>
      <c r="HJ324" s="37"/>
      <c r="HK324" s="10"/>
      <c r="HL324" s="11"/>
      <c r="HM324" s="61">
        <f t="shared" si="5383"/>
        <v>574</v>
      </c>
      <c r="HN324" s="61">
        <f t="shared" si="5384"/>
        <v>42</v>
      </c>
      <c r="HO324" s="11"/>
      <c r="HP324" s="12">
        <f t="shared" si="5316"/>
        <v>0</v>
      </c>
      <c r="HQ324" s="11"/>
      <c r="HR324" s="12" t="e">
        <f t="shared" si="5317"/>
        <v>#DIV/0!</v>
      </c>
      <c r="HS324" s="13"/>
      <c r="HT324" s="13"/>
      <c r="HU324" s="25"/>
      <c r="HV324" s="37"/>
      <c r="HW324" s="10"/>
      <c r="HX324" s="11"/>
      <c r="HY324" s="61">
        <f t="shared" si="5385"/>
        <v>561</v>
      </c>
      <c r="HZ324" s="61">
        <f t="shared" si="5386"/>
        <v>41</v>
      </c>
      <c r="IA324" s="11"/>
      <c r="IB324" s="12">
        <f t="shared" si="5318"/>
        <v>0</v>
      </c>
      <c r="IC324" s="11"/>
      <c r="ID324" s="12" t="e">
        <f t="shared" si="5319"/>
        <v>#DIV/0!</v>
      </c>
      <c r="IE324" s="13"/>
      <c r="IF324" s="13"/>
      <c r="IG324" s="25"/>
      <c r="IH324" s="37"/>
      <c r="II324" s="10"/>
      <c r="IJ324" s="11"/>
      <c r="IK324" s="61">
        <f t="shared" si="5387"/>
        <v>574</v>
      </c>
      <c r="IL324" s="61">
        <f t="shared" si="5388"/>
        <v>41</v>
      </c>
      <c r="IM324" s="11"/>
      <c r="IN324" s="12">
        <f t="shared" si="5320"/>
        <v>0</v>
      </c>
      <c r="IO324" s="11"/>
      <c r="IP324" s="12" t="e">
        <f t="shared" si="5321"/>
        <v>#DIV/0!</v>
      </c>
      <c r="IQ324" s="13"/>
      <c r="IR324" s="13"/>
      <c r="IS324" s="25"/>
      <c r="IT324" s="37"/>
      <c r="IU324" s="10"/>
      <c r="IV324" s="11"/>
      <c r="IW324" s="61">
        <f t="shared" si="5389"/>
        <v>0</v>
      </c>
      <c r="IX324" s="61">
        <f t="shared" si="5390"/>
        <v>0</v>
      </c>
      <c r="IY324" s="11"/>
      <c r="IZ324" s="12" t="e">
        <f t="shared" si="5322"/>
        <v>#DIV/0!</v>
      </c>
      <c r="JA324" s="11"/>
      <c r="JB324" s="12" t="e">
        <f t="shared" si="5323"/>
        <v>#DIV/0!</v>
      </c>
      <c r="JC324" s="13"/>
      <c r="JD324" s="13"/>
      <c r="JE324" s="25"/>
      <c r="JF324" s="37"/>
      <c r="JG324" s="10">
        <f t="shared" si="5324"/>
        <v>0</v>
      </c>
      <c r="JH324" s="14">
        <f t="shared" si="5325"/>
        <v>0</v>
      </c>
      <c r="JI324" s="373">
        <f t="shared" si="5326"/>
        <v>10324</v>
      </c>
      <c r="JJ324" s="11">
        <f t="shared" si="5099"/>
        <v>731</v>
      </c>
      <c r="JK324" s="11">
        <f t="shared" si="5327"/>
        <v>0</v>
      </c>
      <c r="JL324" s="79">
        <f t="shared" si="5328"/>
        <v>0</v>
      </c>
      <c r="JM324" s="15">
        <f t="shared" si="5329"/>
        <v>0</v>
      </c>
      <c r="JN324" s="12" t="e">
        <f t="shared" si="5330"/>
        <v>#DIV/0!</v>
      </c>
      <c r="JO324" s="16"/>
      <c r="JP324" s="17"/>
      <c r="JQ324" s="16" t="e">
        <f t="shared" si="4416"/>
        <v>#DIV/0!</v>
      </c>
      <c r="JR324" s="16"/>
      <c r="JS324" s="369" t="e">
        <f t="shared" si="4289"/>
        <v>#DIV/0!</v>
      </c>
      <c r="JT324" s="23"/>
      <c r="JU324" s="399"/>
      <c r="JV324" s="404">
        <f t="shared" si="5332"/>
        <v>0</v>
      </c>
      <c r="JW324" s="401">
        <f t="shared" si="5333"/>
        <v>0</v>
      </c>
      <c r="JX324" s="406">
        <f t="shared" si="5334"/>
        <v>0</v>
      </c>
      <c r="JY324" s="743"/>
      <c r="JZ324" s="690"/>
      <c r="KA324" s="746"/>
      <c r="KB324" s="718">
        <f t="shared" ref="KB324" si="5400">SUM(E317,Q317,AC317,AO317,BA317,BM317,BY317)</f>
        <v>3438</v>
      </c>
      <c r="KC324" s="714"/>
      <c r="KD324" s="714">
        <f t="shared" ref="KD324" si="5401">SUM(CK317,CW317,DI317,DU317,EG317,ES317,FE317)</f>
        <v>3412</v>
      </c>
      <c r="KE324" s="714"/>
      <c r="KF324" s="714">
        <f t="shared" ref="KF324" si="5402">SUM(FQ317,GC317,GO317,HA317,HM317,HY317,IK317)</f>
        <v>3474</v>
      </c>
      <c r="KG324" s="759"/>
      <c r="KH324" s="761" t="s">
        <v>65</v>
      </c>
      <c r="KI324" s="67">
        <f t="shared" si="5341"/>
        <v>0</v>
      </c>
      <c r="KJ324" s="430">
        <f t="shared" ref="KJ324" si="5403">KI324/KB324</f>
        <v>0</v>
      </c>
      <c r="KK324" s="67">
        <f t="shared" si="5343"/>
        <v>0</v>
      </c>
      <c r="KL324" s="425">
        <f t="shared" ref="KL324" si="5404">KK324/KD324</f>
        <v>0</v>
      </c>
      <c r="KM324" s="67">
        <f t="shared" si="5345"/>
        <v>0</v>
      </c>
      <c r="KN324" s="425">
        <f>KM324/KF324</f>
        <v>0</v>
      </c>
    </row>
    <row r="325" spans="1:300" ht="19.5" thickBot="1" x14ac:dyDescent="0.3">
      <c r="A325" s="734"/>
      <c r="B325" s="436">
        <f t="shared" si="5346"/>
        <v>45846</v>
      </c>
      <c r="C325" s="10"/>
      <c r="D325" s="11"/>
      <c r="E325" s="61">
        <f t="shared" si="5347"/>
        <v>555</v>
      </c>
      <c r="F325" s="61">
        <f t="shared" si="5348"/>
        <v>39</v>
      </c>
      <c r="G325" s="11"/>
      <c r="H325" s="12">
        <f t="shared" si="5280"/>
        <v>0</v>
      </c>
      <c r="I325" s="11"/>
      <c r="J325" s="12" t="e">
        <f t="shared" si="5281"/>
        <v>#DIV/0!</v>
      </c>
      <c r="K325" s="13"/>
      <c r="L325" s="11"/>
      <c r="M325" s="25"/>
      <c r="N325" s="37"/>
      <c r="O325" s="10"/>
      <c r="P325" s="11"/>
      <c r="Q325" s="61">
        <f t="shared" si="5349"/>
        <v>562</v>
      </c>
      <c r="R325" s="61">
        <f t="shared" si="5350"/>
        <v>38</v>
      </c>
      <c r="S325" s="11"/>
      <c r="T325" s="12">
        <f t="shared" si="5282"/>
        <v>0</v>
      </c>
      <c r="U325" s="11"/>
      <c r="V325" s="12" t="e">
        <f t="shared" si="5283"/>
        <v>#DIV/0!</v>
      </c>
      <c r="W325" s="13"/>
      <c r="X325" s="11"/>
      <c r="Y325" s="25"/>
      <c r="Z325" s="37"/>
      <c r="AA325" s="10"/>
      <c r="AB325" s="11"/>
      <c r="AC325" s="61">
        <f t="shared" si="5351"/>
        <v>545</v>
      </c>
      <c r="AD325" s="61">
        <f t="shared" si="5352"/>
        <v>38</v>
      </c>
      <c r="AE325" s="11"/>
      <c r="AF325" s="12">
        <f t="shared" si="5284"/>
        <v>0</v>
      </c>
      <c r="AG325" s="11"/>
      <c r="AH325" s="12" t="e">
        <f t="shared" si="5285"/>
        <v>#DIV/0!</v>
      </c>
      <c r="AI325" s="13"/>
      <c r="AJ325" s="11"/>
      <c r="AK325" s="25"/>
      <c r="AL325" s="37"/>
      <c r="AM325" s="10"/>
      <c r="AN325" s="11"/>
      <c r="AO325" s="61">
        <f t="shared" si="5353"/>
        <v>122</v>
      </c>
      <c r="AP325" s="61">
        <f t="shared" si="5354"/>
        <v>8</v>
      </c>
      <c r="AQ325" s="11"/>
      <c r="AR325" s="12">
        <f t="shared" si="5286"/>
        <v>0</v>
      </c>
      <c r="AS325" s="11"/>
      <c r="AT325" s="12" t="e">
        <f t="shared" si="5287"/>
        <v>#DIV/0!</v>
      </c>
      <c r="AU325" s="13"/>
      <c r="AV325" s="11"/>
      <c r="AW325" s="25"/>
      <c r="AX325" s="37"/>
      <c r="AY325" s="10"/>
      <c r="AZ325" s="11"/>
      <c r="BA325" s="61">
        <f t="shared" si="5355"/>
        <v>547</v>
      </c>
      <c r="BB325" s="61">
        <f t="shared" si="5356"/>
        <v>38</v>
      </c>
      <c r="BC325" s="11"/>
      <c r="BD325" s="12">
        <f t="shared" si="5288"/>
        <v>0</v>
      </c>
      <c r="BE325" s="11"/>
      <c r="BF325" s="12" t="e">
        <f t="shared" si="5289"/>
        <v>#DIV/0!</v>
      </c>
      <c r="BG325" s="13"/>
      <c r="BH325" s="11"/>
      <c r="BI325" s="25"/>
      <c r="BJ325" s="37"/>
      <c r="BK325" s="10"/>
      <c r="BL325" s="11"/>
      <c r="BM325" s="61">
        <f t="shared" si="5357"/>
        <v>551</v>
      </c>
      <c r="BN325" s="61">
        <f t="shared" si="5358"/>
        <v>38</v>
      </c>
      <c r="BO325" s="11"/>
      <c r="BP325" s="12">
        <f t="shared" si="5290"/>
        <v>0</v>
      </c>
      <c r="BQ325" s="11"/>
      <c r="BR325" s="12" t="e">
        <f t="shared" si="5291"/>
        <v>#DIV/0!</v>
      </c>
      <c r="BS325" s="13"/>
      <c r="BT325" s="11"/>
      <c r="BU325" s="25"/>
      <c r="BV325" s="37"/>
      <c r="BW325" s="10"/>
      <c r="BX325" s="11"/>
      <c r="BY325" s="61">
        <f t="shared" si="5359"/>
        <v>556</v>
      </c>
      <c r="BZ325" s="61">
        <f t="shared" si="5360"/>
        <v>38</v>
      </c>
      <c r="CA325" s="11"/>
      <c r="CB325" s="12">
        <f t="shared" si="5292"/>
        <v>0</v>
      </c>
      <c r="CC325" s="11"/>
      <c r="CD325" s="12" t="e">
        <f t="shared" si="5293"/>
        <v>#DIV/0!</v>
      </c>
      <c r="CE325" s="13"/>
      <c r="CF325" s="11"/>
      <c r="CG325" s="25"/>
      <c r="CH325" s="37"/>
      <c r="CI325" s="10"/>
      <c r="CJ325" s="11"/>
      <c r="CK325" s="61">
        <f t="shared" si="5361"/>
        <v>538</v>
      </c>
      <c r="CL325" s="61">
        <f t="shared" si="5362"/>
        <v>38</v>
      </c>
      <c r="CM325" s="11"/>
      <c r="CN325" s="12">
        <f t="shared" si="5294"/>
        <v>0</v>
      </c>
      <c r="CO325" s="11"/>
      <c r="CP325" s="12" t="e">
        <f t="shared" si="5295"/>
        <v>#DIV/0!</v>
      </c>
      <c r="CQ325" s="13"/>
      <c r="CR325" s="11"/>
      <c r="CS325" s="25"/>
      <c r="CT325" s="37"/>
      <c r="CU325" s="10"/>
      <c r="CV325" s="11"/>
      <c r="CW325" s="61">
        <f t="shared" si="5363"/>
        <v>547</v>
      </c>
      <c r="CX325" s="61">
        <f t="shared" si="5364"/>
        <v>38</v>
      </c>
      <c r="CY325" s="11"/>
      <c r="CZ325" s="12">
        <f t="shared" si="5296"/>
        <v>0</v>
      </c>
      <c r="DA325" s="11"/>
      <c r="DB325" s="12" t="e">
        <f t="shared" si="5297"/>
        <v>#DIV/0!</v>
      </c>
      <c r="DC325" s="13"/>
      <c r="DD325" s="11"/>
      <c r="DE325" s="25"/>
      <c r="DF325" s="37"/>
      <c r="DG325" s="10"/>
      <c r="DH325" s="11"/>
      <c r="DI325" s="61">
        <f t="shared" si="5365"/>
        <v>561</v>
      </c>
      <c r="DJ325" s="61">
        <f t="shared" si="5366"/>
        <v>39</v>
      </c>
      <c r="DK325" s="11"/>
      <c r="DL325" s="12">
        <f t="shared" si="5298"/>
        <v>0</v>
      </c>
      <c r="DM325" s="11"/>
      <c r="DN325" s="12" t="e">
        <f t="shared" si="5299"/>
        <v>#DIV/0!</v>
      </c>
      <c r="DO325" s="13"/>
      <c r="DP325" s="11"/>
      <c r="DQ325" s="25"/>
      <c r="DR325" s="37"/>
      <c r="DS325" s="10"/>
      <c r="DT325" s="11"/>
      <c r="DU325" s="61">
        <f t="shared" si="5367"/>
        <v>97</v>
      </c>
      <c r="DV325" s="61">
        <f t="shared" si="5368"/>
        <v>8</v>
      </c>
      <c r="DW325" s="11"/>
      <c r="DX325" s="12">
        <f t="shared" si="5300"/>
        <v>0</v>
      </c>
      <c r="DY325" s="11"/>
      <c r="DZ325" s="12" t="e">
        <f t="shared" si="5301"/>
        <v>#DIV/0!</v>
      </c>
      <c r="EA325" s="13"/>
      <c r="EB325" s="11"/>
      <c r="EC325" s="25"/>
      <c r="ED325" s="37"/>
      <c r="EE325" s="10"/>
      <c r="EF325" s="11"/>
      <c r="EG325" s="61">
        <f t="shared" si="5369"/>
        <v>568</v>
      </c>
      <c r="EH325" s="61">
        <f t="shared" si="5370"/>
        <v>40</v>
      </c>
      <c r="EI325" s="11"/>
      <c r="EJ325" s="12">
        <f t="shared" si="5302"/>
        <v>0</v>
      </c>
      <c r="EK325" s="11"/>
      <c r="EL325" s="12" t="e">
        <f t="shared" si="5303"/>
        <v>#DIV/0!</v>
      </c>
      <c r="EM325" s="13"/>
      <c r="EN325" s="11"/>
      <c r="EO325" s="25"/>
      <c r="EP325" s="37"/>
      <c r="EQ325" s="10"/>
      <c r="ER325" s="11"/>
      <c r="ES325" s="61">
        <f t="shared" si="5371"/>
        <v>556</v>
      </c>
      <c r="ET325" s="61">
        <f t="shared" si="5372"/>
        <v>39</v>
      </c>
      <c r="EU325" s="11"/>
      <c r="EV325" s="12">
        <f t="shared" si="5304"/>
        <v>0</v>
      </c>
      <c r="EW325" s="11"/>
      <c r="EX325" s="12" t="e">
        <f t="shared" si="5305"/>
        <v>#DIV/0!</v>
      </c>
      <c r="EY325" s="13"/>
      <c r="EZ325" s="11"/>
      <c r="FA325" s="25"/>
      <c r="FB325" s="37"/>
      <c r="FC325" s="10"/>
      <c r="FD325" s="11"/>
      <c r="FE325" s="61">
        <f t="shared" si="5373"/>
        <v>545</v>
      </c>
      <c r="FF325" s="61">
        <f t="shared" si="5374"/>
        <v>38</v>
      </c>
      <c r="FG325" s="11"/>
      <c r="FH325" s="12">
        <f t="shared" si="5306"/>
        <v>0</v>
      </c>
      <c r="FI325" s="11"/>
      <c r="FJ325" s="12" t="e">
        <f t="shared" si="5307"/>
        <v>#DIV/0!</v>
      </c>
      <c r="FK325" s="13"/>
      <c r="FL325" s="11"/>
      <c r="FM325" s="25"/>
      <c r="FN325" s="37"/>
      <c r="FO325" s="10"/>
      <c r="FP325" s="11"/>
      <c r="FQ325" s="61">
        <f t="shared" si="5375"/>
        <v>539</v>
      </c>
      <c r="FR325" s="61">
        <f t="shared" si="5376"/>
        <v>40</v>
      </c>
      <c r="FS325" s="11"/>
      <c r="FT325" s="12">
        <f t="shared" si="5308"/>
        <v>0</v>
      </c>
      <c r="FU325" s="11"/>
      <c r="FV325" s="12" t="e">
        <f t="shared" si="5309"/>
        <v>#DIV/0!</v>
      </c>
      <c r="FW325" s="13"/>
      <c r="FX325" s="11"/>
      <c r="FY325" s="25"/>
      <c r="FZ325" s="37"/>
      <c r="GA325" s="10"/>
      <c r="GB325" s="11"/>
      <c r="GC325" s="61">
        <f t="shared" si="5377"/>
        <v>549</v>
      </c>
      <c r="GD325" s="61">
        <f t="shared" si="5378"/>
        <v>41</v>
      </c>
      <c r="GE325" s="11"/>
      <c r="GF325" s="12">
        <f t="shared" si="5310"/>
        <v>0</v>
      </c>
      <c r="GG325" s="11"/>
      <c r="GH325" s="12" t="e">
        <f t="shared" si="5311"/>
        <v>#DIV/0!</v>
      </c>
      <c r="GI325" s="13"/>
      <c r="GJ325" s="11"/>
      <c r="GK325" s="25"/>
      <c r="GL325" s="37"/>
      <c r="GM325" s="10"/>
      <c r="GN325" s="11"/>
      <c r="GO325" s="61">
        <f t="shared" si="5379"/>
        <v>571</v>
      </c>
      <c r="GP325" s="61">
        <f t="shared" si="5380"/>
        <v>42</v>
      </c>
      <c r="GQ325" s="11"/>
      <c r="GR325" s="12">
        <f t="shared" si="5312"/>
        <v>0</v>
      </c>
      <c r="GS325" s="11"/>
      <c r="GT325" s="12" t="e">
        <f t="shared" si="5313"/>
        <v>#DIV/0!</v>
      </c>
      <c r="GU325" s="13"/>
      <c r="GV325" s="11"/>
      <c r="GW325" s="25"/>
      <c r="GX325" s="37"/>
      <c r="GY325" s="10"/>
      <c r="GZ325" s="11"/>
      <c r="HA325" s="61">
        <f t="shared" si="5381"/>
        <v>106</v>
      </c>
      <c r="HB325" s="61">
        <f t="shared" si="5382"/>
        <v>7</v>
      </c>
      <c r="HC325" s="11"/>
      <c r="HD325" s="12">
        <f t="shared" si="5314"/>
        <v>0</v>
      </c>
      <c r="HE325" s="11"/>
      <c r="HF325" s="12" t="e">
        <f t="shared" si="5315"/>
        <v>#DIV/0!</v>
      </c>
      <c r="HG325" s="13"/>
      <c r="HH325" s="11"/>
      <c r="HI325" s="25"/>
      <c r="HJ325" s="37"/>
      <c r="HK325" s="10"/>
      <c r="HL325" s="11"/>
      <c r="HM325" s="61">
        <f t="shared" si="5383"/>
        <v>574</v>
      </c>
      <c r="HN325" s="61">
        <f t="shared" si="5384"/>
        <v>42</v>
      </c>
      <c r="HO325" s="11"/>
      <c r="HP325" s="12">
        <f t="shared" si="5316"/>
        <v>0</v>
      </c>
      <c r="HQ325" s="11"/>
      <c r="HR325" s="12" t="e">
        <f t="shared" si="5317"/>
        <v>#DIV/0!</v>
      </c>
      <c r="HS325" s="13"/>
      <c r="HT325" s="11"/>
      <c r="HU325" s="25"/>
      <c r="HV325" s="37"/>
      <c r="HW325" s="10"/>
      <c r="HX325" s="11"/>
      <c r="HY325" s="61">
        <f t="shared" si="5385"/>
        <v>561</v>
      </c>
      <c r="HZ325" s="61">
        <f t="shared" si="5386"/>
        <v>41</v>
      </c>
      <c r="IA325" s="11"/>
      <c r="IB325" s="12">
        <f t="shared" si="5318"/>
        <v>0</v>
      </c>
      <c r="IC325" s="11"/>
      <c r="ID325" s="12" t="e">
        <f t="shared" si="5319"/>
        <v>#DIV/0!</v>
      </c>
      <c r="IE325" s="13"/>
      <c r="IF325" s="11"/>
      <c r="IG325" s="25"/>
      <c r="IH325" s="37"/>
      <c r="II325" s="10"/>
      <c r="IJ325" s="11"/>
      <c r="IK325" s="61">
        <f t="shared" si="5387"/>
        <v>574</v>
      </c>
      <c r="IL325" s="61">
        <f t="shared" si="5388"/>
        <v>41</v>
      </c>
      <c r="IM325" s="11"/>
      <c r="IN325" s="12">
        <f t="shared" si="5320"/>
        <v>0</v>
      </c>
      <c r="IO325" s="11"/>
      <c r="IP325" s="12" t="e">
        <f t="shared" si="5321"/>
        <v>#DIV/0!</v>
      </c>
      <c r="IQ325" s="13"/>
      <c r="IR325" s="11"/>
      <c r="IS325" s="25"/>
      <c r="IT325" s="37"/>
      <c r="IU325" s="10"/>
      <c r="IV325" s="11"/>
      <c r="IW325" s="61">
        <f t="shared" si="5389"/>
        <v>0</v>
      </c>
      <c r="IX325" s="61">
        <f t="shared" si="5390"/>
        <v>0</v>
      </c>
      <c r="IY325" s="11"/>
      <c r="IZ325" s="12" t="e">
        <f t="shared" si="5322"/>
        <v>#DIV/0!</v>
      </c>
      <c r="JA325" s="11"/>
      <c r="JB325" s="12" t="e">
        <f t="shared" si="5323"/>
        <v>#DIV/0!</v>
      </c>
      <c r="JC325" s="13"/>
      <c r="JD325" s="11"/>
      <c r="JE325" s="25"/>
      <c r="JF325" s="37"/>
      <c r="JG325" s="10">
        <f t="shared" si="5324"/>
        <v>0</v>
      </c>
      <c r="JH325" s="14">
        <f t="shared" si="5325"/>
        <v>0</v>
      </c>
      <c r="JI325" s="373">
        <f t="shared" si="5326"/>
        <v>10324</v>
      </c>
      <c r="JJ325" s="11">
        <f t="shared" si="5099"/>
        <v>731</v>
      </c>
      <c r="JK325" s="11">
        <f t="shared" si="5327"/>
        <v>0</v>
      </c>
      <c r="JL325" s="79">
        <f t="shared" si="5328"/>
        <v>0</v>
      </c>
      <c r="JM325" s="15">
        <f t="shared" si="5329"/>
        <v>0</v>
      </c>
      <c r="JN325" s="12" t="e">
        <f t="shared" si="5330"/>
        <v>#DIV/0!</v>
      </c>
      <c r="JO325" s="16"/>
      <c r="JP325" s="17"/>
      <c r="JQ325" s="16" t="e">
        <f t="shared" si="4416"/>
        <v>#DIV/0!</v>
      </c>
      <c r="JR325" s="16"/>
      <c r="JS325" s="369" t="e">
        <f t="shared" si="4289"/>
        <v>#DIV/0!</v>
      </c>
      <c r="JT325" s="23"/>
      <c r="JU325" s="399"/>
      <c r="JV325" s="404">
        <f t="shared" si="5332"/>
        <v>0</v>
      </c>
      <c r="JW325" s="401">
        <f t="shared" si="5333"/>
        <v>0</v>
      </c>
      <c r="JX325" s="406">
        <f t="shared" si="5334"/>
        <v>0</v>
      </c>
      <c r="JY325" s="743"/>
      <c r="JZ325" s="690"/>
      <c r="KA325" s="746"/>
      <c r="KB325" s="719"/>
      <c r="KC325" s="716"/>
      <c r="KD325" s="716"/>
      <c r="KE325" s="716"/>
      <c r="KF325" s="716"/>
      <c r="KG325" s="760"/>
      <c r="KH325" s="758"/>
      <c r="KI325" s="67">
        <f t="shared" si="5341"/>
        <v>0</v>
      </c>
      <c r="KJ325" s="430">
        <f t="shared" ref="KJ325" si="5405">KI325/KB324</f>
        <v>0</v>
      </c>
      <c r="KK325" s="67">
        <f t="shared" si="5343"/>
        <v>0</v>
      </c>
      <c r="KL325" s="425">
        <f t="shared" ref="KL325" si="5406">KK325/KD324</f>
        <v>0</v>
      </c>
      <c r="KM325" s="67">
        <f t="shared" si="5345"/>
        <v>0</v>
      </c>
      <c r="KN325" s="425">
        <f>KM325/KF324</f>
        <v>0</v>
      </c>
    </row>
    <row r="326" spans="1:300" ht="20.25" thickTop="1" thickBot="1" x14ac:dyDescent="0.3">
      <c r="A326" s="734"/>
      <c r="B326" s="436">
        <f t="shared" si="5346"/>
        <v>45847</v>
      </c>
      <c r="C326" s="10"/>
      <c r="D326" s="11"/>
      <c r="E326" s="61">
        <f t="shared" si="5347"/>
        <v>555</v>
      </c>
      <c r="F326" s="61">
        <f t="shared" si="5348"/>
        <v>39</v>
      </c>
      <c r="G326" s="11"/>
      <c r="H326" s="12">
        <f t="shared" si="5280"/>
        <v>0</v>
      </c>
      <c r="I326" s="11"/>
      <c r="J326" s="12" t="e">
        <f t="shared" si="5281"/>
        <v>#DIV/0!</v>
      </c>
      <c r="K326" s="13"/>
      <c r="L326" s="11"/>
      <c r="M326" s="38"/>
      <c r="N326" s="39"/>
      <c r="O326" s="10"/>
      <c r="P326" s="11"/>
      <c r="Q326" s="61">
        <f t="shared" si="5349"/>
        <v>562</v>
      </c>
      <c r="R326" s="61">
        <f t="shared" si="5350"/>
        <v>38</v>
      </c>
      <c r="S326" s="11"/>
      <c r="T326" s="12">
        <f t="shared" si="5282"/>
        <v>0</v>
      </c>
      <c r="U326" s="11"/>
      <c r="V326" s="12" t="e">
        <f t="shared" si="5283"/>
        <v>#DIV/0!</v>
      </c>
      <c r="W326" s="13"/>
      <c r="X326" s="11"/>
      <c r="Y326" s="38"/>
      <c r="Z326" s="39"/>
      <c r="AA326" s="10"/>
      <c r="AB326" s="11"/>
      <c r="AC326" s="61">
        <f t="shared" si="5351"/>
        <v>545</v>
      </c>
      <c r="AD326" s="61">
        <f t="shared" si="5352"/>
        <v>38</v>
      </c>
      <c r="AE326" s="11"/>
      <c r="AF326" s="12">
        <f t="shared" si="5284"/>
        <v>0</v>
      </c>
      <c r="AG326" s="11"/>
      <c r="AH326" s="12" t="e">
        <f t="shared" si="5285"/>
        <v>#DIV/0!</v>
      </c>
      <c r="AI326" s="13"/>
      <c r="AJ326" s="11"/>
      <c r="AK326" s="38"/>
      <c r="AL326" s="39"/>
      <c r="AM326" s="10"/>
      <c r="AN326" s="11"/>
      <c r="AO326" s="61">
        <f t="shared" si="5353"/>
        <v>122</v>
      </c>
      <c r="AP326" s="61">
        <f t="shared" si="5354"/>
        <v>8</v>
      </c>
      <c r="AQ326" s="11"/>
      <c r="AR326" s="12">
        <f t="shared" si="5286"/>
        <v>0</v>
      </c>
      <c r="AS326" s="11"/>
      <c r="AT326" s="12" t="e">
        <f t="shared" si="5287"/>
        <v>#DIV/0!</v>
      </c>
      <c r="AU326" s="13"/>
      <c r="AV326" s="11"/>
      <c r="AW326" s="38"/>
      <c r="AX326" s="39"/>
      <c r="AY326" s="10"/>
      <c r="AZ326" s="11"/>
      <c r="BA326" s="61">
        <f t="shared" si="5355"/>
        <v>547</v>
      </c>
      <c r="BB326" s="61">
        <f t="shared" si="5356"/>
        <v>38</v>
      </c>
      <c r="BC326" s="11"/>
      <c r="BD326" s="12">
        <f t="shared" si="5288"/>
        <v>0</v>
      </c>
      <c r="BE326" s="11"/>
      <c r="BF326" s="12" t="e">
        <f t="shared" si="5289"/>
        <v>#DIV/0!</v>
      </c>
      <c r="BG326" s="13"/>
      <c r="BH326" s="11"/>
      <c r="BI326" s="38"/>
      <c r="BJ326" s="39"/>
      <c r="BK326" s="10"/>
      <c r="BL326" s="11"/>
      <c r="BM326" s="61">
        <f t="shared" si="5357"/>
        <v>551</v>
      </c>
      <c r="BN326" s="61">
        <f t="shared" si="5358"/>
        <v>38</v>
      </c>
      <c r="BO326" s="11"/>
      <c r="BP326" s="12">
        <f t="shared" si="5290"/>
        <v>0</v>
      </c>
      <c r="BQ326" s="11"/>
      <c r="BR326" s="12" t="e">
        <f t="shared" si="5291"/>
        <v>#DIV/0!</v>
      </c>
      <c r="BS326" s="13"/>
      <c r="BT326" s="11"/>
      <c r="BU326" s="38"/>
      <c r="BV326" s="39"/>
      <c r="BW326" s="10"/>
      <c r="BX326" s="11"/>
      <c r="BY326" s="61">
        <f t="shared" si="5359"/>
        <v>556</v>
      </c>
      <c r="BZ326" s="61">
        <f t="shared" si="5360"/>
        <v>38</v>
      </c>
      <c r="CA326" s="11"/>
      <c r="CB326" s="12">
        <f t="shared" si="5292"/>
        <v>0</v>
      </c>
      <c r="CC326" s="11"/>
      <c r="CD326" s="12" t="e">
        <f t="shared" si="5293"/>
        <v>#DIV/0!</v>
      </c>
      <c r="CE326" s="13"/>
      <c r="CF326" s="11"/>
      <c r="CG326" s="38"/>
      <c r="CH326" s="39"/>
      <c r="CI326" s="10"/>
      <c r="CJ326" s="11"/>
      <c r="CK326" s="61">
        <f t="shared" si="5361"/>
        <v>538</v>
      </c>
      <c r="CL326" s="61">
        <f t="shared" si="5362"/>
        <v>38</v>
      </c>
      <c r="CM326" s="11"/>
      <c r="CN326" s="12">
        <f t="shared" si="5294"/>
        <v>0</v>
      </c>
      <c r="CO326" s="11"/>
      <c r="CP326" s="12" t="e">
        <f t="shared" si="5295"/>
        <v>#DIV/0!</v>
      </c>
      <c r="CQ326" s="13"/>
      <c r="CR326" s="11"/>
      <c r="CS326" s="38"/>
      <c r="CT326" s="39"/>
      <c r="CU326" s="10"/>
      <c r="CV326" s="11"/>
      <c r="CW326" s="61">
        <f t="shared" si="5363"/>
        <v>547</v>
      </c>
      <c r="CX326" s="61">
        <f t="shared" si="5364"/>
        <v>38</v>
      </c>
      <c r="CY326" s="11"/>
      <c r="CZ326" s="12">
        <f t="shared" si="5296"/>
        <v>0</v>
      </c>
      <c r="DA326" s="11"/>
      <c r="DB326" s="12" t="e">
        <f t="shared" si="5297"/>
        <v>#DIV/0!</v>
      </c>
      <c r="DC326" s="13"/>
      <c r="DD326" s="11"/>
      <c r="DE326" s="38"/>
      <c r="DF326" s="39"/>
      <c r="DG326" s="10"/>
      <c r="DH326" s="11"/>
      <c r="DI326" s="61">
        <f t="shared" si="5365"/>
        <v>561</v>
      </c>
      <c r="DJ326" s="61">
        <f t="shared" si="5366"/>
        <v>39</v>
      </c>
      <c r="DK326" s="11"/>
      <c r="DL326" s="12">
        <f t="shared" si="5298"/>
        <v>0</v>
      </c>
      <c r="DM326" s="11"/>
      <c r="DN326" s="12" t="e">
        <f t="shared" si="5299"/>
        <v>#DIV/0!</v>
      </c>
      <c r="DO326" s="13"/>
      <c r="DP326" s="11"/>
      <c r="DQ326" s="38"/>
      <c r="DR326" s="39"/>
      <c r="DS326" s="10"/>
      <c r="DT326" s="11"/>
      <c r="DU326" s="61">
        <f t="shared" si="5367"/>
        <v>97</v>
      </c>
      <c r="DV326" s="61">
        <f t="shared" si="5368"/>
        <v>8</v>
      </c>
      <c r="DW326" s="11"/>
      <c r="DX326" s="12">
        <f t="shared" si="5300"/>
        <v>0</v>
      </c>
      <c r="DY326" s="11"/>
      <c r="DZ326" s="12" t="e">
        <f t="shared" si="5301"/>
        <v>#DIV/0!</v>
      </c>
      <c r="EA326" s="13"/>
      <c r="EB326" s="11"/>
      <c r="EC326" s="38"/>
      <c r="ED326" s="39"/>
      <c r="EE326" s="10"/>
      <c r="EF326" s="11"/>
      <c r="EG326" s="61">
        <f t="shared" si="5369"/>
        <v>568</v>
      </c>
      <c r="EH326" s="61">
        <f t="shared" si="5370"/>
        <v>40</v>
      </c>
      <c r="EI326" s="11"/>
      <c r="EJ326" s="12">
        <f t="shared" si="5302"/>
        <v>0</v>
      </c>
      <c r="EK326" s="11"/>
      <c r="EL326" s="12" t="e">
        <f t="shared" si="5303"/>
        <v>#DIV/0!</v>
      </c>
      <c r="EM326" s="13"/>
      <c r="EN326" s="11"/>
      <c r="EO326" s="38"/>
      <c r="EP326" s="39"/>
      <c r="EQ326" s="10"/>
      <c r="ER326" s="11"/>
      <c r="ES326" s="61">
        <f t="shared" si="5371"/>
        <v>556</v>
      </c>
      <c r="ET326" s="61">
        <f t="shared" si="5372"/>
        <v>39</v>
      </c>
      <c r="EU326" s="11"/>
      <c r="EV326" s="12">
        <f t="shared" si="5304"/>
        <v>0</v>
      </c>
      <c r="EW326" s="11"/>
      <c r="EX326" s="12" t="e">
        <f t="shared" si="5305"/>
        <v>#DIV/0!</v>
      </c>
      <c r="EY326" s="13"/>
      <c r="EZ326" s="11"/>
      <c r="FA326" s="38"/>
      <c r="FB326" s="39"/>
      <c r="FC326" s="10"/>
      <c r="FD326" s="11"/>
      <c r="FE326" s="61">
        <f t="shared" si="5373"/>
        <v>545</v>
      </c>
      <c r="FF326" s="61">
        <f t="shared" si="5374"/>
        <v>38</v>
      </c>
      <c r="FG326" s="11"/>
      <c r="FH326" s="12">
        <f t="shared" si="5306"/>
        <v>0</v>
      </c>
      <c r="FI326" s="11"/>
      <c r="FJ326" s="12" t="e">
        <f t="shared" si="5307"/>
        <v>#DIV/0!</v>
      </c>
      <c r="FK326" s="13"/>
      <c r="FL326" s="11"/>
      <c r="FM326" s="38"/>
      <c r="FN326" s="39"/>
      <c r="FO326" s="10"/>
      <c r="FP326" s="11"/>
      <c r="FQ326" s="61">
        <f t="shared" si="5375"/>
        <v>539</v>
      </c>
      <c r="FR326" s="61">
        <f t="shared" si="5376"/>
        <v>40</v>
      </c>
      <c r="FS326" s="11"/>
      <c r="FT326" s="12">
        <f t="shared" si="5308"/>
        <v>0</v>
      </c>
      <c r="FU326" s="11"/>
      <c r="FV326" s="12" t="e">
        <f t="shared" si="5309"/>
        <v>#DIV/0!</v>
      </c>
      <c r="FW326" s="13"/>
      <c r="FX326" s="11"/>
      <c r="FY326" s="38"/>
      <c r="FZ326" s="39"/>
      <c r="GA326" s="10"/>
      <c r="GB326" s="11"/>
      <c r="GC326" s="61">
        <f t="shared" si="5377"/>
        <v>549</v>
      </c>
      <c r="GD326" s="61">
        <f t="shared" si="5378"/>
        <v>41</v>
      </c>
      <c r="GE326" s="11"/>
      <c r="GF326" s="12">
        <f t="shared" si="5310"/>
        <v>0</v>
      </c>
      <c r="GG326" s="11"/>
      <c r="GH326" s="12" t="e">
        <f t="shared" si="5311"/>
        <v>#DIV/0!</v>
      </c>
      <c r="GI326" s="13"/>
      <c r="GJ326" s="11"/>
      <c r="GK326" s="38"/>
      <c r="GL326" s="39"/>
      <c r="GM326" s="10"/>
      <c r="GN326" s="11"/>
      <c r="GO326" s="61">
        <f t="shared" si="5379"/>
        <v>571</v>
      </c>
      <c r="GP326" s="61">
        <f t="shared" si="5380"/>
        <v>42</v>
      </c>
      <c r="GQ326" s="11"/>
      <c r="GR326" s="12">
        <f t="shared" si="5312"/>
        <v>0</v>
      </c>
      <c r="GS326" s="11"/>
      <c r="GT326" s="12" t="e">
        <f t="shared" si="5313"/>
        <v>#DIV/0!</v>
      </c>
      <c r="GU326" s="13"/>
      <c r="GV326" s="11"/>
      <c r="GW326" s="38"/>
      <c r="GX326" s="39"/>
      <c r="GY326" s="10"/>
      <c r="GZ326" s="11"/>
      <c r="HA326" s="61">
        <f t="shared" si="5381"/>
        <v>106</v>
      </c>
      <c r="HB326" s="61">
        <f t="shared" si="5382"/>
        <v>7</v>
      </c>
      <c r="HC326" s="11"/>
      <c r="HD326" s="12">
        <f t="shared" si="5314"/>
        <v>0</v>
      </c>
      <c r="HE326" s="11"/>
      <c r="HF326" s="12" t="e">
        <f t="shared" si="5315"/>
        <v>#DIV/0!</v>
      </c>
      <c r="HG326" s="13"/>
      <c r="HH326" s="11"/>
      <c r="HI326" s="38"/>
      <c r="HJ326" s="39"/>
      <c r="HK326" s="10"/>
      <c r="HL326" s="11"/>
      <c r="HM326" s="61">
        <f t="shared" si="5383"/>
        <v>574</v>
      </c>
      <c r="HN326" s="61">
        <f t="shared" si="5384"/>
        <v>42</v>
      </c>
      <c r="HO326" s="11"/>
      <c r="HP326" s="12">
        <f t="shared" si="5316"/>
        <v>0</v>
      </c>
      <c r="HQ326" s="11"/>
      <c r="HR326" s="12" t="e">
        <f t="shared" si="5317"/>
        <v>#DIV/0!</v>
      </c>
      <c r="HS326" s="13"/>
      <c r="HT326" s="11"/>
      <c r="HU326" s="38"/>
      <c r="HV326" s="39"/>
      <c r="HW326" s="10"/>
      <c r="HX326" s="11"/>
      <c r="HY326" s="61">
        <f t="shared" si="5385"/>
        <v>561</v>
      </c>
      <c r="HZ326" s="61">
        <f t="shared" si="5386"/>
        <v>41</v>
      </c>
      <c r="IA326" s="11"/>
      <c r="IB326" s="12">
        <f t="shared" si="5318"/>
        <v>0</v>
      </c>
      <c r="IC326" s="11"/>
      <c r="ID326" s="12" t="e">
        <f t="shared" si="5319"/>
        <v>#DIV/0!</v>
      </c>
      <c r="IE326" s="13"/>
      <c r="IF326" s="11"/>
      <c r="IG326" s="38"/>
      <c r="IH326" s="39"/>
      <c r="II326" s="10"/>
      <c r="IJ326" s="11"/>
      <c r="IK326" s="61">
        <f t="shared" si="5387"/>
        <v>574</v>
      </c>
      <c r="IL326" s="61">
        <f t="shared" si="5388"/>
        <v>41</v>
      </c>
      <c r="IM326" s="11"/>
      <c r="IN326" s="12">
        <f t="shared" si="5320"/>
        <v>0</v>
      </c>
      <c r="IO326" s="11"/>
      <c r="IP326" s="12" t="e">
        <f t="shared" si="5321"/>
        <v>#DIV/0!</v>
      </c>
      <c r="IQ326" s="13"/>
      <c r="IR326" s="11"/>
      <c r="IS326" s="38"/>
      <c r="IT326" s="39"/>
      <c r="IU326" s="10"/>
      <c r="IV326" s="11"/>
      <c r="IW326" s="61">
        <f t="shared" si="5389"/>
        <v>0</v>
      </c>
      <c r="IX326" s="61">
        <f t="shared" si="5390"/>
        <v>0</v>
      </c>
      <c r="IY326" s="11"/>
      <c r="IZ326" s="12" t="e">
        <f t="shared" si="5322"/>
        <v>#DIV/0!</v>
      </c>
      <c r="JA326" s="11"/>
      <c r="JB326" s="12" t="e">
        <f t="shared" si="5323"/>
        <v>#DIV/0!</v>
      </c>
      <c r="JC326" s="13"/>
      <c r="JD326" s="11"/>
      <c r="JE326" s="38"/>
      <c r="JF326" s="39"/>
      <c r="JG326" s="10">
        <f t="shared" si="5324"/>
        <v>0</v>
      </c>
      <c r="JH326" s="14">
        <f t="shared" si="5325"/>
        <v>0</v>
      </c>
      <c r="JI326" s="373">
        <f t="shared" si="5326"/>
        <v>10324</v>
      </c>
      <c r="JJ326" s="11">
        <f t="shared" si="5099"/>
        <v>731</v>
      </c>
      <c r="JK326" s="11">
        <f t="shared" si="5327"/>
        <v>0</v>
      </c>
      <c r="JL326" s="79">
        <f t="shared" si="5328"/>
        <v>0</v>
      </c>
      <c r="JM326" s="15">
        <f t="shared" si="5329"/>
        <v>0</v>
      </c>
      <c r="JN326" s="12" t="e">
        <f t="shared" si="5330"/>
        <v>#DIV/0!</v>
      </c>
      <c r="JO326" s="16"/>
      <c r="JP326" s="17"/>
      <c r="JQ326" s="16" t="e">
        <f t="shared" si="4416"/>
        <v>#DIV/0!</v>
      </c>
      <c r="JR326" s="16"/>
      <c r="JS326" s="369" t="e">
        <f t="shared" ref="JS326:JS372" si="5407">JR326/JM326</f>
        <v>#DIV/0!</v>
      </c>
      <c r="JT326" s="23"/>
      <c r="JU326" s="399"/>
      <c r="JV326" s="404">
        <f t="shared" si="5332"/>
        <v>0</v>
      </c>
      <c r="JW326" s="401">
        <f t="shared" si="5333"/>
        <v>0</v>
      </c>
      <c r="JX326" s="406">
        <f t="shared" si="5334"/>
        <v>0</v>
      </c>
      <c r="JY326" s="743"/>
      <c r="JZ326" s="690"/>
      <c r="KA326" s="746"/>
      <c r="KB326" s="718">
        <f t="shared" ref="KB326" si="5408">KB317+KB322</f>
        <v>513</v>
      </c>
      <c r="KC326" s="763">
        <f t="shared" ref="KC326" si="5409">KB326/$KB$10</f>
        <v>0.1300380228136882</v>
      </c>
      <c r="KD326" s="714">
        <f t="shared" ref="KD326" si="5410">KD317+KD322</f>
        <v>530</v>
      </c>
      <c r="KE326" s="763">
        <f t="shared" ref="KE326" si="5411">KD326/$KD$10</f>
        <v>0.13444951801116184</v>
      </c>
      <c r="KF326" s="714">
        <f t="shared" ref="KF326" si="5412">KF317+KF322</f>
        <v>478</v>
      </c>
      <c r="KG326" s="770">
        <f t="shared" ref="KG326" si="5413">KF326/$KF$10</f>
        <v>0.12110463643273373</v>
      </c>
      <c r="KH326" s="761" t="s">
        <v>144</v>
      </c>
      <c r="KI326" s="304">
        <f t="shared" si="5341"/>
        <v>0</v>
      </c>
      <c r="KJ326" s="431">
        <f t="shared" ref="KJ326" si="5414">KI326/KB324</f>
        <v>0</v>
      </c>
      <c r="KK326" s="304">
        <f t="shared" si="5343"/>
        <v>0</v>
      </c>
      <c r="KL326" s="422">
        <f t="shared" ref="KL326" si="5415">KK326/KD324</f>
        <v>0</v>
      </c>
      <c r="KM326" s="304">
        <f t="shared" si="5345"/>
        <v>0</v>
      </c>
      <c r="KN326" s="422">
        <f>KM326/KF324</f>
        <v>0</v>
      </c>
    </row>
    <row r="327" spans="1:300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4"/>
        <v>0</v>
      </c>
      <c r="JH327" s="443">
        <f t="shared" si="5325"/>
        <v>0</v>
      </c>
      <c r="JI327" s="378">
        <f t="shared" ref="JI327:JJ327" si="5416">SUM(JI319:JI326)</f>
        <v>72268</v>
      </c>
      <c r="JJ327" s="27">
        <f t="shared" si="5416"/>
        <v>5117</v>
      </c>
      <c r="JK327" s="27">
        <f t="shared" si="5327"/>
        <v>0</v>
      </c>
      <c r="JL327" s="80">
        <f t="shared" si="5328"/>
        <v>0</v>
      </c>
      <c r="JM327" s="15">
        <f t="shared" si="5329"/>
        <v>0</v>
      </c>
      <c r="JN327" s="48" t="e">
        <f t="shared" si="5330"/>
        <v>#DIV/0!</v>
      </c>
      <c r="JO327" s="49">
        <f t="shared" ref="JO327" si="5417">SUM(JO320:JO326)/7</f>
        <v>0</v>
      </c>
      <c r="JP327" s="50">
        <f t="shared" ref="JP327" si="5418">SUM(JP320:JP326)</f>
        <v>0</v>
      </c>
      <c r="JQ327" s="397" t="e">
        <f t="shared" si="4416"/>
        <v>#DIV/0!</v>
      </c>
      <c r="JR327" s="50">
        <f t="shared" ref="JR327" si="5419">SUM(JR320:JR326)</f>
        <v>0</v>
      </c>
      <c r="JS327" s="370" t="e">
        <f t="shared" si="5407"/>
        <v>#DIV/0!</v>
      </c>
      <c r="JT327" s="58" t="e">
        <f t="shared" ref="JT327:JU327" si="5420">JT325/JT324*100-100</f>
        <v>#DIV/0!</v>
      </c>
      <c r="JU327" s="318" t="e">
        <f t="shared" si="5420"/>
        <v>#DIV/0!</v>
      </c>
      <c r="JV327" s="410">
        <f t="shared" ref="JV327" si="5421">SUM(G327,I327,S327,U327,AE327,AG327,AQ327,AS327,BC327,BE327,BO327,BQ327,CA327,CC327)/7/SUM(E326,Q326,AC326,AO326,BA326,BM326,BY326)</f>
        <v>0</v>
      </c>
      <c r="JW327" s="411">
        <f t="shared" ref="JW327" si="5422">SUM(CM327,CO327,CY327,DA327,DK327,DM327,DW327,DY327,EI327,EK327,EU327,EW327,FG327,FI327)/7/SUM(CK326,CW326,DI326,DU326,EG326,ES326,FE326)</f>
        <v>0</v>
      </c>
      <c r="JX327" s="412">
        <f t="shared" ref="JX327" si="5423">SUM(FS327,FU327,GE327,GG327,GQ327,GS327,HC327,HE327,HO327,HQ327,IA327,IC327,IM327,IO327,)/7/SUM(FQ326,GC326,GO326,HA326,HM326,HY326,IK326)</f>
        <v>0</v>
      </c>
      <c r="JY327" s="744"/>
      <c r="JZ327" s="691"/>
      <c r="KA327" s="747"/>
      <c r="KB327" s="762"/>
      <c r="KC327" s="764"/>
      <c r="KD327" s="769"/>
      <c r="KE327" s="764"/>
      <c r="KF327" s="769"/>
      <c r="KG327" s="771"/>
      <c r="KH327" s="772"/>
      <c r="KI327" s="418">
        <f t="shared" ref="KI327" si="5424">SUM(KI320:KI326)</f>
        <v>0</v>
      </c>
      <c r="KJ327" s="432">
        <f t="shared" ref="KJ327" si="5425">KI327/KB324</f>
        <v>0</v>
      </c>
      <c r="KK327" s="418">
        <f t="shared" ref="KK327" si="5426">SUM(KK320:KK326)</f>
        <v>0</v>
      </c>
      <c r="KL327" s="426">
        <f t="shared" ref="KL327" si="5427">KK327/KD324</f>
        <v>0</v>
      </c>
      <c r="KM327" s="418">
        <f t="shared" ref="KM327" si="5428">SUM(KM320:KM326)</f>
        <v>0</v>
      </c>
      <c r="KN327" s="426">
        <f>KM327/KF324</f>
        <v>0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29">JG327/JI320</f>
        <v>0</v>
      </c>
      <c r="JH328" s="445">
        <f t="shared" ref="JH328" si="5430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01"/>
      <c r="JW328" s="702"/>
      <c r="JX328" s="703"/>
      <c r="JY328" s="639"/>
      <c r="JZ328" s="640"/>
      <c r="KA328" s="641"/>
      <c r="KB328" s="752"/>
      <c r="KC328" s="753"/>
      <c r="KD328" s="753"/>
      <c r="KE328" s="753"/>
      <c r="KF328" s="753"/>
      <c r="KG328" s="753"/>
      <c r="KH328" s="754"/>
      <c r="KI328" s="416"/>
      <c r="KJ328" s="420"/>
      <c r="KK328" s="416"/>
      <c r="KL328" s="417"/>
      <c r="KM328" s="416"/>
      <c r="KN328" s="417"/>
    </row>
    <row r="329" spans="1:300" x14ac:dyDescent="0.25">
      <c r="A329" s="736">
        <v>61</v>
      </c>
      <c r="B329" s="435">
        <f>B326+1</f>
        <v>45848</v>
      </c>
      <c r="C329" s="32"/>
      <c r="D329" s="33"/>
      <c r="E329" s="33">
        <f>E326-C329</f>
        <v>555</v>
      </c>
      <c r="F329" s="33">
        <f>F326-D329</f>
        <v>39</v>
      </c>
      <c r="G329" s="33"/>
      <c r="H329" s="34">
        <f t="shared" ref="H329:H335" si="5431">((G329+I329)/E329)</f>
        <v>0</v>
      </c>
      <c r="I329" s="33"/>
      <c r="J329" s="34" t="e">
        <f t="shared" ref="J329:J335" si="5432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562</v>
      </c>
      <c r="R329" s="33">
        <f>R326-P329</f>
        <v>38</v>
      </c>
      <c r="S329" s="33"/>
      <c r="T329" s="34">
        <f t="shared" ref="T329:T335" si="5433">((S329+U329)/Q329)</f>
        <v>0</v>
      </c>
      <c r="U329" s="33"/>
      <c r="V329" s="34" t="e">
        <f t="shared" ref="V329:V335" si="5434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545</v>
      </c>
      <c r="AD329" s="33">
        <f>AD326-AB329</f>
        <v>38</v>
      </c>
      <c r="AE329" s="33"/>
      <c r="AF329" s="34">
        <f t="shared" ref="AF329:AF335" si="5435">((AE329+AG329)/AC329)</f>
        <v>0</v>
      </c>
      <c r="AG329" s="33"/>
      <c r="AH329" s="34" t="e">
        <f t="shared" ref="AH329:AH335" si="5436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122</v>
      </c>
      <c r="AP329" s="33">
        <f>AP326-AN329</f>
        <v>8</v>
      </c>
      <c r="AQ329" s="33"/>
      <c r="AR329" s="34">
        <f t="shared" ref="AR329:AR335" si="5437">((AQ329+AS329)/AO329)</f>
        <v>0</v>
      </c>
      <c r="AS329" s="33"/>
      <c r="AT329" s="34" t="e">
        <f t="shared" ref="AT329:AT335" si="5438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547</v>
      </c>
      <c r="BB329" s="33">
        <f>BB326-AZ329</f>
        <v>38</v>
      </c>
      <c r="BC329" s="33"/>
      <c r="BD329" s="34">
        <f t="shared" ref="BD329:BD335" si="5439">((BC329+BE329)/BA329)</f>
        <v>0</v>
      </c>
      <c r="BE329" s="33"/>
      <c r="BF329" s="34" t="e">
        <f t="shared" ref="BF329:BF335" si="5440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551</v>
      </c>
      <c r="BN329" s="33">
        <f>BN326-BL329</f>
        <v>38</v>
      </c>
      <c r="BO329" s="33"/>
      <c r="BP329" s="34">
        <f t="shared" ref="BP329:BP335" si="5441">((BO329+BQ329)/BM329)</f>
        <v>0</v>
      </c>
      <c r="BQ329" s="33"/>
      <c r="BR329" s="34" t="e">
        <f t="shared" ref="BR329:BR335" si="5442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556</v>
      </c>
      <c r="BZ329" s="33">
        <f>BZ326-BX329</f>
        <v>38</v>
      </c>
      <c r="CA329" s="33"/>
      <c r="CB329" s="34">
        <f t="shared" ref="CB329:CB335" si="5443">((CA329+CC329)/BY329)</f>
        <v>0</v>
      </c>
      <c r="CC329" s="33"/>
      <c r="CD329" s="34" t="e">
        <f t="shared" ref="CD329:CD335" si="5444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538</v>
      </c>
      <c r="CL329" s="33">
        <f>CL326-CJ329</f>
        <v>38</v>
      </c>
      <c r="CM329" s="33"/>
      <c r="CN329" s="34">
        <f t="shared" ref="CN329:CN335" si="5445">((CM329+CO329)/CK329)</f>
        <v>0</v>
      </c>
      <c r="CO329" s="33"/>
      <c r="CP329" s="34" t="e">
        <f t="shared" ref="CP329:CP335" si="5446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547</v>
      </c>
      <c r="CX329" s="33">
        <f>CX326-CV329</f>
        <v>38</v>
      </c>
      <c r="CY329" s="33"/>
      <c r="CZ329" s="34">
        <f t="shared" ref="CZ329:CZ335" si="5447">((CY329+DA329)/CW329)</f>
        <v>0</v>
      </c>
      <c r="DA329" s="33"/>
      <c r="DB329" s="34" t="e">
        <f t="shared" ref="DB329:DB335" si="5448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561</v>
      </c>
      <c r="DJ329" s="33">
        <f>DJ326-DH329</f>
        <v>39</v>
      </c>
      <c r="DK329" s="33"/>
      <c r="DL329" s="34">
        <f t="shared" ref="DL329:DL335" si="5449">((DK329+DM329)/DI329)</f>
        <v>0</v>
      </c>
      <c r="DM329" s="33"/>
      <c r="DN329" s="34" t="e">
        <f t="shared" ref="DN329:DN335" si="5450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97</v>
      </c>
      <c r="DV329" s="33">
        <f>DV326-DT329</f>
        <v>8</v>
      </c>
      <c r="DW329" s="33"/>
      <c r="DX329" s="34">
        <f t="shared" ref="DX329:DX335" si="5451">((DW329+DY329)/DU329)</f>
        <v>0</v>
      </c>
      <c r="DY329" s="33"/>
      <c r="DZ329" s="34" t="e">
        <f t="shared" ref="DZ329:DZ335" si="5452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568</v>
      </c>
      <c r="EH329" s="33">
        <f>EH326-EF329</f>
        <v>40</v>
      </c>
      <c r="EI329" s="33"/>
      <c r="EJ329" s="34">
        <f t="shared" ref="EJ329:EJ335" si="5453">((EI329+EK329)/EG329)</f>
        <v>0</v>
      </c>
      <c r="EK329" s="33"/>
      <c r="EL329" s="34" t="e">
        <f t="shared" ref="EL329:EL335" si="5454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556</v>
      </c>
      <c r="ET329" s="33">
        <f>ET326-ER329</f>
        <v>39</v>
      </c>
      <c r="EU329" s="33"/>
      <c r="EV329" s="34">
        <f t="shared" ref="EV329:EV335" si="5455">((EU329+EW329)/ES329)</f>
        <v>0</v>
      </c>
      <c r="EW329" s="33"/>
      <c r="EX329" s="34" t="e">
        <f t="shared" ref="EX329:EX335" si="5456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545</v>
      </c>
      <c r="FF329" s="33">
        <f>FF326-FD329</f>
        <v>38</v>
      </c>
      <c r="FG329" s="33"/>
      <c r="FH329" s="34">
        <f t="shared" ref="FH329:FH335" si="5457">((FG329+FI329)/FE329)</f>
        <v>0</v>
      </c>
      <c r="FI329" s="33"/>
      <c r="FJ329" s="34" t="e">
        <f t="shared" ref="FJ329:FJ335" si="5458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539</v>
      </c>
      <c r="FR329" s="33">
        <f>FR326-FP329</f>
        <v>40</v>
      </c>
      <c r="FS329" s="33"/>
      <c r="FT329" s="34">
        <f t="shared" ref="FT329:FT335" si="5459">((FS329+FU329)/FQ329)</f>
        <v>0</v>
      </c>
      <c r="FU329" s="33"/>
      <c r="FV329" s="34" t="e">
        <f t="shared" ref="FV329:FV335" si="5460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549</v>
      </c>
      <c r="GD329" s="33">
        <f>GD326-GB329</f>
        <v>41</v>
      </c>
      <c r="GE329" s="33"/>
      <c r="GF329" s="34">
        <f t="shared" ref="GF329:GF335" si="5461">((GE329+GG329)/GC329)</f>
        <v>0</v>
      </c>
      <c r="GG329" s="33"/>
      <c r="GH329" s="34" t="e">
        <f t="shared" ref="GH329:GH335" si="5462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571</v>
      </c>
      <c r="GP329" s="33">
        <f>GP326-GN329</f>
        <v>42</v>
      </c>
      <c r="GQ329" s="33"/>
      <c r="GR329" s="34">
        <f t="shared" ref="GR329:GR335" si="5463">((GQ329+GS329)/GO329)</f>
        <v>0</v>
      </c>
      <c r="GS329" s="33"/>
      <c r="GT329" s="34" t="e">
        <f t="shared" ref="GT329:GT335" si="5464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106</v>
      </c>
      <c r="HB329" s="33">
        <f>HB326-GZ329</f>
        <v>7</v>
      </c>
      <c r="HC329" s="33"/>
      <c r="HD329" s="34">
        <f t="shared" ref="HD329:HD335" si="5465">((HC329+HE329)/HA329)</f>
        <v>0</v>
      </c>
      <c r="HE329" s="33"/>
      <c r="HF329" s="34" t="e">
        <f t="shared" ref="HF329:HF335" si="5466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574</v>
      </c>
      <c r="HN329" s="33">
        <f>HN326-HL329</f>
        <v>42</v>
      </c>
      <c r="HO329" s="33"/>
      <c r="HP329" s="34">
        <f t="shared" ref="HP329:HP335" si="5467">((HO329+HQ329)/HM329)</f>
        <v>0</v>
      </c>
      <c r="HQ329" s="33"/>
      <c r="HR329" s="34" t="e">
        <f t="shared" ref="HR329:HR335" si="5468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561</v>
      </c>
      <c r="HZ329" s="33">
        <f>HZ326-HX329</f>
        <v>41</v>
      </c>
      <c r="IA329" s="33"/>
      <c r="IB329" s="34">
        <f t="shared" ref="IB329:IB335" si="5469">((IA329+IC329)/HY329)</f>
        <v>0</v>
      </c>
      <c r="IC329" s="33"/>
      <c r="ID329" s="34" t="e">
        <f t="shared" ref="ID329:ID335" si="5470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574</v>
      </c>
      <c r="IL329" s="33">
        <f>IL326-IJ329</f>
        <v>41</v>
      </c>
      <c r="IM329" s="33"/>
      <c r="IN329" s="34">
        <f t="shared" ref="IN329:IN335" si="5471">((IM329+IO329)/IK329)</f>
        <v>0</v>
      </c>
      <c r="IO329" s="33"/>
      <c r="IP329" s="34" t="e">
        <f t="shared" ref="IP329:IP335" si="5472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0</v>
      </c>
      <c r="IY329" s="33"/>
      <c r="IZ329" s="34" t="e">
        <f t="shared" ref="IZ329:IZ335" si="5473">((IY329+JA329)/IW329)</f>
        <v>#DIV/0!</v>
      </c>
      <c r="JA329" s="33"/>
      <c r="JB329" s="34" t="e">
        <f t="shared" ref="JB329:JB335" si="5474">JA329/(IY329+JA329)</f>
        <v>#DIV/0!</v>
      </c>
      <c r="JC329" s="35"/>
      <c r="JD329" s="33"/>
      <c r="JE329" s="33"/>
      <c r="JF329" s="36"/>
      <c r="JG329" s="32">
        <f t="shared" ref="JG329:JG336" si="5475">+C329+O329+AA329+AM329+AY329+BK329+BW329+CI329+CU329+DG329+DS329+EE329+EQ329+FC329+GA329+GM329+GY329+HK329+HW329+II329+FO329+IU329</f>
        <v>0</v>
      </c>
      <c r="JH329" s="36">
        <f t="shared" ref="JH329:JH336" si="5476">+D329+P329+AB329+AN329+AZ329+BL329+BX329+CJ329+CV329+DH329+DT329+EF329+ER329+FD329+GB329+GN329+GZ329+HL329+HX329+IJ329+FP329+IV329</f>
        <v>0</v>
      </c>
      <c r="JI329" s="372">
        <f t="shared" ref="JI329:JI335" si="5477">+E329+Q329+AC329+AO329+BA329+BM329+BY329+CK329+CW329+DI329+DU329+EG329+ES329+FE329+GC329+GO329+HA329+HM329+HY329+FQ329+IK329</f>
        <v>10324</v>
      </c>
      <c r="JJ329" s="11">
        <f t="shared" si="5099"/>
        <v>731</v>
      </c>
      <c r="JK329" s="33">
        <f t="shared" ref="JK329:JK336" si="5478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479">+(JK329)/JI329</f>
        <v>0</v>
      </c>
      <c r="JM329" s="15">
        <f t="shared" ref="JM329:JM336" si="5480">+I329+U329+AG329+AS329+BE329+BQ329+CC329+CO329+DA329+DM329+DY329+EK329+EW329+FI329+GG329+GS329+HE329+HQ329+IC329+IO329+FU329</f>
        <v>0</v>
      </c>
      <c r="JN329" s="34" t="e">
        <f t="shared" ref="JN329:JN336" si="5481">+(JM329/(JK329))</f>
        <v>#DIV/0!</v>
      </c>
      <c r="JO329" s="45"/>
      <c r="JP329" s="46"/>
      <c r="JQ329" s="45" t="e">
        <f t="shared" si="4416"/>
        <v>#DIV/0!</v>
      </c>
      <c r="JR329" s="45"/>
      <c r="JS329" s="366" t="e">
        <f t="shared" ref="JS329" si="5482">JR329/JM329</f>
        <v>#DIV/0!</v>
      </c>
      <c r="JT329" s="44"/>
      <c r="JU329" s="284"/>
      <c r="JV329" s="402">
        <f t="shared" ref="JV329:JV335" si="5483">SUM(G329,I329,S329,U329,AE329,AG329,AQ329,AS329,BC329,BE329,BO329,BQ329,CA329,CC329)/SUM(E329,Q329,AC329,AO329,BA329,BM329,BY329)</f>
        <v>0</v>
      </c>
      <c r="JW329" s="403">
        <f t="shared" ref="JW329:JW335" si="5484">SUM(CM329,CO329,CY329,DA329,DK329,DM329,DW329,DY329,EI329,EK329,EU329,EW329,FG329,FI329)/SUM(CK329,CW329,DI329,DU329,EG329,ES329,FE329)</f>
        <v>0</v>
      </c>
      <c r="JX329" s="405">
        <f t="shared" ref="JX329:JX335" si="5485">SUM(FS329,FU329,GE329,GG329,GQ329,GS329,HC329,HE329,HO329,HQ329,IA329,IC329,IM329,IO329,)/SUM(FQ329,GC329,GO329,HA329,HM329,HY329,IK329)</f>
        <v>0</v>
      </c>
      <c r="JY329" s="742" t="e">
        <f t="shared" ref="JY329" si="5486">SUM(I336,U336,AG336,AS336,BE336,BQ336,CC336)/SUM(G336,I336,S336,U336,AE336,AG336,AQ336,AS336,BC336,BE336,BO336,BQ336,CA336,CC336)</f>
        <v>#DIV/0!</v>
      </c>
      <c r="JZ329" s="689" t="e">
        <f t="shared" ref="JZ329" si="5487">SUM(CO336,DA336,DM336,DY336,EK336,EW336,FI336)/SUM(CM336,CO336,CY336,DA336,DK336,DM336,DW336,DY336,EI336,EK336,EU336,EW336,FG336,FI336)</f>
        <v>#DIV/0!</v>
      </c>
      <c r="KA329" s="745" t="e">
        <f t="shared" ref="KA329" si="5488">SUM(,FU336,GG336,GS336,HE336,HQ336,IC336,IO336)/SUM(FU336,FS336,GG336,GE336,GS336,GQ336,HE336,HC336,HQ336,HO336,IC336,IA336,IO336,IM336)</f>
        <v>#DIV/0!</v>
      </c>
      <c r="KB329" s="724">
        <f t="shared" ref="KB329" si="5489">KB331/KB333</f>
        <v>0</v>
      </c>
      <c r="KC329" s="720"/>
      <c r="KD329" s="720">
        <f t="shared" ref="KD329" si="5490">KD331/KD333</f>
        <v>0</v>
      </c>
      <c r="KE329" s="720"/>
      <c r="KF329" s="720">
        <f t="shared" ref="KF329" si="5491">KF331/KF333</f>
        <v>0</v>
      </c>
      <c r="KG329" s="755"/>
      <c r="KH329" s="757" t="s">
        <v>68</v>
      </c>
      <c r="KI329" s="419">
        <f t="shared" ref="KI329:KI335" si="5492">C329+AA329+AM329+AY329+BK329+BW329</f>
        <v>0</v>
      </c>
      <c r="KJ329" s="427">
        <f t="shared" ref="KJ329" si="5493">KI329/KB333</f>
        <v>0</v>
      </c>
      <c r="KK329" s="419">
        <f t="shared" ref="KK329:KK335" si="5494">CI329+CU329+DG329+EE329+EQ329+FC329+DS329</f>
        <v>0</v>
      </c>
      <c r="KL329" s="424">
        <f t="shared" ref="KL329" si="5495">KK329/KD333</f>
        <v>0</v>
      </c>
      <c r="KM329" s="419">
        <f t="shared" ref="KM329:KM335" si="5496">FO329+GA329+GM329+GY329+HK329+HW329+II329</f>
        <v>0</v>
      </c>
      <c r="KN329" s="424">
        <f>KM329/KF333</f>
        <v>0</v>
      </c>
    </row>
    <row r="330" spans="1:300" ht="19.5" thickBot="1" x14ac:dyDescent="0.3">
      <c r="A330" s="734"/>
      <c r="B330" s="436">
        <f t="shared" ref="B330:B335" si="5497">+B329+1</f>
        <v>45849</v>
      </c>
      <c r="C330" s="10"/>
      <c r="D330" s="11"/>
      <c r="E330" s="61">
        <f t="shared" ref="E330:E335" si="5498">E329-C330</f>
        <v>555</v>
      </c>
      <c r="F330" s="61">
        <f t="shared" ref="F330:F335" si="5499">F329-D330</f>
        <v>39</v>
      </c>
      <c r="G330" s="11"/>
      <c r="H330" s="12">
        <f t="shared" si="5431"/>
        <v>0</v>
      </c>
      <c r="I330" s="11"/>
      <c r="J330" s="12" t="e">
        <f t="shared" si="5432"/>
        <v>#DIV/0!</v>
      </c>
      <c r="K330" s="13"/>
      <c r="L330" s="11"/>
      <c r="M330" s="11"/>
      <c r="N330" s="14"/>
      <c r="O330" s="10"/>
      <c r="P330" s="11"/>
      <c r="Q330" s="61">
        <f t="shared" ref="Q330:Q335" si="5500">Q329-O330</f>
        <v>562</v>
      </c>
      <c r="R330" s="61">
        <f t="shared" ref="R330:R335" si="5501">R329-P330</f>
        <v>38</v>
      </c>
      <c r="S330" s="11"/>
      <c r="T330" s="12">
        <f t="shared" si="5433"/>
        <v>0</v>
      </c>
      <c r="U330" s="11"/>
      <c r="V330" s="12" t="e">
        <f t="shared" si="5434"/>
        <v>#DIV/0!</v>
      </c>
      <c r="W330" s="13"/>
      <c r="X330" s="11"/>
      <c r="Y330" s="11"/>
      <c r="Z330" s="14"/>
      <c r="AA330" s="10"/>
      <c r="AB330" s="11"/>
      <c r="AC330" s="61">
        <f t="shared" ref="AC330:AC335" si="5502">AC329-AA330</f>
        <v>545</v>
      </c>
      <c r="AD330" s="61">
        <f t="shared" ref="AD330:AD335" si="5503">AD329-AB330</f>
        <v>38</v>
      </c>
      <c r="AE330" s="11"/>
      <c r="AF330" s="12">
        <f t="shared" si="5435"/>
        <v>0</v>
      </c>
      <c r="AG330" s="11"/>
      <c r="AH330" s="12" t="e">
        <f t="shared" si="5436"/>
        <v>#DIV/0!</v>
      </c>
      <c r="AI330" s="13"/>
      <c r="AJ330" s="11"/>
      <c r="AK330" s="11"/>
      <c r="AL330" s="14"/>
      <c r="AM330" s="10"/>
      <c r="AN330" s="11"/>
      <c r="AO330" s="61">
        <f t="shared" ref="AO330:AO335" si="5504">AO329-AM330</f>
        <v>122</v>
      </c>
      <c r="AP330" s="61">
        <f t="shared" ref="AP330:AP335" si="5505">AP329-AN330</f>
        <v>8</v>
      </c>
      <c r="AQ330" s="11"/>
      <c r="AR330" s="12">
        <f t="shared" si="5437"/>
        <v>0</v>
      </c>
      <c r="AS330" s="11"/>
      <c r="AT330" s="12" t="e">
        <f t="shared" si="5438"/>
        <v>#DIV/0!</v>
      </c>
      <c r="AU330" s="13"/>
      <c r="AV330" s="11"/>
      <c r="AW330" s="11"/>
      <c r="AX330" s="14"/>
      <c r="AY330" s="10"/>
      <c r="AZ330" s="11"/>
      <c r="BA330" s="61">
        <f t="shared" ref="BA330:BA335" si="5506">BA329-AY330</f>
        <v>547</v>
      </c>
      <c r="BB330" s="61">
        <f t="shared" ref="BB330:BB335" si="5507">BB329-AZ330</f>
        <v>38</v>
      </c>
      <c r="BC330" s="11"/>
      <c r="BD330" s="12">
        <f t="shared" si="5439"/>
        <v>0</v>
      </c>
      <c r="BE330" s="11"/>
      <c r="BF330" s="12" t="e">
        <f t="shared" si="5440"/>
        <v>#DIV/0!</v>
      </c>
      <c r="BG330" s="13"/>
      <c r="BH330" s="11"/>
      <c r="BI330" s="11"/>
      <c r="BJ330" s="14"/>
      <c r="BK330" s="10"/>
      <c r="BL330" s="11"/>
      <c r="BM330" s="61">
        <f t="shared" ref="BM330:BM335" si="5508">BM329-BK330</f>
        <v>551</v>
      </c>
      <c r="BN330" s="61">
        <f t="shared" ref="BN330:BN335" si="5509">BN329-BL330</f>
        <v>38</v>
      </c>
      <c r="BO330" s="11"/>
      <c r="BP330" s="12">
        <f t="shared" si="5441"/>
        <v>0</v>
      </c>
      <c r="BQ330" s="11"/>
      <c r="BR330" s="12" t="e">
        <f t="shared" si="5442"/>
        <v>#DIV/0!</v>
      </c>
      <c r="BS330" s="13"/>
      <c r="BT330" s="11"/>
      <c r="BU330" s="11"/>
      <c r="BV330" s="14"/>
      <c r="BW330" s="10"/>
      <c r="BX330" s="11"/>
      <c r="BY330" s="61">
        <f t="shared" ref="BY330:BY335" si="5510">BY329-BW330</f>
        <v>556</v>
      </c>
      <c r="BZ330" s="61">
        <f t="shared" ref="BZ330:BZ335" si="5511">BZ329-BX330</f>
        <v>38</v>
      </c>
      <c r="CA330" s="11"/>
      <c r="CB330" s="12">
        <f t="shared" si="5443"/>
        <v>0</v>
      </c>
      <c r="CC330" s="11"/>
      <c r="CD330" s="12" t="e">
        <f t="shared" si="5444"/>
        <v>#DIV/0!</v>
      </c>
      <c r="CE330" s="13"/>
      <c r="CF330" s="11"/>
      <c r="CG330" s="11"/>
      <c r="CH330" s="14"/>
      <c r="CI330" s="10"/>
      <c r="CJ330" s="11"/>
      <c r="CK330" s="61">
        <f t="shared" ref="CK330:CK335" si="5512">CK329-CI330</f>
        <v>538</v>
      </c>
      <c r="CL330" s="61">
        <f t="shared" ref="CL330:CL335" si="5513">CL329-CJ330</f>
        <v>38</v>
      </c>
      <c r="CM330" s="11"/>
      <c r="CN330" s="12">
        <f t="shared" si="5445"/>
        <v>0</v>
      </c>
      <c r="CO330" s="11"/>
      <c r="CP330" s="12" t="e">
        <f t="shared" si="5446"/>
        <v>#DIV/0!</v>
      </c>
      <c r="CQ330" s="13"/>
      <c r="CR330" s="11"/>
      <c r="CS330" s="11"/>
      <c r="CT330" s="14"/>
      <c r="CU330" s="10"/>
      <c r="CV330" s="11"/>
      <c r="CW330" s="61">
        <f t="shared" ref="CW330:CW335" si="5514">CW329-CU330</f>
        <v>547</v>
      </c>
      <c r="CX330" s="61">
        <f t="shared" ref="CX330:CX335" si="5515">CX329-CV330</f>
        <v>38</v>
      </c>
      <c r="CY330" s="11"/>
      <c r="CZ330" s="12">
        <f t="shared" si="5447"/>
        <v>0</v>
      </c>
      <c r="DA330" s="11"/>
      <c r="DB330" s="12" t="e">
        <f t="shared" si="5448"/>
        <v>#DIV/0!</v>
      </c>
      <c r="DC330" s="13"/>
      <c r="DD330" s="11"/>
      <c r="DE330" s="11"/>
      <c r="DF330" s="14"/>
      <c r="DG330" s="10"/>
      <c r="DH330" s="11"/>
      <c r="DI330" s="61">
        <f t="shared" ref="DI330:DI335" si="5516">DI329-DG330</f>
        <v>561</v>
      </c>
      <c r="DJ330" s="61">
        <f t="shared" ref="DJ330:DJ335" si="5517">DJ329-DH330</f>
        <v>39</v>
      </c>
      <c r="DK330" s="11"/>
      <c r="DL330" s="12">
        <f t="shared" si="5449"/>
        <v>0</v>
      </c>
      <c r="DM330" s="11"/>
      <c r="DN330" s="12" t="e">
        <f t="shared" si="5450"/>
        <v>#DIV/0!</v>
      </c>
      <c r="DO330" s="13"/>
      <c r="DP330" s="11"/>
      <c r="DQ330" s="11"/>
      <c r="DR330" s="14"/>
      <c r="DS330" s="10"/>
      <c r="DT330" s="11"/>
      <c r="DU330" s="61">
        <f t="shared" ref="DU330:DU335" si="5518">DU329-DS330</f>
        <v>97</v>
      </c>
      <c r="DV330" s="61">
        <f t="shared" ref="DV330:DV335" si="5519">DV329-DT330</f>
        <v>8</v>
      </c>
      <c r="DW330" s="11"/>
      <c r="DX330" s="12">
        <f t="shared" si="5451"/>
        <v>0</v>
      </c>
      <c r="DY330" s="11"/>
      <c r="DZ330" s="12" t="e">
        <f t="shared" si="5452"/>
        <v>#DIV/0!</v>
      </c>
      <c r="EA330" s="13"/>
      <c r="EB330" s="11"/>
      <c r="EC330" s="11"/>
      <c r="ED330" s="14"/>
      <c r="EE330" s="10"/>
      <c r="EF330" s="11"/>
      <c r="EG330" s="61">
        <f t="shared" ref="EG330:EG335" si="5520">EG329-EE330</f>
        <v>568</v>
      </c>
      <c r="EH330" s="61">
        <f t="shared" ref="EH330:EH335" si="5521">EH329-EF330</f>
        <v>40</v>
      </c>
      <c r="EI330" s="11"/>
      <c r="EJ330" s="12">
        <f t="shared" si="5453"/>
        <v>0</v>
      </c>
      <c r="EK330" s="11"/>
      <c r="EL330" s="12" t="e">
        <f t="shared" si="5454"/>
        <v>#DIV/0!</v>
      </c>
      <c r="EM330" s="13"/>
      <c r="EN330" s="11"/>
      <c r="EO330" s="11"/>
      <c r="EP330" s="14"/>
      <c r="EQ330" s="10"/>
      <c r="ER330" s="11"/>
      <c r="ES330" s="61">
        <f t="shared" ref="ES330:ES335" si="5522">ES329-EQ330</f>
        <v>556</v>
      </c>
      <c r="ET330" s="61">
        <f t="shared" ref="ET330:ET335" si="5523">ET329-ER330</f>
        <v>39</v>
      </c>
      <c r="EU330" s="11"/>
      <c r="EV330" s="12">
        <f t="shared" si="5455"/>
        <v>0</v>
      </c>
      <c r="EW330" s="11"/>
      <c r="EX330" s="12" t="e">
        <f t="shared" si="5456"/>
        <v>#DIV/0!</v>
      </c>
      <c r="EY330" s="13"/>
      <c r="EZ330" s="11"/>
      <c r="FA330" s="11"/>
      <c r="FB330" s="14"/>
      <c r="FC330" s="10"/>
      <c r="FD330" s="11"/>
      <c r="FE330" s="61">
        <f t="shared" ref="FE330:FE335" si="5524">FE329-FC330</f>
        <v>545</v>
      </c>
      <c r="FF330" s="61">
        <f t="shared" ref="FF330:FF335" si="5525">FF329-FD330</f>
        <v>38</v>
      </c>
      <c r="FG330" s="11"/>
      <c r="FH330" s="12">
        <f t="shared" si="5457"/>
        <v>0</v>
      </c>
      <c r="FI330" s="11"/>
      <c r="FJ330" s="12" t="e">
        <f t="shared" si="5458"/>
        <v>#DIV/0!</v>
      </c>
      <c r="FK330" s="13"/>
      <c r="FL330" s="11"/>
      <c r="FM330" s="11"/>
      <c r="FN330" s="14"/>
      <c r="FO330" s="10"/>
      <c r="FP330" s="11"/>
      <c r="FQ330" s="61">
        <f t="shared" ref="FQ330:FQ335" si="5526">FQ329-FO330</f>
        <v>539</v>
      </c>
      <c r="FR330" s="61">
        <f t="shared" ref="FR330:FR335" si="5527">FR329-FP330</f>
        <v>40</v>
      </c>
      <c r="FS330" s="11"/>
      <c r="FT330" s="12">
        <f t="shared" si="5459"/>
        <v>0</v>
      </c>
      <c r="FU330" s="11"/>
      <c r="FV330" s="12" t="e">
        <f t="shared" si="5460"/>
        <v>#DIV/0!</v>
      </c>
      <c r="FW330" s="13"/>
      <c r="FX330" s="11"/>
      <c r="FY330" s="11"/>
      <c r="FZ330" s="14"/>
      <c r="GA330" s="10"/>
      <c r="GB330" s="11"/>
      <c r="GC330" s="61">
        <f t="shared" ref="GC330:GC335" si="5528">GC329-GA330</f>
        <v>549</v>
      </c>
      <c r="GD330" s="61">
        <f t="shared" ref="GD330:GD335" si="5529">GD329-GB330</f>
        <v>41</v>
      </c>
      <c r="GE330" s="11"/>
      <c r="GF330" s="12">
        <f t="shared" si="5461"/>
        <v>0</v>
      </c>
      <c r="GG330" s="11"/>
      <c r="GH330" s="12" t="e">
        <f t="shared" si="5462"/>
        <v>#DIV/0!</v>
      </c>
      <c r="GI330" s="13"/>
      <c r="GJ330" s="11"/>
      <c r="GK330" s="11"/>
      <c r="GL330" s="14"/>
      <c r="GM330" s="10"/>
      <c r="GN330" s="11"/>
      <c r="GO330" s="61">
        <f t="shared" ref="GO330:GO335" si="5530">GO329-GM330</f>
        <v>571</v>
      </c>
      <c r="GP330" s="61">
        <f t="shared" ref="GP330:GP335" si="5531">GP329-GN330</f>
        <v>42</v>
      </c>
      <c r="GQ330" s="11"/>
      <c r="GR330" s="12">
        <f t="shared" si="5463"/>
        <v>0</v>
      </c>
      <c r="GS330" s="11"/>
      <c r="GT330" s="12" t="e">
        <f t="shared" si="5464"/>
        <v>#DIV/0!</v>
      </c>
      <c r="GU330" s="13"/>
      <c r="GV330" s="11"/>
      <c r="GW330" s="11"/>
      <c r="GX330" s="14"/>
      <c r="GY330" s="10"/>
      <c r="GZ330" s="11"/>
      <c r="HA330" s="61">
        <f t="shared" ref="HA330:HA335" si="5532">HA329-GY330</f>
        <v>106</v>
      </c>
      <c r="HB330" s="61">
        <f t="shared" ref="HB330:HB335" si="5533">HB329-GZ330</f>
        <v>7</v>
      </c>
      <c r="HC330" s="11"/>
      <c r="HD330" s="12">
        <f t="shared" si="5465"/>
        <v>0</v>
      </c>
      <c r="HE330" s="11"/>
      <c r="HF330" s="12" t="e">
        <f t="shared" si="5466"/>
        <v>#DIV/0!</v>
      </c>
      <c r="HG330" s="13"/>
      <c r="HH330" s="11"/>
      <c r="HI330" s="11"/>
      <c r="HJ330" s="14"/>
      <c r="HK330" s="10"/>
      <c r="HL330" s="11"/>
      <c r="HM330" s="61">
        <f t="shared" ref="HM330:HM335" si="5534">HM329-HK330</f>
        <v>574</v>
      </c>
      <c r="HN330" s="61">
        <f t="shared" ref="HN330:HN335" si="5535">HN329-HL330</f>
        <v>42</v>
      </c>
      <c r="HO330" s="11"/>
      <c r="HP330" s="12">
        <f t="shared" si="5467"/>
        <v>0</v>
      </c>
      <c r="HQ330" s="11"/>
      <c r="HR330" s="12" t="e">
        <f t="shared" si="5468"/>
        <v>#DIV/0!</v>
      </c>
      <c r="HS330" s="13"/>
      <c r="HT330" s="11"/>
      <c r="HU330" s="11"/>
      <c r="HV330" s="14"/>
      <c r="HW330" s="10"/>
      <c r="HX330" s="11"/>
      <c r="HY330" s="61">
        <f t="shared" ref="HY330:HY335" si="5536">HY329-HW330</f>
        <v>561</v>
      </c>
      <c r="HZ330" s="61">
        <f t="shared" ref="HZ330:HZ335" si="5537">HZ329-HX330</f>
        <v>41</v>
      </c>
      <c r="IA330" s="11"/>
      <c r="IB330" s="12">
        <f t="shared" si="5469"/>
        <v>0</v>
      </c>
      <c r="IC330" s="11"/>
      <c r="ID330" s="12" t="e">
        <f t="shared" si="5470"/>
        <v>#DIV/0!</v>
      </c>
      <c r="IE330" s="13"/>
      <c r="IF330" s="11"/>
      <c r="IG330" s="11"/>
      <c r="IH330" s="14"/>
      <c r="II330" s="10"/>
      <c r="IJ330" s="11"/>
      <c r="IK330" s="61">
        <f t="shared" ref="IK330:IK335" si="5538">IK329-II330</f>
        <v>574</v>
      </c>
      <c r="IL330" s="61">
        <f t="shared" ref="IL330:IL335" si="5539">IL329-IJ330</f>
        <v>41</v>
      </c>
      <c r="IM330" s="11"/>
      <c r="IN330" s="12">
        <f t="shared" si="5471"/>
        <v>0</v>
      </c>
      <c r="IO330" s="11"/>
      <c r="IP330" s="12" t="e">
        <f t="shared" si="5472"/>
        <v>#DIV/0!</v>
      </c>
      <c r="IQ330" s="13"/>
      <c r="IR330" s="11"/>
      <c r="IS330" s="11"/>
      <c r="IT330" s="14"/>
      <c r="IU330" s="10"/>
      <c r="IV330" s="11"/>
      <c r="IW330" s="61">
        <f t="shared" ref="IW330:IW335" si="5540">IW329-IU330</f>
        <v>0</v>
      </c>
      <c r="IX330" s="61">
        <f t="shared" ref="IX330:IX335" si="5541">IX329-IV330</f>
        <v>0</v>
      </c>
      <c r="IY330" s="11"/>
      <c r="IZ330" s="12" t="e">
        <f t="shared" si="5473"/>
        <v>#DIV/0!</v>
      </c>
      <c r="JA330" s="11"/>
      <c r="JB330" s="12" t="e">
        <f t="shared" si="5474"/>
        <v>#DIV/0!</v>
      </c>
      <c r="JC330" s="13"/>
      <c r="JD330" s="11"/>
      <c r="JE330" s="11"/>
      <c r="JF330" s="14"/>
      <c r="JG330" s="10">
        <f t="shared" si="5475"/>
        <v>0</v>
      </c>
      <c r="JH330" s="14">
        <f t="shared" si="5476"/>
        <v>0</v>
      </c>
      <c r="JI330" s="373">
        <f t="shared" si="5477"/>
        <v>10324</v>
      </c>
      <c r="JJ330" s="11">
        <f t="shared" si="5099"/>
        <v>731</v>
      </c>
      <c r="JK330" s="11">
        <f t="shared" si="5478"/>
        <v>0</v>
      </c>
      <c r="JL330" s="79">
        <f t="shared" si="5479"/>
        <v>0</v>
      </c>
      <c r="JM330" s="15">
        <f t="shared" si="5480"/>
        <v>0</v>
      </c>
      <c r="JN330" s="12" t="e">
        <f t="shared" si="5481"/>
        <v>#DIV/0!</v>
      </c>
      <c r="JO330" s="16"/>
      <c r="JP330" s="17"/>
      <c r="JQ330" s="16" t="e">
        <f t="shared" si="4416"/>
        <v>#DIV/0!</v>
      </c>
      <c r="JR330" s="16"/>
      <c r="JS330" s="369" t="e">
        <f t="shared" si="5407"/>
        <v>#DIV/0!</v>
      </c>
      <c r="JT330" s="15"/>
      <c r="JU330" s="285"/>
      <c r="JV330" s="404">
        <f t="shared" si="5483"/>
        <v>0</v>
      </c>
      <c r="JW330" s="401">
        <f t="shared" si="5484"/>
        <v>0</v>
      </c>
      <c r="JX330" s="406">
        <f t="shared" si="5485"/>
        <v>0</v>
      </c>
      <c r="JY330" s="743"/>
      <c r="JZ330" s="690"/>
      <c r="KA330" s="746"/>
      <c r="KB330" s="725"/>
      <c r="KC330" s="722"/>
      <c r="KD330" s="722"/>
      <c r="KE330" s="722"/>
      <c r="KF330" s="722"/>
      <c r="KG330" s="756"/>
      <c r="KH330" s="758"/>
      <c r="KI330" s="67">
        <f t="shared" si="5492"/>
        <v>0</v>
      </c>
      <c r="KJ330" s="430">
        <f t="shared" ref="KJ330" si="5542">KI330/KB333</f>
        <v>0</v>
      </c>
      <c r="KK330" s="67">
        <f t="shared" si="5494"/>
        <v>0</v>
      </c>
      <c r="KL330" s="425">
        <f t="shared" ref="KL330" si="5543">KK330/KD333</f>
        <v>0</v>
      </c>
      <c r="KM330" s="67">
        <f t="shared" si="5496"/>
        <v>0</v>
      </c>
      <c r="KN330" s="425">
        <f>KM330/KF333</f>
        <v>0</v>
      </c>
    </row>
    <row r="331" spans="1:300" ht="19.5" thickTop="1" x14ac:dyDescent="0.25">
      <c r="A331" s="734"/>
      <c r="B331" s="436">
        <f t="shared" si="5497"/>
        <v>45850</v>
      </c>
      <c r="C331" s="10"/>
      <c r="D331" s="11"/>
      <c r="E331" s="61">
        <f t="shared" si="5498"/>
        <v>555</v>
      </c>
      <c r="F331" s="61">
        <f t="shared" si="5499"/>
        <v>39</v>
      </c>
      <c r="G331" s="11"/>
      <c r="H331" s="12">
        <f t="shared" si="5431"/>
        <v>0</v>
      </c>
      <c r="I331" s="11"/>
      <c r="J331" s="12" t="e">
        <f t="shared" si="5432"/>
        <v>#DIV/0!</v>
      </c>
      <c r="K331" s="13"/>
      <c r="L331" s="11"/>
      <c r="M331" s="11"/>
      <c r="N331" s="14"/>
      <c r="O331" s="10"/>
      <c r="P331" s="11"/>
      <c r="Q331" s="61">
        <f t="shared" si="5500"/>
        <v>562</v>
      </c>
      <c r="R331" s="61">
        <f t="shared" si="5501"/>
        <v>38</v>
      </c>
      <c r="S331" s="11"/>
      <c r="T331" s="12">
        <f t="shared" si="5433"/>
        <v>0</v>
      </c>
      <c r="U331" s="11"/>
      <c r="V331" s="12" t="e">
        <f t="shared" si="5434"/>
        <v>#DIV/0!</v>
      </c>
      <c r="W331" s="13"/>
      <c r="X331" s="11"/>
      <c r="Y331" s="11"/>
      <c r="Z331" s="14"/>
      <c r="AA331" s="10"/>
      <c r="AB331" s="11"/>
      <c r="AC331" s="61">
        <f t="shared" si="5502"/>
        <v>545</v>
      </c>
      <c r="AD331" s="61">
        <f t="shared" si="5503"/>
        <v>38</v>
      </c>
      <c r="AE331" s="11"/>
      <c r="AF331" s="12">
        <f t="shared" si="5435"/>
        <v>0</v>
      </c>
      <c r="AG331" s="11"/>
      <c r="AH331" s="12" t="e">
        <f t="shared" si="5436"/>
        <v>#DIV/0!</v>
      </c>
      <c r="AI331" s="13"/>
      <c r="AJ331" s="11"/>
      <c r="AK331" s="11"/>
      <c r="AL331" s="14"/>
      <c r="AM331" s="10"/>
      <c r="AN331" s="11"/>
      <c r="AO331" s="61">
        <f t="shared" si="5504"/>
        <v>122</v>
      </c>
      <c r="AP331" s="61">
        <f t="shared" si="5505"/>
        <v>8</v>
      </c>
      <c r="AQ331" s="11"/>
      <c r="AR331" s="12">
        <f t="shared" si="5437"/>
        <v>0</v>
      </c>
      <c r="AS331" s="11"/>
      <c r="AT331" s="12" t="e">
        <f t="shared" si="5438"/>
        <v>#DIV/0!</v>
      </c>
      <c r="AU331" s="13"/>
      <c r="AV331" s="11"/>
      <c r="AW331" s="11"/>
      <c r="AX331" s="14"/>
      <c r="AY331" s="10"/>
      <c r="AZ331" s="11"/>
      <c r="BA331" s="61">
        <f t="shared" si="5506"/>
        <v>547</v>
      </c>
      <c r="BB331" s="61">
        <f t="shared" si="5507"/>
        <v>38</v>
      </c>
      <c r="BC331" s="11"/>
      <c r="BD331" s="12">
        <f t="shared" si="5439"/>
        <v>0</v>
      </c>
      <c r="BE331" s="11"/>
      <c r="BF331" s="12" t="e">
        <f t="shared" si="5440"/>
        <v>#DIV/0!</v>
      </c>
      <c r="BG331" s="13"/>
      <c r="BH331" s="11"/>
      <c r="BI331" s="11"/>
      <c r="BJ331" s="14"/>
      <c r="BK331" s="10"/>
      <c r="BL331" s="11"/>
      <c r="BM331" s="61">
        <f t="shared" si="5508"/>
        <v>551</v>
      </c>
      <c r="BN331" s="61">
        <f t="shared" si="5509"/>
        <v>38</v>
      </c>
      <c r="BO331" s="11"/>
      <c r="BP331" s="12">
        <f t="shared" si="5441"/>
        <v>0</v>
      </c>
      <c r="BQ331" s="11"/>
      <c r="BR331" s="12" t="e">
        <f t="shared" si="5442"/>
        <v>#DIV/0!</v>
      </c>
      <c r="BS331" s="13"/>
      <c r="BT331" s="11"/>
      <c r="BU331" s="11"/>
      <c r="BV331" s="14"/>
      <c r="BW331" s="10"/>
      <c r="BX331" s="11"/>
      <c r="BY331" s="61">
        <f t="shared" si="5510"/>
        <v>556</v>
      </c>
      <c r="BZ331" s="61">
        <f t="shared" si="5511"/>
        <v>38</v>
      </c>
      <c r="CA331" s="11"/>
      <c r="CB331" s="12">
        <f t="shared" si="5443"/>
        <v>0</v>
      </c>
      <c r="CC331" s="11"/>
      <c r="CD331" s="12" t="e">
        <f t="shared" si="5444"/>
        <v>#DIV/0!</v>
      </c>
      <c r="CE331" s="13"/>
      <c r="CF331" s="11"/>
      <c r="CG331" s="11"/>
      <c r="CH331" s="14"/>
      <c r="CI331" s="10"/>
      <c r="CJ331" s="11"/>
      <c r="CK331" s="61">
        <f t="shared" si="5512"/>
        <v>538</v>
      </c>
      <c r="CL331" s="61">
        <f t="shared" si="5513"/>
        <v>38</v>
      </c>
      <c r="CM331" s="11"/>
      <c r="CN331" s="12">
        <f t="shared" si="5445"/>
        <v>0</v>
      </c>
      <c r="CO331" s="11"/>
      <c r="CP331" s="12" t="e">
        <f t="shared" si="5446"/>
        <v>#DIV/0!</v>
      </c>
      <c r="CQ331" s="13"/>
      <c r="CR331" s="11"/>
      <c r="CS331" s="11"/>
      <c r="CT331" s="14"/>
      <c r="CU331" s="10"/>
      <c r="CV331" s="11"/>
      <c r="CW331" s="61">
        <f t="shared" si="5514"/>
        <v>547</v>
      </c>
      <c r="CX331" s="61">
        <f t="shared" si="5515"/>
        <v>38</v>
      </c>
      <c r="CY331" s="11"/>
      <c r="CZ331" s="12">
        <f t="shared" si="5447"/>
        <v>0</v>
      </c>
      <c r="DA331" s="11"/>
      <c r="DB331" s="12" t="e">
        <f t="shared" si="5448"/>
        <v>#DIV/0!</v>
      </c>
      <c r="DC331" s="13"/>
      <c r="DD331" s="11"/>
      <c r="DE331" s="11"/>
      <c r="DF331" s="14"/>
      <c r="DG331" s="10"/>
      <c r="DH331" s="11"/>
      <c r="DI331" s="61">
        <f t="shared" si="5516"/>
        <v>561</v>
      </c>
      <c r="DJ331" s="61">
        <f t="shared" si="5517"/>
        <v>39</v>
      </c>
      <c r="DK331" s="11"/>
      <c r="DL331" s="12">
        <f t="shared" si="5449"/>
        <v>0</v>
      </c>
      <c r="DM331" s="11"/>
      <c r="DN331" s="12" t="e">
        <f t="shared" si="5450"/>
        <v>#DIV/0!</v>
      </c>
      <c r="DO331" s="13"/>
      <c r="DP331" s="11"/>
      <c r="DQ331" s="11"/>
      <c r="DR331" s="14"/>
      <c r="DS331" s="10"/>
      <c r="DT331" s="11"/>
      <c r="DU331" s="61">
        <f t="shared" si="5518"/>
        <v>97</v>
      </c>
      <c r="DV331" s="61">
        <f t="shared" si="5519"/>
        <v>8</v>
      </c>
      <c r="DW331" s="11"/>
      <c r="DX331" s="12">
        <f t="shared" si="5451"/>
        <v>0</v>
      </c>
      <c r="DY331" s="11"/>
      <c r="DZ331" s="12" t="e">
        <f t="shared" si="5452"/>
        <v>#DIV/0!</v>
      </c>
      <c r="EA331" s="13"/>
      <c r="EB331" s="11"/>
      <c r="EC331" s="11"/>
      <c r="ED331" s="14"/>
      <c r="EE331" s="10"/>
      <c r="EF331" s="11"/>
      <c r="EG331" s="61">
        <f t="shared" si="5520"/>
        <v>568</v>
      </c>
      <c r="EH331" s="61">
        <f t="shared" si="5521"/>
        <v>40</v>
      </c>
      <c r="EI331" s="11"/>
      <c r="EJ331" s="12">
        <f t="shared" si="5453"/>
        <v>0</v>
      </c>
      <c r="EK331" s="11"/>
      <c r="EL331" s="12" t="e">
        <f t="shared" si="5454"/>
        <v>#DIV/0!</v>
      </c>
      <c r="EM331" s="13"/>
      <c r="EN331" s="11"/>
      <c r="EO331" s="11"/>
      <c r="EP331" s="14"/>
      <c r="EQ331" s="10"/>
      <c r="ER331" s="11"/>
      <c r="ES331" s="61">
        <f t="shared" si="5522"/>
        <v>556</v>
      </c>
      <c r="ET331" s="61">
        <f t="shared" si="5523"/>
        <v>39</v>
      </c>
      <c r="EU331" s="11"/>
      <c r="EV331" s="12">
        <f t="shared" si="5455"/>
        <v>0</v>
      </c>
      <c r="EW331" s="11"/>
      <c r="EX331" s="12" t="e">
        <f t="shared" si="5456"/>
        <v>#DIV/0!</v>
      </c>
      <c r="EY331" s="13"/>
      <c r="EZ331" s="11"/>
      <c r="FA331" s="11"/>
      <c r="FB331" s="14"/>
      <c r="FC331" s="10"/>
      <c r="FD331" s="11"/>
      <c r="FE331" s="61">
        <f t="shared" si="5524"/>
        <v>545</v>
      </c>
      <c r="FF331" s="61">
        <f t="shared" si="5525"/>
        <v>38</v>
      </c>
      <c r="FG331" s="11"/>
      <c r="FH331" s="12">
        <f t="shared" si="5457"/>
        <v>0</v>
      </c>
      <c r="FI331" s="11"/>
      <c r="FJ331" s="12" t="e">
        <f t="shared" si="5458"/>
        <v>#DIV/0!</v>
      </c>
      <c r="FK331" s="13"/>
      <c r="FL331" s="11"/>
      <c r="FM331" s="11"/>
      <c r="FN331" s="14"/>
      <c r="FO331" s="10"/>
      <c r="FP331" s="11"/>
      <c r="FQ331" s="61">
        <f t="shared" si="5526"/>
        <v>539</v>
      </c>
      <c r="FR331" s="61">
        <f t="shared" si="5527"/>
        <v>40</v>
      </c>
      <c r="FS331" s="11"/>
      <c r="FT331" s="12">
        <f t="shared" si="5459"/>
        <v>0</v>
      </c>
      <c r="FU331" s="11"/>
      <c r="FV331" s="12" t="e">
        <f t="shared" si="5460"/>
        <v>#DIV/0!</v>
      </c>
      <c r="FW331" s="13"/>
      <c r="FX331" s="11"/>
      <c r="FY331" s="11"/>
      <c r="FZ331" s="14"/>
      <c r="GA331" s="10"/>
      <c r="GB331" s="11"/>
      <c r="GC331" s="61">
        <f t="shared" si="5528"/>
        <v>549</v>
      </c>
      <c r="GD331" s="61">
        <f t="shared" si="5529"/>
        <v>41</v>
      </c>
      <c r="GE331" s="11"/>
      <c r="GF331" s="12">
        <f t="shared" si="5461"/>
        <v>0</v>
      </c>
      <c r="GG331" s="11"/>
      <c r="GH331" s="12" t="e">
        <f t="shared" si="5462"/>
        <v>#DIV/0!</v>
      </c>
      <c r="GI331" s="13"/>
      <c r="GJ331" s="11"/>
      <c r="GK331" s="11"/>
      <c r="GL331" s="14"/>
      <c r="GM331" s="10"/>
      <c r="GN331" s="11"/>
      <c r="GO331" s="61">
        <f t="shared" si="5530"/>
        <v>571</v>
      </c>
      <c r="GP331" s="61">
        <f t="shared" si="5531"/>
        <v>42</v>
      </c>
      <c r="GQ331" s="11"/>
      <c r="GR331" s="12">
        <f t="shared" si="5463"/>
        <v>0</v>
      </c>
      <c r="GS331" s="11"/>
      <c r="GT331" s="12" t="e">
        <f t="shared" si="5464"/>
        <v>#DIV/0!</v>
      </c>
      <c r="GU331" s="13"/>
      <c r="GV331" s="11"/>
      <c r="GW331" s="11"/>
      <c r="GX331" s="14"/>
      <c r="GY331" s="10"/>
      <c r="GZ331" s="11"/>
      <c r="HA331" s="61">
        <f t="shared" si="5532"/>
        <v>106</v>
      </c>
      <c r="HB331" s="61">
        <f t="shared" si="5533"/>
        <v>7</v>
      </c>
      <c r="HC331" s="11"/>
      <c r="HD331" s="12">
        <f t="shared" si="5465"/>
        <v>0</v>
      </c>
      <c r="HE331" s="11"/>
      <c r="HF331" s="12" t="e">
        <f t="shared" si="5466"/>
        <v>#DIV/0!</v>
      </c>
      <c r="HG331" s="13"/>
      <c r="HH331" s="11"/>
      <c r="HI331" s="11"/>
      <c r="HJ331" s="14"/>
      <c r="HK331" s="10"/>
      <c r="HL331" s="11"/>
      <c r="HM331" s="61">
        <f t="shared" si="5534"/>
        <v>574</v>
      </c>
      <c r="HN331" s="61">
        <f t="shared" si="5535"/>
        <v>42</v>
      </c>
      <c r="HO331" s="11"/>
      <c r="HP331" s="12">
        <f t="shared" si="5467"/>
        <v>0</v>
      </c>
      <c r="HQ331" s="11"/>
      <c r="HR331" s="12" t="e">
        <f t="shared" si="5468"/>
        <v>#DIV/0!</v>
      </c>
      <c r="HS331" s="13"/>
      <c r="HT331" s="11"/>
      <c r="HU331" s="11"/>
      <c r="HV331" s="14"/>
      <c r="HW331" s="10"/>
      <c r="HX331" s="11"/>
      <c r="HY331" s="61">
        <f t="shared" si="5536"/>
        <v>561</v>
      </c>
      <c r="HZ331" s="61">
        <f t="shared" si="5537"/>
        <v>41</v>
      </c>
      <c r="IA331" s="11"/>
      <c r="IB331" s="12">
        <f t="shared" si="5469"/>
        <v>0</v>
      </c>
      <c r="IC331" s="11"/>
      <c r="ID331" s="12" t="e">
        <f t="shared" si="5470"/>
        <v>#DIV/0!</v>
      </c>
      <c r="IE331" s="13"/>
      <c r="IF331" s="11"/>
      <c r="IG331" s="11"/>
      <c r="IH331" s="14"/>
      <c r="II331" s="10"/>
      <c r="IJ331" s="11"/>
      <c r="IK331" s="61">
        <f t="shared" si="5538"/>
        <v>574</v>
      </c>
      <c r="IL331" s="61">
        <f t="shared" si="5539"/>
        <v>41</v>
      </c>
      <c r="IM331" s="11"/>
      <c r="IN331" s="12">
        <f t="shared" si="5471"/>
        <v>0</v>
      </c>
      <c r="IO331" s="11"/>
      <c r="IP331" s="12" t="e">
        <f t="shared" si="5472"/>
        <v>#DIV/0!</v>
      </c>
      <c r="IQ331" s="13"/>
      <c r="IR331" s="11"/>
      <c r="IS331" s="11"/>
      <c r="IT331" s="14"/>
      <c r="IU331" s="10"/>
      <c r="IV331" s="11"/>
      <c r="IW331" s="61">
        <f t="shared" si="5540"/>
        <v>0</v>
      </c>
      <c r="IX331" s="61">
        <f t="shared" si="5541"/>
        <v>0</v>
      </c>
      <c r="IY331" s="11"/>
      <c r="IZ331" s="12" t="e">
        <f t="shared" si="5473"/>
        <v>#DIV/0!</v>
      </c>
      <c r="JA331" s="11"/>
      <c r="JB331" s="12" t="e">
        <f t="shared" si="5474"/>
        <v>#DIV/0!</v>
      </c>
      <c r="JC331" s="13"/>
      <c r="JD331" s="11"/>
      <c r="JE331" s="11"/>
      <c r="JF331" s="14"/>
      <c r="JG331" s="10">
        <f t="shared" si="5475"/>
        <v>0</v>
      </c>
      <c r="JH331" s="14">
        <f t="shared" si="5476"/>
        <v>0</v>
      </c>
      <c r="JI331" s="373">
        <f t="shared" si="5477"/>
        <v>10324</v>
      </c>
      <c r="JJ331" s="11">
        <f t="shared" si="5099"/>
        <v>731</v>
      </c>
      <c r="JK331" s="11">
        <f t="shared" si="5478"/>
        <v>0</v>
      </c>
      <c r="JL331" s="79">
        <f t="shared" si="5479"/>
        <v>0</v>
      </c>
      <c r="JM331" s="15">
        <f t="shared" si="5480"/>
        <v>0</v>
      </c>
      <c r="JN331" s="12" t="e">
        <f t="shared" si="5481"/>
        <v>#DIV/0!</v>
      </c>
      <c r="JO331" s="16"/>
      <c r="JP331" s="17"/>
      <c r="JQ331" s="16" t="e">
        <f t="shared" si="4416"/>
        <v>#DIV/0!</v>
      </c>
      <c r="JR331" s="16"/>
      <c r="JS331" s="369" t="e">
        <f t="shared" si="5407"/>
        <v>#DIV/0!</v>
      </c>
      <c r="JT331" s="15"/>
      <c r="JU331" s="285"/>
      <c r="JV331" s="404">
        <f t="shared" si="5483"/>
        <v>0</v>
      </c>
      <c r="JW331" s="401">
        <f t="shared" si="5484"/>
        <v>0</v>
      </c>
      <c r="JX331" s="406">
        <f t="shared" si="5485"/>
        <v>0</v>
      </c>
      <c r="JY331" s="743"/>
      <c r="JZ331" s="690"/>
      <c r="KA331" s="746"/>
      <c r="KB331" s="718">
        <f t="shared" ref="KB331" si="5544">SUM(C336,O336,AA336,AM336,AY336,BK336,BW336)</f>
        <v>0</v>
      </c>
      <c r="KC331" s="714"/>
      <c r="KD331" s="714">
        <f t="shared" ref="KD331" si="5545">SUM(CI336,CU336,DG336,DS336,EE336,EQ336,FC336)</f>
        <v>0</v>
      </c>
      <c r="KE331" s="714"/>
      <c r="KF331" s="714">
        <f t="shared" ref="KF331" si="5546">SUM(FO336,GA336,GM336,GY336,HK336,HW336,II336)</f>
        <v>0</v>
      </c>
      <c r="KG331" s="759"/>
      <c r="KH331" s="761" t="s">
        <v>67</v>
      </c>
      <c r="KI331" s="67">
        <f t="shared" si="5492"/>
        <v>0</v>
      </c>
      <c r="KJ331" s="430">
        <f t="shared" ref="KJ331" si="5547">KI331/KB333</f>
        <v>0</v>
      </c>
      <c r="KK331" s="67">
        <f t="shared" si="5494"/>
        <v>0</v>
      </c>
      <c r="KL331" s="425">
        <f t="shared" ref="KL331" si="5548">KK331/KD333</f>
        <v>0</v>
      </c>
      <c r="KM331" s="67">
        <f t="shared" si="5496"/>
        <v>0</v>
      </c>
      <c r="KN331" s="425">
        <f>KM331/KF333</f>
        <v>0</v>
      </c>
    </row>
    <row r="332" spans="1:300" ht="19.5" thickBot="1" x14ac:dyDescent="0.3">
      <c r="A332" s="734"/>
      <c r="B332" s="436">
        <f t="shared" si="5497"/>
        <v>45851</v>
      </c>
      <c r="C332" s="10"/>
      <c r="D332" s="11"/>
      <c r="E332" s="61">
        <f t="shared" si="5498"/>
        <v>555</v>
      </c>
      <c r="F332" s="61">
        <f t="shared" si="5499"/>
        <v>39</v>
      </c>
      <c r="G332" s="11"/>
      <c r="H332" s="12">
        <f t="shared" si="5431"/>
        <v>0</v>
      </c>
      <c r="I332" s="11"/>
      <c r="J332" s="12" t="e">
        <f t="shared" si="5432"/>
        <v>#DIV/0!</v>
      </c>
      <c r="K332" s="11"/>
      <c r="L332" s="11"/>
      <c r="M332" s="18"/>
      <c r="N332" s="20"/>
      <c r="O332" s="10"/>
      <c r="P332" s="11"/>
      <c r="Q332" s="61">
        <f t="shared" si="5500"/>
        <v>562</v>
      </c>
      <c r="R332" s="61">
        <f t="shared" si="5501"/>
        <v>38</v>
      </c>
      <c r="S332" s="11"/>
      <c r="T332" s="12">
        <f t="shared" si="5433"/>
        <v>0</v>
      </c>
      <c r="U332" s="11"/>
      <c r="V332" s="12" t="e">
        <f t="shared" si="5434"/>
        <v>#DIV/0!</v>
      </c>
      <c r="W332" s="11"/>
      <c r="X332" s="11"/>
      <c r="Y332" s="18"/>
      <c r="Z332" s="20"/>
      <c r="AA332" s="10"/>
      <c r="AB332" s="11"/>
      <c r="AC332" s="61">
        <f t="shared" si="5502"/>
        <v>545</v>
      </c>
      <c r="AD332" s="61">
        <f t="shared" si="5503"/>
        <v>38</v>
      </c>
      <c r="AE332" s="11"/>
      <c r="AF332" s="12">
        <f t="shared" si="5435"/>
        <v>0</v>
      </c>
      <c r="AG332" s="11"/>
      <c r="AH332" s="12" t="e">
        <f t="shared" si="5436"/>
        <v>#DIV/0!</v>
      </c>
      <c r="AI332" s="11"/>
      <c r="AJ332" s="11"/>
      <c r="AK332" s="18"/>
      <c r="AL332" s="20"/>
      <c r="AM332" s="10"/>
      <c r="AN332" s="11"/>
      <c r="AO332" s="61">
        <f t="shared" si="5504"/>
        <v>122</v>
      </c>
      <c r="AP332" s="61">
        <f t="shared" si="5505"/>
        <v>8</v>
      </c>
      <c r="AQ332" s="11"/>
      <c r="AR332" s="12">
        <f t="shared" si="5437"/>
        <v>0</v>
      </c>
      <c r="AS332" s="11"/>
      <c r="AT332" s="12" t="e">
        <f t="shared" si="5438"/>
        <v>#DIV/0!</v>
      </c>
      <c r="AU332" s="11"/>
      <c r="AV332" s="11"/>
      <c r="AW332" s="18"/>
      <c r="AX332" s="20"/>
      <c r="AY332" s="10"/>
      <c r="AZ332" s="11"/>
      <c r="BA332" s="61">
        <f t="shared" si="5506"/>
        <v>547</v>
      </c>
      <c r="BB332" s="61">
        <f t="shared" si="5507"/>
        <v>38</v>
      </c>
      <c r="BC332" s="11"/>
      <c r="BD332" s="12">
        <f t="shared" si="5439"/>
        <v>0</v>
      </c>
      <c r="BE332" s="11"/>
      <c r="BF332" s="12" t="e">
        <f t="shared" si="5440"/>
        <v>#DIV/0!</v>
      </c>
      <c r="BG332" s="11"/>
      <c r="BH332" s="11"/>
      <c r="BI332" s="18"/>
      <c r="BJ332" s="20"/>
      <c r="BK332" s="10"/>
      <c r="BL332" s="11"/>
      <c r="BM332" s="61">
        <f t="shared" si="5508"/>
        <v>551</v>
      </c>
      <c r="BN332" s="61">
        <f t="shared" si="5509"/>
        <v>38</v>
      </c>
      <c r="BO332" s="11"/>
      <c r="BP332" s="12">
        <f t="shared" si="5441"/>
        <v>0</v>
      </c>
      <c r="BQ332" s="11"/>
      <c r="BR332" s="12" t="e">
        <f t="shared" si="5442"/>
        <v>#DIV/0!</v>
      </c>
      <c r="BS332" s="11"/>
      <c r="BT332" s="11"/>
      <c r="BU332" s="18"/>
      <c r="BV332" s="20"/>
      <c r="BW332" s="10"/>
      <c r="BX332" s="11"/>
      <c r="BY332" s="61">
        <f t="shared" si="5510"/>
        <v>556</v>
      </c>
      <c r="BZ332" s="61">
        <f t="shared" si="5511"/>
        <v>38</v>
      </c>
      <c r="CA332" s="11"/>
      <c r="CB332" s="12">
        <f t="shared" si="5443"/>
        <v>0</v>
      </c>
      <c r="CC332" s="11"/>
      <c r="CD332" s="12" t="e">
        <f t="shared" si="5444"/>
        <v>#DIV/0!</v>
      </c>
      <c r="CE332" s="11"/>
      <c r="CF332" s="11"/>
      <c r="CG332" s="18"/>
      <c r="CH332" s="20"/>
      <c r="CI332" s="10"/>
      <c r="CJ332" s="11"/>
      <c r="CK332" s="61">
        <f t="shared" si="5512"/>
        <v>538</v>
      </c>
      <c r="CL332" s="61">
        <f t="shared" si="5513"/>
        <v>38</v>
      </c>
      <c r="CM332" s="11"/>
      <c r="CN332" s="12">
        <f t="shared" si="5445"/>
        <v>0</v>
      </c>
      <c r="CO332" s="11"/>
      <c r="CP332" s="12" t="e">
        <f t="shared" si="5446"/>
        <v>#DIV/0!</v>
      </c>
      <c r="CQ332" s="11"/>
      <c r="CR332" s="11"/>
      <c r="CS332" s="18"/>
      <c r="CT332" s="20"/>
      <c r="CU332" s="10"/>
      <c r="CV332" s="11"/>
      <c r="CW332" s="61">
        <f t="shared" si="5514"/>
        <v>547</v>
      </c>
      <c r="CX332" s="61">
        <f t="shared" si="5515"/>
        <v>38</v>
      </c>
      <c r="CY332" s="11"/>
      <c r="CZ332" s="12">
        <f t="shared" si="5447"/>
        <v>0</v>
      </c>
      <c r="DA332" s="11"/>
      <c r="DB332" s="12" t="e">
        <f t="shared" si="5448"/>
        <v>#DIV/0!</v>
      </c>
      <c r="DC332" s="11"/>
      <c r="DD332" s="11"/>
      <c r="DE332" s="18"/>
      <c r="DF332" s="20"/>
      <c r="DG332" s="10"/>
      <c r="DH332" s="11"/>
      <c r="DI332" s="61">
        <f t="shared" si="5516"/>
        <v>561</v>
      </c>
      <c r="DJ332" s="61">
        <f t="shared" si="5517"/>
        <v>39</v>
      </c>
      <c r="DK332" s="11"/>
      <c r="DL332" s="12">
        <f t="shared" si="5449"/>
        <v>0</v>
      </c>
      <c r="DM332" s="11"/>
      <c r="DN332" s="12" t="e">
        <f t="shared" si="5450"/>
        <v>#DIV/0!</v>
      </c>
      <c r="DO332" s="11"/>
      <c r="DP332" s="11"/>
      <c r="DQ332" s="18"/>
      <c r="DR332" s="20"/>
      <c r="DS332" s="10"/>
      <c r="DT332" s="11"/>
      <c r="DU332" s="61">
        <f t="shared" si="5518"/>
        <v>97</v>
      </c>
      <c r="DV332" s="61">
        <f t="shared" si="5519"/>
        <v>8</v>
      </c>
      <c r="DW332" s="11"/>
      <c r="DX332" s="12">
        <f t="shared" si="5451"/>
        <v>0</v>
      </c>
      <c r="DY332" s="11"/>
      <c r="DZ332" s="12" t="e">
        <f t="shared" si="5452"/>
        <v>#DIV/0!</v>
      </c>
      <c r="EA332" s="11"/>
      <c r="EB332" s="11"/>
      <c r="EC332" s="18"/>
      <c r="ED332" s="20"/>
      <c r="EE332" s="10"/>
      <c r="EF332" s="11"/>
      <c r="EG332" s="61">
        <f t="shared" si="5520"/>
        <v>568</v>
      </c>
      <c r="EH332" s="61">
        <f t="shared" si="5521"/>
        <v>40</v>
      </c>
      <c r="EI332" s="11"/>
      <c r="EJ332" s="12">
        <f t="shared" si="5453"/>
        <v>0</v>
      </c>
      <c r="EK332" s="11"/>
      <c r="EL332" s="12" t="e">
        <f t="shared" si="5454"/>
        <v>#DIV/0!</v>
      </c>
      <c r="EM332" s="11"/>
      <c r="EN332" s="11"/>
      <c r="EO332" s="18"/>
      <c r="EP332" s="20"/>
      <c r="EQ332" s="10"/>
      <c r="ER332" s="11"/>
      <c r="ES332" s="61">
        <f t="shared" si="5522"/>
        <v>556</v>
      </c>
      <c r="ET332" s="61">
        <f t="shared" si="5523"/>
        <v>39</v>
      </c>
      <c r="EU332" s="11"/>
      <c r="EV332" s="12">
        <f t="shared" si="5455"/>
        <v>0</v>
      </c>
      <c r="EW332" s="11"/>
      <c r="EX332" s="12" t="e">
        <f t="shared" si="5456"/>
        <v>#DIV/0!</v>
      </c>
      <c r="EY332" s="11"/>
      <c r="EZ332" s="11"/>
      <c r="FA332" s="18"/>
      <c r="FB332" s="20"/>
      <c r="FC332" s="10"/>
      <c r="FD332" s="11"/>
      <c r="FE332" s="61">
        <f t="shared" si="5524"/>
        <v>545</v>
      </c>
      <c r="FF332" s="61">
        <f t="shared" si="5525"/>
        <v>38</v>
      </c>
      <c r="FG332" s="11"/>
      <c r="FH332" s="12">
        <f t="shared" si="5457"/>
        <v>0</v>
      </c>
      <c r="FI332" s="11"/>
      <c r="FJ332" s="12" t="e">
        <f t="shared" si="5458"/>
        <v>#DIV/0!</v>
      </c>
      <c r="FK332" s="11"/>
      <c r="FL332" s="11"/>
      <c r="FM332" s="18"/>
      <c r="FN332" s="20"/>
      <c r="FO332" s="10"/>
      <c r="FP332" s="11"/>
      <c r="FQ332" s="61">
        <f t="shared" si="5526"/>
        <v>539</v>
      </c>
      <c r="FR332" s="61">
        <f t="shared" si="5527"/>
        <v>40</v>
      </c>
      <c r="FS332" s="11"/>
      <c r="FT332" s="12">
        <f t="shared" si="5459"/>
        <v>0</v>
      </c>
      <c r="FU332" s="11"/>
      <c r="FV332" s="12" t="e">
        <f t="shared" si="5460"/>
        <v>#DIV/0!</v>
      </c>
      <c r="FW332" s="11"/>
      <c r="FX332" s="11"/>
      <c r="FY332" s="18"/>
      <c r="FZ332" s="20"/>
      <c r="GA332" s="10"/>
      <c r="GB332" s="11"/>
      <c r="GC332" s="61">
        <f t="shared" si="5528"/>
        <v>549</v>
      </c>
      <c r="GD332" s="61">
        <f t="shared" si="5529"/>
        <v>41</v>
      </c>
      <c r="GE332" s="11"/>
      <c r="GF332" s="12">
        <f t="shared" si="5461"/>
        <v>0</v>
      </c>
      <c r="GG332" s="11"/>
      <c r="GH332" s="12" t="e">
        <f t="shared" si="5462"/>
        <v>#DIV/0!</v>
      </c>
      <c r="GI332" s="11"/>
      <c r="GJ332" s="11"/>
      <c r="GK332" s="18"/>
      <c r="GL332" s="20"/>
      <c r="GM332" s="10"/>
      <c r="GN332" s="11"/>
      <c r="GO332" s="61">
        <f t="shared" si="5530"/>
        <v>571</v>
      </c>
      <c r="GP332" s="61">
        <f t="shared" si="5531"/>
        <v>42</v>
      </c>
      <c r="GQ332" s="11"/>
      <c r="GR332" s="12">
        <f t="shared" si="5463"/>
        <v>0</v>
      </c>
      <c r="GS332" s="11"/>
      <c r="GT332" s="12" t="e">
        <f t="shared" si="5464"/>
        <v>#DIV/0!</v>
      </c>
      <c r="GU332" s="11"/>
      <c r="GV332" s="11"/>
      <c r="GW332" s="18"/>
      <c r="GX332" s="20"/>
      <c r="GY332" s="10"/>
      <c r="GZ332" s="11"/>
      <c r="HA332" s="61">
        <f t="shared" si="5532"/>
        <v>106</v>
      </c>
      <c r="HB332" s="61">
        <f t="shared" si="5533"/>
        <v>7</v>
      </c>
      <c r="HC332" s="11"/>
      <c r="HD332" s="12">
        <f t="shared" si="5465"/>
        <v>0</v>
      </c>
      <c r="HE332" s="11"/>
      <c r="HF332" s="12" t="e">
        <f t="shared" si="5466"/>
        <v>#DIV/0!</v>
      </c>
      <c r="HG332" s="11"/>
      <c r="HH332" s="11"/>
      <c r="HI332" s="18"/>
      <c r="HJ332" s="20"/>
      <c r="HK332" s="10"/>
      <c r="HL332" s="11"/>
      <c r="HM332" s="61">
        <f t="shared" si="5534"/>
        <v>574</v>
      </c>
      <c r="HN332" s="61">
        <f t="shared" si="5535"/>
        <v>42</v>
      </c>
      <c r="HO332" s="11"/>
      <c r="HP332" s="12">
        <f t="shared" si="5467"/>
        <v>0</v>
      </c>
      <c r="HQ332" s="11"/>
      <c r="HR332" s="12" t="e">
        <f t="shared" si="5468"/>
        <v>#DIV/0!</v>
      </c>
      <c r="HS332" s="11"/>
      <c r="HT332" s="11"/>
      <c r="HU332" s="18"/>
      <c r="HV332" s="20"/>
      <c r="HW332" s="10"/>
      <c r="HX332" s="11"/>
      <c r="HY332" s="61">
        <f t="shared" si="5536"/>
        <v>561</v>
      </c>
      <c r="HZ332" s="61">
        <f t="shared" si="5537"/>
        <v>41</v>
      </c>
      <c r="IA332" s="11"/>
      <c r="IB332" s="12">
        <f t="shared" si="5469"/>
        <v>0</v>
      </c>
      <c r="IC332" s="11"/>
      <c r="ID332" s="12" t="e">
        <f t="shared" si="5470"/>
        <v>#DIV/0!</v>
      </c>
      <c r="IE332" s="11"/>
      <c r="IF332" s="11"/>
      <c r="IG332" s="18"/>
      <c r="IH332" s="20"/>
      <c r="II332" s="10"/>
      <c r="IJ332" s="11"/>
      <c r="IK332" s="61">
        <f t="shared" si="5538"/>
        <v>574</v>
      </c>
      <c r="IL332" s="61">
        <f t="shared" si="5539"/>
        <v>41</v>
      </c>
      <c r="IM332" s="11"/>
      <c r="IN332" s="12">
        <f t="shared" si="5471"/>
        <v>0</v>
      </c>
      <c r="IO332" s="11"/>
      <c r="IP332" s="12" t="e">
        <f t="shared" si="5472"/>
        <v>#DIV/0!</v>
      </c>
      <c r="IQ332" s="11"/>
      <c r="IR332" s="11"/>
      <c r="IS332" s="18"/>
      <c r="IT332" s="20"/>
      <c r="IU332" s="10"/>
      <c r="IV332" s="11"/>
      <c r="IW332" s="61">
        <f t="shared" si="5540"/>
        <v>0</v>
      </c>
      <c r="IX332" s="61">
        <f t="shared" si="5541"/>
        <v>0</v>
      </c>
      <c r="IY332" s="11"/>
      <c r="IZ332" s="12" t="e">
        <f t="shared" si="5473"/>
        <v>#DIV/0!</v>
      </c>
      <c r="JA332" s="11"/>
      <c r="JB332" s="12" t="e">
        <f t="shared" si="5474"/>
        <v>#DIV/0!</v>
      </c>
      <c r="JC332" s="11"/>
      <c r="JD332" s="11"/>
      <c r="JE332" s="18"/>
      <c r="JF332" s="20"/>
      <c r="JG332" s="10">
        <f t="shared" si="5475"/>
        <v>0</v>
      </c>
      <c r="JH332" s="14">
        <f t="shared" si="5476"/>
        <v>0</v>
      </c>
      <c r="JI332" s="373">
        <f t="shared" si="5477"/>
        <v>10324</v>
      </c>
      <c r="JJ332" s="11">
        <f t="shared" si="5099"/>
        <v>731</v>
      </c>
      <c r="JK332" s="11">
        <f t="shared" si="5478"/>
        <v>0</v>
      </c>
      <c r="JL332" s="79">
        <f t="shared" si="5479"/>
        <v>0</v>
      </c>
      <c r="JM332" s="15">
        <f t="shared" si="5480"/>
        <v>0</v>
      </c>
      <c r="JN332" s="12" t="e">
        <f t="shared" si="5481"/>
        <v>#DIV/0!</v>
      </c>
      <c r="JO332" s="16"/>
      <c r="JP332" s="17"/>
      <c r="JQ332" s="16" t="e">
        <f t="shared" si="4416"/>
        <v>#DIV/0!</v>
      </c>
      <c r="JR332" s="16"/>
      <c r="JS332" s="369" t="e">
        <f t="shared" si="5407"/>
        <v>#DIV/0!</v>
      </c>
      <c r="JT332" s="18"/>
      <c r="JU332" s="21"/>
      <c r="JV332" s="404">
        <f t="shared" si="5483"/>
        <v>0</v>
      </c>
      <c r="JW332" s="401">
        <f t="shared" si="5484"/>
        <v>0</v>
      </c>
      <c r="JX332" s="406">
        <f t="shared" si="5485"/>
        <v>0</v>
      </c>
      <c r="JY332" s="743"/>
      <c r="JZ332" s="690"/>
      <c r="KA332" s="746"/>
      <c r="KB332" s="719"/>
      <c r="KC332" s="716"/>
      <c r="KD332" s="716"/>
      <c r="KE332" s="716"/>
      <c r="KF332" s="716"/>
      <c r="KG332" s="760"/>
      <c r="KH332" s="758"/>
      <c r="KI332" s="67">
        <f t="shared" si="5492"/>
        <v>0</v>
      </c>
      <c r="KJ332" s="430">
        <f t="shared" ref="KJ332" si="5549">KI332/KB333</f>
        <v>0</v>
      </c>
      <c r="KK332" s="67">
        <f t="shared" si="5494"/>
        <v>0</v>
      </c>
      <c r="KL332" s="425">
        <f t="shared" ref="KL332" si="5550">KK332/KD333</f>
        <v>0</v>
      </c>
      <c r="KM332" s="67">
        <f t="shared" si="5496"/>
        <v>0</v>
      </c>
      <c r="KN332" s="425">
        <f>KM332/KF333</f>
        <v>0</v>
      </c>
    </row>
    <row r="333" spans="1:300" ht="19.5" thickTop="1" x14ac:dyDescent="0.25">
      <c r="A333" s="734"/>
      <c r="B333" s="436">
        <f>+B332+1</f>
        <v>45852</v>
      </c>
      <c r="C333" s="10"/>
      <c r="D333" s="11"/>
      <c r="E333" s="61">
        <f t="shared" si="5498"/>
        <v>555</v>
      </c>
      <c r="F333" s="61">
        <f t="shared" si="5499"/>
        <v>39</v>
      </c>
      <c r="G333" s="11"/>
      <c r="H333" s="12">
        <f t="shared" si="5431"/>
        <v>0</v>
      </c>
      <c r="I333" s="11"/>
      <c r="J333" s="12" t="e">
        <f t="shared" si="5432"/>
        <v>#DIV/0!</v>
      </c>
      <c r="K333" s="13"/>
      <c r="L333" s="13"/>
      <c r="M333" s="25"/>
      <c r="N333" s="37"/>
      <c r="O333" s="10"/>
      <c r="P333" s="11"/>
      <c r="Q333" s="61">
        <f t="shared" si="5500"/>
        <v>562</v>
      </c>
      <c r="R333" s="61">
        <f t="shared" si="5501"/>
        <v>38</v>
      </c>
      <c r="S333" s="11"/>
      <c r="T333" s="12">
        <f t="shared" si="5433"/>
        <v>0</v>
      </c>
      <c r="U333" s="11"/>
      <c r="V333" s="12" t="e">
        <f t="shared" si="5434"/>
        <v>#DIV/0!</v>
      </c>
      <c r="W333" s="13"/>
      <c r="X333" s="13"/>
      <c r="Y333" s="25"/>
      <c r="Z333" s="37"/>
      <c r="AA333" s="10"/>
      <c r="AB333" s="11"/>
      <c r="AC333" s="61">
        <f t="shared" si="5502"/>
        <v>545</v>
      </c>
      <c r="AD333" s="61">
        <f t="shared" si="5503"/>
        <v>38</v>
      </c>
      <c r="AE333" s="11"/>
      <c r="AF333" s="12">
        <f t="shared" si="5435"/>
        <v>0</v>
      </c>
      <c r="AG333" s="11"/>
      <c r="AH333" s="12" t="e">
        <f t="shared" si="5436"/>
        <v>#DIV/0!</v>
      </c>
      <c r="AI333" s="13"/>
      <c r="AJ333" s="13"/>
      <c r="AK333" s="25"/>
      <c r="AL333" s="37"/>
      <c r="AM333" s="10"/>
      <c r="AN333" s="11"/>
      <c r="AO333" s="61">
        <f t="shared" si="5504"/>
        <v>122</v>
      </c>
      <c r="AP333" s="61">
        <f t="shared" si="5505"/>
        <v>8</v>
      </c>
      <c r="AQ333" s="11"/>
      <c r="AR333" s="12">
        <f t="shared" si="5437"/>
        <v>0</v>
      </c>
      <c r="AS333" s="11"/>
      <c r="AT333" s="12" t="e">
        <f t="shared" si="5438"/>
        <v>#DIV/0!</v>
      </c>
      <c r="AU333" s="13"/>
      <c r="AV333" s="13"/>
      <c r="AW333" s="25"/>
      <c r="AX333" s="37"/>
      <c r="AY333" s="10"/>
      <c r="AZ333" s="11"/>
      <c r="BA333" s="61">
        <f t="shared" si="5506"/>
        <v>547</v>
      </c>
      <c r="BB333" s="61">
        <f t="shared" si="5507"/>
        <v>38</v>
      </c>
      <c r="BC333" s="11"/>
      <c r="BD333" s="12">
        <f t="shared" si="5439"/>
        <v>0</v>
      </c>
      <c r="BE333" s="11"/>
      <c r="BF333" s="12" t="e">
        <f t="shared" si="5440"/>
        <v>#DIV/0!</v>
      </c>
      <c r="BG333" s="13"/>
      <c r="BH333" s="13"/>
      <c r="BI333" s="25"/>
      <c r="BJ333" s="37"/>
      <c r="BK333" s="10"/>
      <c r="BL333" s="11"/>
      <c r="BM333" s="61">
        <f t="shared" si="5508"/>
        <v>551</v>
      </c>
      <c r="BN333" s="61">
        <f t="shared" si="5509"/>
        <v>38</v>
      </c>
      <c r="BO333" s="11"/>
      <c r="BP333" s="12">
        <f t="shared" si="5441"/>
        <v>0</v>
      </c>
      <c r="BQ333" s="11"/>
      <c r="BR333" s="12" t="e">
        <f t="shared" si="5442"/>
        <v>#DIV/0!</v>
      </c>
      <c r="BS333" s="13"/>
      <c r="BT333" s="13"/>
      <c r="BU333" s="25"/>
      <c r="BV333" s="37"/>
      <c r="BW333" s="10"/>
      <c r="BX333" s="11"/>
      <c r="BY333" s="61">
        <f t="shared" si="5510"/>
        <v>556</v>
      </c>
      <c r="BZ333" s="61">
        <f t="shared" si="5511"/>
        <v>38</v>
      </c>
      <c r="CA333" s="11"/>
      <c r="CB333" s="12">
        <f t="shared" si="5443"/>
        <v>0</v>
      </c>
      <c r="CC333" s="11"/>
      <c r="CD333" s="12" t="e">
        <f t="shared" si="5444"/>
        <v>#DIV/0!</v>
      </c>
      <c r="CE333" s="13"/>
      <c r="CF333" s="13"/>
      <c r="CG333" s="25"/>
      <c r="CH333" s="37"/>
      <c r="CI333" s="10"/>
      <c r="CJ333" s="11"/>
      <c r="CK333" s="61">
        <f t="shared" si="5512"/>
        <v>538</v>
      </c>
      <c r="CL333" s="61">
        <f t="shared" si="5513"/>
        <v>38</v>
      </c>
      <c r="CM333" s="11"/>
      <c r="CN333" s="12">
        <f t="shared" si="5445"/>
        <v>0</v>
      </c>
      <c r="CO333" s="11"/>
      <c r="CP333" s="12" t="e">
        <f t="shared" si="5446"/>
        <v>#DIV/0!</v>
      </c>
      <c r="CQ333" s="13"/>
      <c r="CR333" s="13"/>
      <c r="CS333" s="25"/>
      <c r="CT333" s="37"/>
      <c r="CU333" s="10"/>
      <c r="CV333" s="11"/>
      <c r="CW333" s="61">
        <f t="shared" si="5514"/>
        <v>547</v>
      </c>
      <c r="CX333" s="61">
        <f t="shared" si="5515"/>
        <v>38</v>
      </c>
      <c r="CY333" s="11"/>
      <c r="CZ333" s="12">
        <f t="shared" si="5447"/>
        <v>0</v>
      </c>
      <c r="DA333" s="11"/>
      <c r="DB333" s="12" t="e">
        <f t="shared" si="5448"/>
        <v>#DIV/0!</v>
      </c>
      <c r="DC333" s="13"/>
      <c r="DD333" s="13"/>
      <c r="DE333" s="25"/>
      <c r="DF333" s="37"/>
      <c r="DG333" s="10"/>
      <c r="DH333" s="11"/>
      <c r="DI333" s="61">
        <f t="shared" si="5516"/>
        <v>561</v>
      </c>
      <c r="DJ333" s="61">
        <f t="shared" si="5517"/>
        <v>39</v>
      </c>
      <c r="DK333" s="11"/>
      <c r="DL333" s="12">
        <f t="shared" si="5449"/>
        <v>0</v>
      </c>
      <c r="DM333" s="11"/>
      <c r="DN333" s="12" t="e">
        <f t="shared" si="5450"/>
        <v>#DIV/0!</v>
      </c>
      <c r="DO333" s="13"/>
      <c r="DP333" s="13"/>
      <c r="DQ333" s="25"/>
      <c r="DR333" s="37"/>
      <c r="DS333" s="10"/>
      <c r="DT333" s="11"/>
      <c r="DU333" s="61">
        <f t="shared" si="5518"/>
        <v>97</v>
      </c>
      <c r="DV333" s="61">
        <f t="shared" si="5519"/>
        <v>8</v>
      </c>
      <c r="DW333" s="11"/>
      <c r="DX333" s="12">
        <f t="shared" si="5451"/>
        <v>0</v>
      </c>
      <c r="DY333" s="11"/>
      <c r="DZ333" s="12" t="e">
        <f t="shared" si="5452"/>
        <v>#DIV/0!</v>
      </c>
      <c r="EA333" s="13"/>
      <c r="EB333" s="13"/>
      <c r="EC333" s="25"/>
      <c r="ED333" s="37"/>
      <c r="EE333" s="10"/>
      <c r="EF333" s="11"/>
      <c r="EG333" s="61">
        <f t="shared" si="5520"/>
        <v>568</v>
      </c>
      <c r="EH333" s="61">
        <f t="shared" si="5521"/>
        <v>40</v>
      </c>
      <c r="EI333" s="11"/>
      <c r="EJ333" s="12">
        <f t="shared" si="5453"/>
        <v>0</v>
      </c>
      <c r="EK333" s="11"/>
      <c r="EL333" s="12" t="e">
        <f t="shared" si="5454"/>
        <v>#DIV/0!</v>
      </c>
      <c r="EM333" s="13"/>
      <c r="EN333" s="13"/>
      <c r="EO333" s="25"/>
      <c r="EP333" s="37"/>
      <c r="EQ333" s="10"/>
      <c r="ER333" s="11"/>
      <c r="ES333" s="61">
        <f t="shared" si="5522"/>
        <v>556</v>
      </c>
      <c r="ET333" s="61">
        <f t="shared" si="5523"/>
        <v>39</v>
      </c>
      <c r="EU333" s="11"/>
      <c r="EV333" s="12">
        <f t="shared" si="5455"/>
        <v>0</v>
      </c>
      <c r="EW333" s="11"/>
      <c r="EX333" s="12" t="e">
        <f t="shared" si="5456"/>
        <v>#DIV/0!</v>
      </c>
      <c r="EY333" s="13"/>
      <c r="EZ333" s="13"/>
      <c r="FA333" s="25"/>
      <c r="FB333" s="37"/>
      <c r="FC333" s="10"/>
      <c r="FD333" s="11"/>
      <c r="FE333" s="61">
        <f t="shared" si="5524"/>
        <v>545</v>
      </c>
      <c r="FF333" s="61">
        <f t="shared" si="5525"/>
        <v>38</v>
      </c>
      <c r="FG333" s="11"/>
      <c r="FH333" s="12">
        <f t="shared" si="5457"/>
        <v>0</v>
      </c>
      <c r="FI333" s="11"/>
      <c r="FJ333" s="12" t="e">
        <f t="shared" si="5458"/>
        <v>#DIV/0!</v>
      </c>
      <c r="FK333" s="13"/>
      <c r="FL333" s="13"/>
      <c r="FM333" s="25"/>
      <c r="FN333" s="37"/>
      <c r="FO333" s="10"/>
      <c r="FP333" s="11"/>
      <c r="FQ333" s="61">
        <f t="shared" si="5526"/>
        <v>539</v>
      </c>
      <c r="FR333" s="61">
        <f t="shared" si="5527"/>
        <v>40</v>
      </c>
      <c r="FS333" s="11"/>
      <c r="FT333" s="12">
        <f t="shared" si="5459"/>
        <v>0</v>
      </c>
      <c r="FU333" s="11"/>
      <c r="FV333" s="12" t="e">
        <f t="shared" si="5460"/>
        <v>#DIV/0!</v>
      </c>
      <c r="FW333" s="13"/>
      <c r="FX333" s="13"/>
      <c r="FY333" s="25"/>
      <c r="FZ333" s="37"/>
      <c r="GA333" s="10"/>
      <c r="GB333" s="11"/>
      <c r="GC333" s="61">
        <f t="shared" si="5528"/>
        <v>549</v>
      </c>
      <c r="GD333" s="61">
        <f t="shared" si="5529"/>
        <v>41</v>
      </c>
      <c r="GE333" s="11"/>
      <c r="GF333" s="12">
        <f t="shared" si="5461"/>
        <v>0</v>
      </c>
      <c r="GG333" s="11"/>
      <c r="GH333" s="12" t="e">
        <f t="shared" si="5462"/>
        <v>#DIV/0!</v>
      </c>
      <c r="GI333" s="13"/>
      <c r="GJ333" s="13"/>
      <c r="GK333" s="25"/>
      <c r="GL333" s="37"/>
      <c r="GM333" s="10"/>
      <c r="GN333" s="11"/>
      <c r="GO333" s="61">
        <f t="shared" si="5530"/>
        <v>571</v>
      </c>
      <c r="GP333" s="61">
        <f t="shared" si="5531"/>
        <v>42</v>
      </c>
      <c r="GQ333" s="11"/>
      <c r="GR333" s="12">
        <f t="shared" si="5463"/>
        <v>0</v>
      </c>
      <c r="GS333" s="11"/>
      <c r="GT333" s="12" t="e">
        <f t="shared" si="5464"/>
        <v>#DIV/0!</v>
      </c>
      <c r="GU333" s="13"/>
      <c r="GV333" s="13"/>
      <c r="GW333" s="25"/>
      <c r="GX333" s="37"/>
      <c r="GY333" s="10"/>
      <c r="GZ333" s="11"/>
      <c r="HA333" s="61">
        <f t="shared" si="5532"/>
        <v>106</v>
      </c>
      <c r="HB333" s="61">
        <f t="shared" si="5533"/>
        <v>7</v>
      </c>
      <c r="HC333" s="11"/>
      <c r="HD333" s="12">
        <f t="shared" si="5465"/>
        <v>0</v>
      </c>
      <c r="HE333" s="11"/>
      <c r="HF333" s="12" t="e">
        <f t="shared" si="5466"/>
        <v>#DIV/0!</v>
      </c>
      <c r="HG333" s="13"/>
      <c r="HH333" s="13"/>
      <c r="HI333" s="25"/>
      <c r="HJ333" s="37"/>
      <c r="HK333" s="10"/>
      <c r="HL333" s="11"/>
      <c r="HM333" s="61">
        <f t="shared" si="5534"/>
        <v>574</v>
      </c>
      <c r="HN333" s="61">
        <f t="shared" si="5535"/>
        <v>42</v>
      </c>
      <c r="HO333" s="11"/>
      <c r="HP333" s="12">
        <f t="shared" si="5467"/>
        <v>0</v>
      </c>
      <c r="HQ333" s="11"/>
      <c r="HR333" s="12" t="e">
        <f t="shared" si="5468"/>
        <v>#DIV/0!</v>
      </c>
      <c r="HS333" s="13"/>
      <c r="HT333" s="13"/>
      <c r="HU333" s="25"/>
      <c r="HV333" s="37"/>
      <c r="HW333" s="10"/>
      <c r="HX333" s="11"/>
      <c r="HY333" s="61">
        <f t="shared" si="5536"/>
        <v>561</v>
      </c>
      <c r="HZ333" s="61">
        <f t="shared" si="5537"/>
        <v>41</v>
      </c>
      <c r="IA333" s="11"/>
      <c r="IB333" s="12">
        <f t="shared" si="5469"/>
        <v>0</v>
      </c>
      <c r="IC333" s="11"/>
      <c r="ID333" s="12" t="e">
        <f t="shared" si="5470"/>
        <v>#DIV/0!</v>
      </c>
      <c r="IE333" s="13"/>
      <c r="IF333" s="13"/>
      <c r="IG333" s="25"/>
      <c r="IH333" s="37"/>
      <c r="II333" s="10"/>
      <c r="IJ333" s="11"/>
      <c r="IK333" s="61">
        <f t="shared" si="5538"/>
        <v>574</v>
      </c>
      <c r="IL333" s="61">
        <f t="shared" si="5539"/>
        <v>41</v>
      </c>
      <c r="IM333" s="11"/>
      <c r="IN333" s="12">
        <f t="shared" si="5471"/>
        <v>0</v>
      </c>
      <c r="IO333" s="11"/>
      <c r="IP333" s="12" t="e">
        <f t="shared" si="5472"/>
        <v>#DIV/0!</v>
      </c>
      <c r="IQ333" s="13"/>
      <c r="IR333" s="13"/>
      <c r="IS333" s="25"/>
      <c r="IT333" s="37"/>
      <c r="IU333" s="10"/>
      <c r="IV333" s="11"/>
      <c r="IW333" s="61">
        <f t="shared" si="5540"/>
        <v>0</v>
      </c>
      <c r="IX333" s="61">
        <f t="shared" si="5541"/>
        <v>0</v>
      </c>
      <c r="IY333" s="11"/>
      <c r="IZ333" s="12" t="e">
        <f t="shared" si="5473"/>
        <v>#DIV/0!</v>
      </c>
      <c r="JA333" s="11"/>
      <c r="JB333" s="12" t="e">
        <f t="shared" si="5474"/>
        <v>#DIV/0!</v>
      </c>
      <c r="JC333" s="13"/>
      <c r="JD333" s="13"/>
      <c r="JE333" s="25"/>
      <c r="JF333" s="37"/>
      <c r="JG333" s="10">
        <f t="shared" si="5475"/>
        <v>0</v>
      </c>
      <c r="JH333" s="14">
        <f t="shared" si="5476"/>
        <v>0</v>
      </c>
      <c r="JI333" s="373">
        <f t="shared" si="5477"/>
        <v>10324</v>
      </c>
      <c r="JJ333" s="11">
        <f t="shared" si="5099"/>
        <v>731</v>
      </c>
      <c r="JK333" s="11">
        <f t="shared" si="5478"/>
        <v>0</v>
      </c>
      <c r="JL333" s="79">
        <f t="shared" si="5479"/>
        <v>0</v>
      </c>
      <c r="JM333" s="15">
        <f t="shared" si="5480"/>
        <v>0</v>
      </c>
      <c r="JN333" s="12" t="e">
        <f t="shared" si="5481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07"/>
        <v>#DIV/0!</v>
      </c>
      <c r="JT333" s="23"/>
      <c r="JU333" s="399"/>
      <c r="JV333" s="404">
        <f t="shared" si="5483"/>
        <v>0</v>
      </c>
      <c r="JW333" s="401">
        <f t="shared" si="5484"/>
        <v>0</v>
      </c>
      <c r="JX333" s="406">
        <f t="shared" si="5485"/>
        <v>0</v>
      </c>
      <c r="JY333" s="743"/>
      <c r="JZ333" s="690"/>
      <c r="KA333" s="746"/>
      <c r="KB333" s="718">
        <f t="shared" ref="KB333" si="5551">SUM(E326,Q326,AC326,AO326,BA326,BM326,BY326)</f>
        <v>3438</v>
      </c>
      <c r="KC333" s="714"/>
      <c r="KD333" s="714">
        <f t="shared" ref="KD333" si="5552">SUM(CK326,CW326,DI326,DU326,EG326,ES326,FE326)</f>
        <v>3412</v>
      </c>
      <c r="KE333" s="714"/>
      <c r="KF333" s="714">
        <f t="shared" ref="KF333" si="5553">SUM(FQ326,GC326,GO326,HA326,HM326,HY326,IK326)</f>
        <v>3474</v>
      </c>
      <c r="KG333" s="759"/>
      <c r="KH333" s="761" t="s">
        <v>65</v>
      </c>
      <c r="KI333" s="67">
        <f t="shared" si="5492"/>
        <v>0</v>
      </c>
      <c r="KJ333" s="430">
        <f t="shared" ref="KJ333" si="5554">KI333/KB333</f>
        <v>0</v>
      </c>
      <c r="KK333" s="67">
        <f t="shared" si="5494"/>
        <v>0</v>
      </c>
      <c r="KL333" s="425">
        <f t="shared" ref="KL333" si="5555">KK333/KD333</f>
        <v>0</v>
      </c>
      <c r="KM333" s="67">
        <f t="shared" si="5496"/>
        <v>0</v>
      </c>
      <c r="KN333" s="425">
        <f>KM333/KF333</f>
        <v>0</v>
      </c>
    </row>
    <row r="334" spans="1:300" ht="19.5" thickBot="1" x14ac:dyDescent="0.3">
      <c r="A334" s="734"/>
      <c r="B334" s="436">
        <f t="shared" si="5497"/>
        <v>45853</v>
      </c>
      <c r="C334" s="10"/>
      <c r="D334" s="11"/>
      <c r="E334" s="61">
        <f t="shared" si="5498"/>
        <v>555</v>
      </c>
      <c r="F334" s="61">
        <f t="shared" si="5499"/>
        <v>39</v>
      </c>
      <c r="G334" s="11"/>
      <c r="H334" s="12">
        <f t="shared" si="5431"/>
        <v>0</v>
      </c>
      <c r="I334" s="11"/>
      <c r="J334" s="12" t="e">
        <f t="shared" si="5432"/>
        <v>#DIV/0!</v>
      </c>
      <c r="K334" s="13"/>
      <c r="L334" s="11"/>
      <c r="M334" s="25"/>
      <c r="N334" s="37"/>
      <c r="O334" s="10"/>
      <c r="P334" s="11"/>
      <c r="Q334" s="61">
        <f t="shared" si="5500"/>
        <v>562</v>
      </c>
      <c r="R334" s="61">
        <f t="shared" si="5501"/>
        <v>38</v>
      </c>
      <c r="S334" s="11"/>
      <c r="T334" s="12">
        <f t="shared" si="5433"/>
        <v>0</v>
      </c>
      <c r="U334" s="11"/>
      <c r="V334" s="12" t="e">
        <f t="shared" si="5434"/>
        <v>#DIV/0!</v>
      </c>
      <c r="W334" s="13"/>
      <c r="X334" s="11"/>
      <c r="Y334" s="25"/>
      <c r="Z334" s="37"/>
      <c r="AA334" s="10"/>
      <c r="AB334" s="11"/>
      <c r="AC334" s="61">
        <f t="shared" si="5502"/>
        <v>545</v>
      </c>
      <c r="AD334" s="61">
        <f t="shared" si="5503"/>
        <v>38</v>
      </c>
      <c r="AE334" s="11"/>
      <c r="AF334" s="12">
        <f t="shared" si="5435"/>
        <v>0</v>
      </c>
      <c r="AG334" s="11"/>
      <c r="AH334" s="12" t="e">
        <f t="shared" si="5436"/>
        <v>#DIV/0!</v>
      </c>
      <c r="AI334" s="13"/>
      <c r="AJ334" s="11"/>
      <c r="AK334" s="25"/>
      <c r="AL334" s="37"/>
      <c r="AM334" s="10"/>
      <c r="AN334" s="11"/>
      <c r="AO334" s="61">
        <f t="shared" si="5504"/>
        <v>122</v>
      </c>
      <c r="AP334" s="61">
        <f t="shared" si="5505"/>
        <v>8</v>
      </c>
      <c r="AQ334" s="11"/>
      <c r="AR334" s="12">
        <f t="shared" si="5437"/>
        <v>0</v>
      </c>
      <c r="AS334" s="11"/>
      <c r="AT334" s="12" t="e">
        <f t="shared" si="5438"/>
        <v>#DIV/0!</v>
      </c>
      <c r="AU334" s="13"/>
      <c r="AV334" s="11"/>
      <c r="AW334" s="25"/>
      <c r="AX334" s="37"/>
      <c r="AY334" s="10"/>
      <c r="AZ334" s="11"/>
      <c r="BA334" s="61">
        <f t="shared" si="5506"/>
        <v>547</v>
      </c>
      <c r="BB334" s="61">
        <f t="shared" si="5507"/>
        <v>38</v>
      </c>
      <c r="BC334" s="11"/>
      <c r="BD334" s="12">
        <f t="shared" si="5439"/>
        <v>0</v>
      </c>
      <c r="BE334" s="11"/>
      <c r="BF334" s="12" t="e">
        <f t="shared" si="5440"/>
        <v>#DIV/0!</v>
      </c>
      <c r="BG334" s="13"/>
      <c r="BH334" s="11"/>
      <c r="BI334" s="25"/>
      <c r="BJ334" s="37"/>
      <c r="BK334" s="10"/>
      <c r="BL334" s="11"/>
      <c r="BM334" s="61">
        <f t="shared" si="5508"/>
        <v>551</v>
      </c>
      <c r="BN334" s="61">
        <f t="shared" si="5509"/>
        <v>38</v>
      </c>
      <c r="BO334" s="11"/>
      <c r="BP334" s="12">
        <f t="shared" si="5441"/>
        <v>0</v>
      </c>
      <c r="BQ334" s="11"/>
      <c r="BR334" s="12" t="e">
        <f t="shared" si="5442"/>
        <v>#DIV/0!</v>
      </c>
      <c r="BS334" s="13"/>
      <c r="BT334" s="11"/>
      <c r="BU334" s="25"/>
      <c r="BV334" s="37"/>
      <c r="BW334" s="10"/>
      <c r="BX334" s="11"/>
      <c r="BY334" s="61">
        <f t="shared" si="5510"/>
        <v>556</v>
      </c>
      <c r="BZ334" s="61">
        <f t="shared" si="5511"/>
        <v>38</v>
      </c>
      <c r="CA334" s="11"/>
      <c r="CB334" s="12">
        <f t="shared" si="5443"/>
        <v>0</v>
      </c>
      <c r="CC334" s="11"/>
      <c r="CD334" s="12" t="e">
        <f t="shared" si="5444"/>
        <v>#DIV/0!</v>
      </c>
      <c r="CE334" s="13"/>
      <c r="CF334" s="11"/>
      <c r="CG334" s="25"/>
      <c r="CH334" s="37"/>
      <c r="CI334" s="10"/>
      <c r="CJ334" s="11"/>
      <c r="CK334" s="61">
        <f t="shared" si="5512"/>
        <v>538</v>
      </c>
      <c r="CL334" s="61">
        <f t="shared" si="5513"/>
        <v>38</v>
      </c>
      <c r="CM334" s="11"/>
      <c r="CN334" s="12">
        <f t="shared" si="5445"/>
        <v>0</v>
      </c>
      <c r="CO334" s="11"/>
      <c r="CP334" s="12" t="e">
        <f t="shared" si="5446"/>
        <v>#DIV/0!</v>
      </c>
      <c r="CQ334" s="13"/>
      <c r="CR334" s="11"/>
      <c r="CS334" s="25"/>
      <c r="CT334" s="37"/>
      <c r="CU334" s="10"/>
      <c r="CV334" s="11"/>
      <c r="CW334" s="61">
        <f t="shared" si="5514"/>
        <v>547</v>
      </c>
      <c r="CX334" s="61">
        <f t="shared" si="5515"/>
        <v>38</v>
      </c>
      <c r="CY334" s="11"/>
      <c r="CZ334" s="12">
        <f t="shared" si="5447"/>
        <v>0</v>
      </c>
      <c r="DA334" s="11"/>
      <c r="DB334" s="12" t="e">
        <f t="shared" si="5448"/>
        <v>#DIV/0!</v>
      </c>
      <c r="DC334" s="13"/>
      <c r="DD334" s="11"/>
      <c r="DE334" s="25"/>
      <c r="DF334" s="37"/>
      <c r="DG334" s="10"/>
      <c r="DH334" s="11"/>
      <c r="DI334" s="61">
        <f t="shared" si="5516"/>
        <v>561</v>
      </c>
      <c r="DJ334" s="61">
        <f t="shared" si="5517"/>
        <v>39</v>
      </c>
      <c r="DK334" s="11"/>
      <c r="DL334" s="12">
        <f t="shared" si="5449"/>
        <v>0</v>
      </c>
      <c r="DM334" s="11"/>
      <c r="DN334" s="12" t="e">
        <f t="shared" si="5450"/>
        <v>#DIV/0!</v>
      </c>
      <c r="DO334" s="13"/>
      <c r="DP334" s="11"/>
      <c r="DQ334" s="25"/>
      <c r="DR334" s="37"/>
      <c r="DS334" s="10"/>
      <c r="DT334" s="11"/>
      <c r="DU334" s="61">
        <f t="shared" si="5518"/>
        <v>97</v>
      </c>
      <c r="DV334" s="61">
        <f t="shared" si="5519"/>
        <v>8</v>
      </c>
      <c r="DW334" s="11"/>
      <c r="DX334" s="12">
        <f t="shared" si="5451"/>
        <v>0</v>
      </c>
      <c r="DY334" s="11"/>
      <c r="DZ334" s="12" t="e">
        <f t="shared" si="5452"/>
        <v>#DIV/0!</v>
      </c>
      <c r="EA334" s="13"/>
      <c r="EB334" s="11"/>
      <c r="EC334" s="25"/>
      <c r="ED334" s="37"/>
      <c r="EE334" s="10"/>
      <c r="EF334" s="11"/>
      <c r="EG334" s="61">
        <f t="shared" si="5520"/>
        <v>568</v>
      </c>
      <c r="EH334" s="61">
        <f t="shared" si="5521"/>
        <v>40</v>
      </c>
      <c r="EI334" s="11"/>
      <c r="EJ334" s="12">
        <f t="shared" si="5453"/>
        <v>0</v>
      </c>
      <c r="EK334" s="11"/>
      <c r="EL334" s="12" t="e">
        <f t="shared" si="5454"/>
        <v>#DIV/0!</v>
      </c>
      <c r="EM334" s="13"/>
      <c r="EN334" s="11"/>
      <c r="EO334" s="25"/>
      <c r="EP334" s="37"/>
      <c r="EQ334" s="10"/>
      <c r="ER334" s="11"/>
      <c r="ES334" s="61">
        <f t="shared" si="5522"/>
        <v>556</v>
      </c>
      <c r="ET334" s="61">
        <f t="shared" si="5523"/>
        <v>39</v>
      </c>
      <c r="EU334" s="11"/>
      <c r="EV334" s="12">
        <f t="shared" si="5455"/>
        <v>0</v>
      </c>
      <c r="EW334" s="11"/>
      <c r="EX334" s="12" t="e">
        <f t="shared" si="5456"/>
        <v>#DIV/0!</v>
      </c>
      <c r="EY334" s="13"/>
      <c r="EZ334" s="11"/>
      <c r="FA334" s="25"/>
      <c r="FB334" s="37"/>
      <c r="FC334" s="10"/>
      <c r="FD334" s="11"/>
      <c r="FE334" s="61">
        <f t="shared" si="5524"/>
        <v>545</v>
      </c>
      <c r="FF334" s="61">
        <f t="shared" si="5525"/>
        <v>38</v>
      </c>
      <c r="FG334" s="11"/>
      <c r="FH334" s="12">
        <f t="shared" si="5457"/>
        <v>0</v>
      </c>
      <c r="FI334" s="11"/>
      <c r="FJ334" s="12" t="e">
        <f t="shared" si="5458"/>
        <v>#DIV/0!</v>
      </c>
      <c r="FK334" s="13"/>
      <c r="FL334" s="11"/>
      <c r="FM334" s="25"/>
      <c r="FN334" s="37"/>
      <c r="FO334" s="10"/>
      <c r="FP334" s="11"/>
      <c r="FQ334" s="61">
        <f t="shared" si="5526"/>
        <v>539</v>
      </c>
      <c r="FR334" s="61">
        <f t="shared" si="5527"/>
        <v>40</v>
      </c>
      <c r="FS334" s="11"/>
      <c r="FT334" s="12">
        <f t="shared" si="5459"/>
        <v>0</v>
      </c>
      <c r="FU334" s="11"/>
      <c r="FV334" s="12" t="e">
        <f t="shared" si="5460"/>
        <v>#DIV/0!</v>
      </c>
      <c r="FW334" s="13"/>
      <c r="FX334" s="11"/>
      <c r="FY334" s="25"/>
      <c r="FZ334" s="37"/>
      <c r="GA334" s="10"/>
      <c r="GB334" s="11"/>
      <c r="GC334" s="61">
        <f t="shared" si="5528"/>
        <v>549</v>
      </c>
      <c r="GD334" s="61">
        <f t="shared" si="5529"/>
        <v>41</v>
      </c>
      <c r="GE334" s="11"/>
      <c r="GF334" s="12">
        <f t="shared" si="5461"/>
        <v>0</v>
      </c>
      <c r="GG334" s="11"/>
      <c r="GH334" s="12" t="e">
        <f t="shared" si="5462"/>
        <v>#DIV/0!</v>
      </c>
      <c r="GI334" s="13"/>
      <c r="GJ334" s="11"/>
      <c r="GK334" s="25"/>
      <c r="GL334" s="37"/>
      <c r="GM334" s="10"/>
      <c r="GN334" s="11"/>
      <c r="GO334" s="61">
        <f t="shared" si="5530"/>
        <v>571</v>
      </c>
      <c r="GP334" s="61">
        <f t="shared" si="5531"/>
        <v>42</v>
      </c>
      <c r="GQ334" s="11"/>
      <c r="GR334" s="12">
        <f t="shared" si="5463"/>
        <v>0</v>
      </c>
      <c r="GS334" s="11"/>
      <c r="GT334" s="12" t="e">
        <f t="shared" si="5464"/>
        <v>#DIV/0!</v>
      </c>
      <c r="GU334" s="13"/>
      <c r="GV334" s="11"/>
      <c r="GW334" s="25"/>
      <c r="GX334" s="37"/>
      <c r="GY334" s="10"/>
      <c r="GZ334" s="11"/>
      <c r="HA334" s="61">
        <f t="shared" si="5532"/>
        <v>106</v>
      </c>
      <c r="HB334" s="61">
        <f t="shared" si="5533"/>
        <v>7</v>
      </c>
      <c r="HC334" s="11"/>
      <c r="HD334" s="12">
        <f t="shared" si="5465"/>
        <v>0</v>
      </c>
      <c r="HE334" s="11"/>
      <c r="HF334" s="12" t="e">
        <f t="shared" si="5466"/>
        <v>#DIV/0!</v>
      </c>
      <c r="HG334" s="13"/>
      <c r="HH334" s="11"/>
      <c r="HI334" s="25"/>
      <c r="HJ334" s="37"/>
      <c r="HK334" s="10"/>
      <c r="HL334" s="11"/>
      <c r="HM334" s="61">
        <f t="shared" si="5534"/>
        <v>574</v>
      </c>
      <c r="HN334" s="61">
        <f t="shared" si="5535"/>
        <v>42</v>
      </c>
      <c r="HO334" s="11"/>
      <c r="HP334" s="12">
        <f t="shared" si="5467"/>
        <v>0</v>
      </c>
      <c r="HQ334" s="11"/>
      <c r="HR334" s="12" t="e">
        <f t="shared" si="5468"/>
        <v>#DIV/0!</v>
      </c>
      <c r="HS334" s="13"/>
      <c r="HT334" s="11"/>
      <c r="HU334" s="25"/>
      <c r="HV334" s="37"/>
      <c r="HW334" s="10"/>
      <c r="HX334" s="11"/>
      <c r="HY334" s="61">
        <f t="shared" si="5536"/>
        <v>561</v>
      </c>
      <c r="HZ334" s="61">
        <f t="shared" si="5537"/>
        <v>41</v>
      </c>
      <c r="IA334" s="11"/>
      <c r="IB334" s="12">
        <f t="shared" si="5469"/>
        <v>0</v>
      </c>
      <c r="IC334" s="11"/>
      <c r="ID334" s="12" t="e">
        <f t="shared" si="5470"/>
        <v>#DIV/0!</v>
      </c>
      <c r="IE334" s="13"/>
      <c r="IF334" s="11"/>
      <c r="IG334" s="25"/>
      <c r="IH334" s="37"/>
      <c r="II334" s="10"/>
      <c r="IJ334" s="11"/>
      <c r="IK334" s="61">
        <f t="shared" si="5538"/>
        <v>574</v>
      </c>
      <c r="IL334" s="61">
        <f t="shared" si="5539"/>
        <v>41</v>
      </c>
      <c r="IM334" s="11"/>
      <c r="IN334" s="12">
        <f t="shared" si="5471"/>
        <v>0</v>
      </c>
      <c r="IO334" s="11"/>
      <c r="IP334" s="12" t="e">
        <f t="shared" si="5472"/>
        <v>#DIV/0!</v>
      </c>
      <c r="IQ334" s="13"/>
      <c r="IR334" s="11"/>
      <c r="IS334" s="25"/>
      <c r="IT334" s="37"/>
      <c r="IU334" s="10"/>
      <c r="IV334" s="11"/>
      <c r="IW334" s="61">
        <f t="shared" si="5540"/>
        <v>0</v>
      </c>
      <c r="IX334" s="61">
        <f t="shared" si="5541"/>
        <v>0</v>
      </c>
      <c r="IY334" s="11"/>
      <c r="IZ334" s="12" t="e">
        <f t="shared" si="5473"/>
        <v>#DIV/0!</v>
      </c>
      <c r="JA334" s="11"/>
      <c r="JB334" s="12" t="e">
        <f t="shared" si="5474"/>
        <v>#DIV/0!</v>
      </c>
      <c r="JC334" s="13"/>
      <c r="JD334" s="11"/>
      <c r="JE334" s="25"/>
      <c r="JF334" s="37"/>
      <c r="JG334" s="10">
        <f t="shared" si="5475"/>
        <v>0</v>
      </c>
      <c r="JH334" s="14">
        <f t="shared" si="5476"/>
        <v>0</v>
      </c>
      <c r="JI334" s="373">
        <f t="shared" si="5477"/>
        <v>10324</v>
      </c>
      <c r="JJ334" s="11">
        <f t="shared" si="5099"/>
        <v>731</v>
      </c>
      <c r="JK334" s="11">
        <f t="shared" si="5478"/>
        <v>0</v>
      </c>
      <c r="JL334" s="79">
        <f t="shared" si="5479"/>
        <v>0</v>
      </c>
      <c r="JM334" s="15">
        <f t="shared" si="5480"/>
        <v>0</v>
      </c>
      <c r="JN334" s="12" t="e">
        <f t="shared" si="5481"/>
        <v>#DIV/0!</v>
      </c>
      <c r="JO334" s="16"/>
      <c r="JP334" s="17"/>
      <c r="JQ334" s="16" t="e">
        <f t="shared" ref="JQ334:JQ372" si="5556">+JP334/JK334*100</f>
        <v>#DIV/0!</v>
      </c>
      <c r="JR334" s="16"/>
      <c r="JS334" s="369" t="e">
        <f t="shared" si="5407"/>
        <v>#DIV/0!</v>
      </c>
      <c r="JT334" s="23"/>
      <c r="JU334" s="399"/>
      <c r="JV334" s="404">
        <f t="shared" si="5483"/>
        <v>0</v>
      </c>
      <c r="JW334" s="401">
        <f t="shared" si="5484"/>
        <v>0</v>
      </c>
      <c r="JX334" s="406">
        <f t="shared" si="5485"/>
        <v>0</v>
      </c>
      <c r="JY334" s="743"/>
      <c r="JZ334" s="690"/>
      <c r="KA334" s="746"/>
      <c r="KB334" s="719"/>
      <c r="KC334" s="716"/>
      <c r="KD334" s="716"/>
      <c r="KE334" s="716"/>
      <c r="KF334" s="716"/>
      <c r="KG334" s="760"/>
      <c r="KH334" s="758"/>
      <c r="KI334" s="67">
        <f t="shared" si="5492"/>
        <v>0</v>
      </c>
      <c r="KJ334" s="430">
        <f t="shared" ref="KJ334" si="5557">KI334/KB333</f>
        <v>0</v>
      </c>
      <c r="KK334" s="67">
        <f t="shared" si="5494"/>
        <v>0</v>
      </c>
      <c r="KL334" s="425">
        <f t="shared" ref="KL334" si="5558">KK334/KD333</f>
        <v>0</v>
      </c>
      <c r="KM334" s="67">
        <f t="shared" si="5496"/>
        <v>0</v>
      </c>
      <c r="KN334" s="425">
        <f>KM334/KF333</f>
        <v>0</v>
      </c>
    </row>
    <row r="335" spans="1:300" ht="20.25" thickTop="1" thickBot="1" x14ac:dyDescent="0.3">
      <c r="A335" s="734"/>
      <c r="B335" s="436">
        <f t="shared" si="5497"/>
        <v>45854</v>
      </c>
      <c r="C335" s="10"/>
      <c r="D335" s="11"/>
      <c r="E335" s="61">
        <f t="shared" si="5498"/>
        <v>555</v>
      </c>
      <c r="F335" s="61">
        <f t="shared" si="5499"/>
        <v>39</v>
      </c>
      <c r="G335" s="11"/>
      <c r="H335" s="12">
        <f t="shared" si="5431"/>
        <v>0</v>
      </c>
      <c r="I335" s="11"/>
      <c r="J335" s="12" t="e">
        <f t="shared" si="5432"/>
        <v>#DIV/0!</v>
      </c>
      <c r="K335" s="13"/>
      <c r="L335" s="11"/>
      <c r="M335" s="38"/>
      <c r="N335" s="39"/>
      <c r="O335" s="10"/>
      <c r="P335" s="11"/>
      <c r="Q335" s="61">
        <f t="shared" si="5500"/>
        <v>562</v>
      </c>
      <c r="R335" s="61">
        <f t="shared" si="5501"/>
        <v>38</v>
      </c>
      <c r="S335" s="11"/>
      <c r="T335" s="12">
        <f t="shared" si="5433"/>
        <v>0</v>
      </c>
      <c r="U335" s="11"/>
      <c r="V335" s="12" t="e">
        <f t="shared" si="5434"/>
        <v>#DIV/0!</v>
      </c>
      <c r="W335" s="13"/>
      <c r="X335" s="11"/>
      <c r="Y335" s="38"/>
      <c r="Z335" s="39"/>
      <c r="AA335" s="10"/>
      <c r="AB335" s="11"/>
      <c r="AC335" s="61">
        <f t="shared" si="5502"/>
        <v>545</v>
      </c>
      <c r="AD335" s="61">
        <f t="shared" si="5503"/>
        <v>38</v>
      </c>
      <c r="AE335" s="11"/>
      <c r="AF335" s="12">
        <f t="shared" si="5435"/>
        <v>0</v>
      </c>
      <c r="AG335" s="11"/>
      <c r="AH335" s="12" t="e">
        <f t="shared" si="5436"/>
        <v>#DIV/0!</v>
      </c>
      <c r="AI335" s="13"/>
      <c r="AJ335" s="11"/>
      <c r="AK335" s="38"/>
      <c r="AL335" s="39"/>
      <c r="AM335" s="10"/>
      <c r="AN335" s="11"/>
      <c r="AO335" s="61">
        <f t="shared" si="5504"/>
        <v>122</v>
      </c>
      <c r="AP335" s="61">
        <f t="shared" si="5505"/>
        <v>8</v>
      </c>
      <c r="AQ335" s="11"/>
      <c r="AR335" s="12">
        <f t="shared" si="5437"/>
        <v>0</v>
      </c>
      <c r="AS335" s="11"/>
      <c r="AT335" s="12" t="e">
        <f t="shared" si="5438"/>
        <v>#DIV/0!</v>
      </c>
      <c r="AU335" s="13"/>
      <c r="AV335" s="11"/>
      <c r="AW335" s="38"/>
      <c r="AX335" s="39"/>
      <c r="AY335" s="10"/>
      <c r="AZ335" s="11"/>
      <c r="BA335" s="61">
        <f t="shared" si="5506"/>
        <v>547</v>
      </c>
      <c r="BB335" s="61">
        <f t="shared" si="5507"/>
        <v>38</v>
      </c>
      <c r="BC335" s="11"/>
      <c r="BD335" s="12">
        <f t="shared" si="5439"/>
        <v>0</v>
      </c>
      <c r="BE335" s="11"/>
      <c r="BF335" s="12" t="e">
        <f t="shared" si="5440"/>
        <v>#DIV/0!</v>
      </c>
      <c r="BG335" s="13"/>
      <c r="BH335" s="11"/>
      <c r="BI335" s="38"/>
      <c r="BJ335" s="39"/>
      <c r="BK335" s="10"/>
      <c r="BL335" s="11"/>
      <c r="BM335" s="61">
        <f t="shared" si="5508"/>
        <v>551</v>
      </c>
      <c r="BN335" s="61">
        <f t="shared" si="5509"/>
        <v>38</v>
      </c>
      <c r="BO335" s="11"/>
      <c r="BP335" s="12">
        <f t="shared" si="5441"/>
        <v>0</v>
      </c>
      <c r="BQ335" s="11"/>
      <c r="BR335" s="12" t="e">
        <f t="shared" si="5442"/>
        <v>#DIV/0!</v>
      </c>
      <c r="BS335" s="13"/>
      <c r="BT335" s="11"/>
      <c r="BU335" s="38"/>
      <c r="BV335" s="39"/>
      <c r="BW335" s="10"/>
      <c r="BX335" s="11"/>
      <c r="BY335" s="61">
        <f t="shared" si="5510"/>
        <v>556</v>
      </c>
      <c r="BZ335" s="61">
        <f t="shared" si="5511"/>
        <v>38</v>
      </c>
      <c r="CA335" s="11"/>
      <c r="CB335" s="12">
        <f t="shared" si="5443"/>
        <v>0</v>
      </c>
      <c r="CC335" s="11"/>
      <c r="CD335" s="12" t="e">
        <f t="shared" si="5444"/>
        <v>#DIV/0!</v>
      </c>
      <c r="CE335" s="13"/>
      <c r="CF335" s="11"/>
      <c r="CG335" s="38"/>
      <c r="CH335" s="39"/>
      <c r="CI335" s="10"/>
      <c r="CJ335" s="11"/>
      <c r="CK335" s="61">
        <f t="shared" si="5512"/>
        <v>538</v>
      </c>
      <c r="CL335" s="61">
        <f t="shared" si="5513"/>
        <v>38</v>
      </c>
      <c r="CM335" s="11"/>
      <c r="CN335" s="12">
        <f t="shared" si="5445"/>
        <v>0</v>
      </c>
      <c r="CO335" s="11"/>
      <c r="CP335" s="12" t="e">
        <f t="shared" si="5446"/>
        <v>#DIV/0!</v>
      </c>
      <c r="CQ335" s="13"/>
      <c r="CR335" s="11"/>
      <c r="CS335" s="38"/>
      <c r="CT335" s="39"/>
      <c r="CU335" s="10"/>
      <c r="CV335" s="11"/>
      <c r="CW335" s="61">
        <f t="shared" si="5514"/>
        <v>547</v>
      </c>
      <c r="CX335" s="61">
        <f t="shared" si="5515"/>
        <v>38</v>
      </c>
      <c r="CY335" s="11"/>
      <c r="CZ335" s="12">
        <f t="shared" si="5447"/>
        <v>0</v>
      </c>
      <c r="DA335" s="11"/>
      <c r="DB335" s="12" t="e">
        <f t="shared" si="5448"/>
        <v>#DIV/0!</v>
      </c>
      <c r="DC335" s="13"/>
      <c r="DD335" s="11"/>
      <c r="DE335" s="38"/>
      <c r="DF335" s="39"/>
      <c r="DG335" s="10"/>
      <c r="DH335" s="11"/>
      <c r="DI335" s="61">
        <f t="shared" si="5516"/>
        <v>561</v>
      </c>
      <c r="DJ335" s="61">
        <f t="shared" si="5517"/>
        <v>39</v>
      </c>
      <c r="DK335" s="11"/>
      <c r="DL335" s="12">
        <f t="shared" si="5449"/>
        <v>0</v>
      </c>
      <c r="DM335" s="11"/>
      <c r="DN335" s="12" t="e">
        <f t="shared" si="5450"/>
        <v>#DIV/0!</v>
      </c>
      <c r="DO335" s="13"/>
      <c r="DP335" s="11"/>
      <c r="DQ335" s="38"/>
      <c r="DR335" s="39"/>
      <c r="DS335" s="10"/>
      <c r="DT335" s="11"/>
      <c r="DU335" s="61">
        <f t="shared" si="5518"/>
        <v>97</v>
      </c>
      <c r="DV335" s="61">
        <f t="shared" si="5519"/>
        <v>8</v>
      </c>
      <c r="DW335" s="11"/>
      <c r="DX335" s="12">
        <f t="shared" si="5451"/>
        <v>0</v>
      </c>
      <c r="DY335" s="11"/>
      <c r="DZ335" s="12" t="e">
        <f t="shared" si="5452"/>
        <v>#DIV/0!</v>
      </c>
      <c r="EA335" s="13"/>
      <c r="EB335" s="11"/>
      <c r="EC335" s="38"/>
      <c r="ED335" s="39"/>
      <c r="EE335" s="10"/>
      <c r="EF335" s="11"/>
      <c r="EG335" s="61">
        <f t="shared" si="5520"/>
        <v>568</v>
      </c>
      <c r="EH335" s="61">
        <f t="shared" si="5521"/>
        <v>40</v>
      </c>
      <c r="EI335" s="11"/>
      <c r="EJ335" s="12">
        <f t="shared" si="5453"/>
        <v>0</v>
      </c>
      <c r="EK335" s="11"/>
      <c r="EL335" s="12" t="e">
        <f t="shared" si="5454"/>
        <v>#DIV/0!</v>
      </c>
      <c r="EM335" s="13"/>
      <c r="EN335" s="11"/>
      <c r="EO335" s="38"/>
      <c r="EP335" s="39"/>
      <c r="EQ335" s="10"/>
      <c r="ER335" s="11"/>
      <c r="ES335" s="61">
        <f t="shared" si="5522"/>
        <v>556</v>
      </c>
      <c r="ET335" s="61">
        <f t="shared" si="5523"/>
        <v>39</v>
      </c>
      <c r="EU335" s="11"/>
      <c r="EV335" s="12">
        <f t="shared" si="5455"/>
        <v>0</v>
      </c>
      <c r="EW335" s="11"/>
      <c r="EX335" s="12" t="e">
        <f t="shared" si="5456"/>
        <v>#DIV/0!</v>
      </c>
      <c r="EY335" s="13"/>
      <c r="EZ335" s="11"/>
      <c r="FA335" s="38"/>
      <c r="FB335" s="39"/>
      <c r="FC335" s="10"/>
      <c r="FD335" s="11"/>
      <c r="FE335" s="61">
        <f t="shared" si="5524"/>
        <v>545</v>
      </c>
      <c r="FF335" s="61">
        <f t="shared" si="5525"/>
        <v>38</v>
      </c>
      <c r="FG335" s="11"/>
      <c r="FH335" s="12">
        <f t="shared" si="5457"/>
        <v>0</v>
      </c>
      <c r="FI335" s="11"/>
      <c r="FJ335" s="12" t="e">
        <f t="shared" si="5458"/>
        <v>#DIV/0!</v>
      </c>
      <c r="FK335" s="13"/>
      <c r="FL335" s="11"/>
      <c r="FM335" s="38"/>
      <c r="FN335" s="39"/>
      <c r="FO335" s="10"/>
      <c r="FP335" s="11"/>
      <c r="FQ335" s="61">
        <f t="shared" si="5526"/>
        <v>539</v>
      </c>
      <c r="FR335" s="61">
        <f t="shared" si="5527"/>
        <v>40</v>
      </c>
      <c r="FS335" s="11"/>
      <c r="FT335" s="12">
        <f t="shared" si="5459"/>
        <v>0</v>
      </c>
      <c r="FU335" s="11"/>
      <c r="FV335" s="12" t="e">
        <f t="shared" si="5460"/>
        <v>#DIV/0!</v>
      </c>
      <c r="FW335" s="13"/>
      <c r="FX335" s="11"/>
      <c r="FY335" s="38"/>
      <c r="FZ335" s="39"/>
      <c r="GA335" s="10"/>
      <c r="GB335" s="11"/>
      <c r="GC335" s="61">
        <f t="shared" si="5528"/>
        <v>549</v>
      </c>
      <c r="GD335" s="61">
        <f t="shared" si="5529"/>
        <v>41</v>
      </c>
      <c r="GE335" s="11"/>
      <c r="GF335" s="12">
        <f t="shared" si="5461"/>
        <v>0</v>
      </c>
      <c r="GG335" s="11"/>
      <c r="GH335" s="12" t="e">
        <f t="shared" si="5462"/>
        <v>#DIV/0!</v>
      </c>
      <c r="GI335" s="13"/>
      <c r="GJ335" s="11"/>
      <c r="GK335" s="38"/>
      <c r="GL335" s="39"/>
      <c r="GM335" s="10"/>
      <c r="GN335" s="11"/>
      <c r="GO335" s="61">
        <f t="shared" si="5530"/>
        <v>571</v>
      </c>
      <c r="GP335" s="61">
        <f t="shared" si="5531"/>
        <v>42</v>
      </c>
      <c r="GQ335" s="11"/>
      <c r="GR335" s="12">
        <f t="shared" si="5463"/>
        <v>0</v>
      </c>
      <c r="GS335" s="11"/>
      <c r="GT335" s="12" t="e">
        <f t="shared" si="5464"/>
        <v>#DIV/0!</v>
      </c>
      <c r="GU335" s="13"/>
      <c r="GV335" s="11"/>
      <c r="GW335" s="38"/>
      <c r="GX335" s="39"/>
      <c r="GY335" s="10"/>
      <c r="GZ335" s="11"/>
      <c r="HA335" s="61">
        <f t="shared" si="5532"/>
        <v>106</v>
      </c>
      <c r="HB335" s="61">
        <f t="shared" si="5533"/>
        <v>7</v>
      </c>
      <c r="HC335" s="11"/>
      <c r="HD335" s="12">
        <f t="shared" si="5465"/>
        <v>0</v>
      </c>
      <c r="HE335" s="11"/>
      <c r="HF335" s="12" t="e">
        <f t="shared" si="5466"/>
        <v>#DIV/0!</v>
      </c>
      <c r="HG335" s="13"/>
      <c r="HH335" s="11"/>
      <c r="HI335" s="38"/>
      <c r="HJ335" s="39"/>
      <c r="HK335" s="10"/>
      <c r="HL335" s="11"/>
      <c r="HM335" s="61">
        <f t="shared" si="5534"/>
        <v>574</v>
      </c>
      <c r="HN335" s="61">
        <f t="shared" si="5535"/>
        <v>42</v>
      </c>
      <c r="HO335" s="11"/>
      <c r="HP335" s="12">
        <f t="shared" si="5467"/>
        <v>0</v>
      </c>
      <c r="HQ335" s="11"/>
      <c r="HR335" s="12" t="e">
        <f t="shared" si="5468"/>
        <v>#DIV/0!</v>
      </c>
      <c r="HS335" s="13"/>
      <c r="HT335" s="11"/>
      <c r="HU335" s="38"/>
      <c r="HV335" s="39"/>
      <c r="HW335" s="10"/>
      <c r="HX335" s="11"/>
      <c r="HY335" s="61">
        <f t="shared" si="5536"/>
        <v>561</v>
      </c>
      <c r="HZ335" s="61">
        <f t="shared" si="5537"/>
        <v>41</v>
      </c>
      <c r="IA335" s="11"/>
      <c r="IB335" s="12">
        <f t="shared" si="5469"/>
        <v>0</v>
      </c>
      <c r="IC335" s="11"/>
      <c r="ID335" s="12" t="e">
        <f t="shared" si="5470"/>
        <v>#DIV/0!</v>
      </c>
      <c r="IE335" s="13"/>
      <c r="IF335" s="11"/>
      <c r="IG335" s="38"/>
      <c r="IH335" s="39"/>
      <c r="II335" s="10"/>
      <c r="IJ335" s="11"/>
      <c r="IK335" s="61">
        <f t="shared" si="5538"/>
        <v>574</v>
      </c>
      <c r="IL335" s="61">
        <f t="shared" si="5539"/>
        <v>41</v>
      </c>
      <c r="IM335" s="11"/>
      <c r="IN335" s="12">
        <f t="shared" si="5471"/>
        <v>0</v>
      </c>
      <c r="IO335" s="11"/>
      <c r="IP335" s="12" t="e">
        <f t="shared" si="5472"/>
        <v>#DIV/0!</v>
      </c>
      <c r="IQ335" s="13"/>
      <c r="IR335" s="11"/>
      <c r="IS335" s="38"/>
      <c r="IT335" s="39"/>
      <c r="IU335" s="10"/>
      <c r="IV335" s="11"/>
      <c r="IW335" s="61">
        <f t="shared" si="5540"/>
        <v>0</v>
      </c>
      <c r="IX335" s="61">
        <f t="shared" si="5541"/>
        <v>0</v>
      </c>
      <c r="IY335" s="11"/>
      <c r="IZ335" s="12" t="e">
        <f t="shared" si="5473"/>
        <v>#DIV/0!</v>
      </c>
      <c r="JA335" s="11"/>
      <c r="JB335" s="12" t="e">
        <f t="shared" si="5474"/>
        <v>#DIV/0!</v>
      </c>
      <c r="JC335" s="13"/>
      <c r="JD335" s="11"/>
      <c r="JE335" s="38"/>
      <c r="JF335" s="39"/>
      <c r="JG335" s="10">
        <f t="shared" si="5475"/>
        <v>0</v>
      </c>
      <c r="JH335" s="14">
        <f t="shared" si="5476"/>
        <v>0</v>
      </c>
      <c r="JI335" s="373">
        <f t="shared" si="5477"/>
        <v>10324</v>
      </c>
      <c r="JJ335" s="11">
        <f t="shared" si="5099"/>
        <v>731</v>
      </c>
      <c r="JK335" s="11">
        <f t="shared" si="5478"/>
        <v>0</v>
      </c>
      <c r="JL335" s="79">
        <f t="shared" si="5479"/>
        <v>0</v>
      </c>
      <c r="JM335" s="15">
        <f t="shared" si="5480"/>
        <v>0</v>
      </c>
      <c r="JN335" s="12" t="e">
        <f t="shared" si="5481"/>
        <v>#DIV/0!</v>
      </c>
      <c r="JO335" s="16"/>
      <c r="JP335" s="17"/>
      <c r="JQ335" s="16" t="e">
        <f t="shared" si="5556"/>
        <v>#DIV/0!</v>
      </c>
      <c r="JR335" s="16"/>
      <c r="JS335" s="369" t="e">
        <f t="shared" si="5407"/>
        <v>#DIV/0!</v>
      </c>
      <c r="JT335" s="23"/>
      <c r="JU335" s="399"/>
      <c r="JV335" s="404">
        <f t="shared" si="5483"/>
        <v>0</v>
      </c>
      <c r="JW335" s="401">
        <f t="shared" si="5484"/>
        <v>0</v>
      </c>
      <c r="JX335" s="406">
        <f t="shared" si="5485"/>
        <v>0</v>
      </c>
      <c r="JY335" s="743"/>
      <c r="JZ335" s="690"/>
      <c r="KA335" s="746"/>
      <c r="KB335" s="718">
        <f t="shared" ref="KB335" si="5559">KB326+KB331</f>
        <v>513</v>
      </c>
      <c r="KC335" s="763">
        <f t="shared" ref="KC335" si="5560">KB335/$KB$10</f>
        <v>0.1300380228136882</v>
      </c>
      <c r="KD335" s="714">
        <f t="shared" ref="KD335" si="5561">KD326+KD331</f>
        <v>530</v>
      </c>
      <c r="KE335" s="763">
        <f t="shared" ref="KE335" si="5562">KD335/$KD$10</f>
        <v>0.13444951801116184</v>
      </c>
      <c r="KF335" s="714">
        <f t="shared" ref="KF335" si="5563">KF326+KF331</f>
        <v>478</v>
      </c>
      <c r="KG335" s="770">
        <f t="shared" ref="KG335" si="5564">KF335/$KF$10</f>
        <v>0.12110463643273373</v>
      </c>
      <c r="KH335" s="761" t="s">
        <v>144</v>
      </c>
      <c r="KI335" s="304">
        <f t="shared" si="5492"/>
        <v>0</v>
      </c>
      <c r="KJ335" s="431">
        <f t="shared" ref="KJ335" si="5565">KI335/KB333</f>
        <v>0</v>
      </c>
      <c r="KK335" s="304">
        <f t="shared" si="5494"/>
        <v>0</v>
      </c>
      <c r="KL335" s="422">
        <f t="shared" ref="KL335" si="5566">KK335/KD333</f>
        <v>0</v>
      </c>
      <c r="KM335" s="304">
        <f t="shared" si="5496"/>
        <v>0</v>
      </c>
      <c r="KN335" s="422">
        <f>KM335/KF333</f>
        <v>0</v>
      </c>
    </row>
    <row r="336" spans="1:300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5"/>
        <v>0</v>
      </c>
      <c r="JH336" s="443">
        <f t="shared" si="5476"/>
        <v>0</v>
      </c>
      <c r="JI336" s="378">
        <f t="shared" ref="JI336:JJ336" si="5567">SUM(JI328:JI335)</f>
        <v>72268</v>
      </c>
      <c r="JJ336" s="27">
        <f t="shared" si="5567"/>
        <v>5117</v>
      </c>
      <c r="JK336" s="27">
        <f t="shared" si="5478"/>
        <v>0</v>
      </c>
      <c r="JL336" s="80">
        <f t="shared" si="5479"/>
        <v>0</v>
      </c>
      <c r="JM336" s="15">
        <f t="shared" si="5480"/>
        <v>0</v>
      </c>
      <c r="JN336" s="48" t="e">
        <f t="shared" si="5481"/>
        <v>#DIV/0!</v>
      </c>
      <c r="JO336" s="49">
        <f t="shared" ref="JO336" si="5568">SUM(JO329:JO335)/7</f>
        <v>0</v>
      </c>
      <c r="JP336" s="50">
        <f t="shared" ref="JP336" si="5569">SUM(JP329:JP335)</f>
        <v>0</v>
      </c>
      <c r="JQ336" s="397" t="e">
        <f t="shared" si="5556"/>
        <v>#DIV/0!</v>
      </c>
      <c r="JR336" s="50">
        <f t="shared" ref="JR336" si="5570">SUM(JR329:JR335)</f>
        <v>0</v>
      </c>
      <c r="JS336" s="370" t="e">
        <f t="shared" si="5407"/>
        <v>#DIV/0!</v>
      </c>
      <c r="JT336" s="58" t="e">
        <f t="shared" ref="JT336:JU336" si="5571">JT334/JT333*100-100</f>
        <v>#DIV/0!</v>
      </c>
      <c r="JU336" s="318" t="e">
        <f t="shared" si="5571"/>
        <v>#DIV/0!</v>
      </c>
      <c r="JV336" s="410">
        <f t="shared" ref="JV336" si="5572">SUM(G336,I336,S336,U336,AE336,AG336,AQ336,AS336,BC336,BE336,BO336,BQ336,CA336,CC336)/7/SUM(E335,Q335,AC335,AO335,BA335,BM335,BY335)</f>
        <v>0</v>
      </c>
      <c r="JW336" s="411">
        <f t="shared" ref="JW336" si="5573">SUM(CM336,CO336,CY336,DA336,DK336,DM336,DW336,DY336,EI336,EK336,EU336,EW336,FG336,FI336)/7/SUM(CK335,CW335,DI335,DU335,EG335,ES335,FE335)</f>
        <v>0</v>
      </c>
      <c r="JX336" s="412">
        <f t="shared" ref="JX336" si="5574">SUM(FS336,FU336,GE336,GG336,GQ336,GS336,HC336,HE336,HO336,HQ336,IA336,IC336,IM336,IO336,)/7/SUM(FQ335,GC335,GO335,HA335,HM335,HY335,IK335)</f>
        <v>0</v>
      </c>
      <c r="JY336" s="744"/>
      <c r="JZ336" s="691"/>
      <c r="KA336" s="747"/>
      <c r="KB336" s="762"/>
      <c r="KC336" s="764"/>
      <c r="KD336" s="769"/>
      <c r="KE336" s="764"/>
      <c r="KF336" s="769"/>
      <c r="KG336" s="771"/>
      <c r="KH336" s="772"/>
      <c r="KI336" s="418">
        <f t="shared" ref="KI336" si="5575">SUM(KI329:KI335)</f>
        <v>0</v>
      </c>
      <c r="KJ336" s="432">
        <f t="shared" ref="KJ336" si="5576">KI336/KB333</f>
        <v>0</v>
      </c>
      <c r="KK336" s="418">
        <f t="shared" ref="KK336" si="5577">SUM(KK329:KK335)</f>
        <v>0</v>
      </c>
      <c r="KL336" s="426">
        <f t="shared" ref="KL336" si="5578">KK336/KD333</f>
        <v>0</v>
      </c>
      <c r="KM336" s="418">
        <f t="shared" ref="KM336" si="5579">SUM(KM329:KM335)</f>
        <v>0</v>
      </c>
      <c r="KN336" s="426">
        <f>KM336/KF333</f>
        <v>0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0">JG336/JI329</f>
        <v>0</v>
      </c>
      <c r="JH337" s="445">
        <f t="shared" ref="JH337" si="5581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01"/>
      <c r="JW337" s="702"/>
      <c r="JX337" s="703"/>
      <c r="JY337" s="639"/>
      <c r="JZ337" s="640"/>
      <c r="KA337" s="641"/>
      <c r="KB337" s="752"/>
      <c r="KC337" s="753"/>
      <c r="KD337" s="753"/>
      <c r="KE337" s="753"/>
      <c r="KF337" s="753"/>
      <c r="KG337" s="753"/>
      <c r="KH337" s="754"/>
      <c r="KI337" s="416"/>
      <c r="KJ337" s="420"/>
      <c r="KK337" s="416"/>
      <c r="KL337" s="417"/>
      <c r="KM337" s="416"/>
      <c r="KN337" s="417"/>
    </row>
    <row r="338" spans="1:300" x14ac:dyDescent="0.25">
      <c r="A338" s="736">
        <v>62</v>
      </c>
      <c r="B338" s="435">
        <f>B335+1</f>
        <v>45855</v>
      </c>
      <c r="C338" s="32"/>
      <c r="D338" s="33"/>
      <c r="E338" s="33">
        <f>E335-C338</f>
        <v>555</v>
      </c>
      <c r="F338" s="33">
        <f>F335-D338</f>
        <v>39</v>
      </c>
      <c r="G338" s="33"/>
      <c r="H338" s="34">
        <f t="shared" ref="H338:H344" si="5582">((G338+I338)/E338)</f>
        <v>0</v>
      </c>
      <c r="I338" s="33"/>
      <c r="J338" s="34" t="e">
        <f t="shared" ref="J338:J344" si="5583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562</v>
      </c>
      <c r="R338" s="33">
        <f>R335-P338</f>
        <v>38</v>
      </c>
      <c r="S338" s="33"/>
      <c r="T338" s="34">
        <f t="shared" ref="T338:T344" si="5584">((S338+U338)/Q338)</f>
        <v>0</v>
      </c>
      <c r="U338" s="33"/>
      <c r="V338" s="34" t="e">
        <f t="shared" ref="V338:V344" si="5585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545</v>
      </c>
      <c r="AD338" s="33">
        <f>AD335-AB338</f>
        <v>38</v>
      </c>
      <c r="AE338" s="33"/>
      <c r="AF338" s="34">
        <f t="shared" ref="AF338:AF344" si="5586">((AE338+AG338)/AC338)</f>
        <v>0</v>
      </c>
      <c r="AG338" s="33"/>
      <c r="AH338" s="34" t="e">
        <f t="shared" ref="AH338:AH344" si="5587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122</v>
      </c>
      <c r="AP338" s="33">
        <f>AP335-AN338</f>
        <v>8</v>
      </c>
      <c r="AQ338" s="33"/>
      <c r="AR338" s="34">
        <f t="shared" ref="AR338:AR344" si="5588">((AQ338+AS338)/AO338)</f>
        <v>0</v>
      </c>
      <c r="AS338" s="33"/>
      <c r="AT338" s="34" t="e">
        <f t="shared" ref="AT338:AT344" si="5589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547</v>
      </c>
      <c r="BB338" s="33">
        <f>BB335-AZ338</f>
        <v>38</v>
      </c>
      <c r="BC338" s="33"/>
      <c r="BD338" s="34">
        <f t="shared" ref="BD338:BD344" si="5590">((BC338+BE338)/BA338)</f>
        <v>0</v>
      </c>
      <c r="BE338" s="33"/>
      <c r="BF338" s="34" t="e">
        <f t="shared" ref="BF338:BF344" si="5591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551</v>
      </c>
      <c r="BN338" s="33">
        <f>BN335-BL338</f>
        <v>38</v>
      </c>
      <c r="BO338" s="33"/>
      <c r="BP338" s="34">
        <f t="shared" ref="BP338:BP344" si="5592">((BO338+BQ338)/BM338)</f>
        <v>0</v>
      </c>
      <c r="BQ338" s="33"/>
      <c r="BR338" s="34" t="e">
        <f t="shared" ref="BR338:BR344" si="5593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556</v>
      </c>
      <c r="BZ338" s="33">
        <f>BZ335-BX338</f>
        <v>38</v>
      </c>
      <c r="CA338" s="33"/>
      <c r="CB338" s="34">
        <f t="shared" ref="CB338:CB344" si="5594">((CA338+CC338)/BY338)</f>
        <v>0</v>
      </c>
      <c r="CC338" s="33"/>
      <c r="CD338" s="34" t="e">
        <f t="shared" ref="CD338:CD344" si="5595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538</v>
      </c>
      <c r="CL338" s="33">
        <f>CL335-CJ338</f>
        <v>38</v>
      </c>
      <c r="CM338" s="33"/>
      <c r="CN338" s="34">
        <f t="shared" ref="CN338:CN344" si="5596">((CM338+CO338)/CK338)</f>
        <v>0</v>
      </c>
      <c r="CO338" s="33"/>
      <c r="CP338" s="34" t="e">
        <f t="shared" ref="CP338:CP344" si="5597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547</v>
      </c>
      <c r="CX338" s="33">
        <f>CX335-CV338</f>
        <v>38</v>
      </c>
      <c r="CY338" s="33"/>
      <c r="CZ338" s="34">
        <f t="shared" ref="CZ338:CZ344" si="5598">((CY338+DA338)/CW338)</f>
        <v>0</v>
      </c>
      <c r="DA338" s="33"/>
      <c r="DB338" s="34" t="e">
        <f t="shared" ref="DB338:DB344" si="5599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561</v>
      </c>
      <c r="DJ338" s="33">
        <f>DJ335-DH338</f>
        <v>39</v>
      </c>
      <c r="DK338" s="33"/>
      <c r="DL338" s="34">
        <f t="shared" ref="DL338:DL344" si="5600">((DK338+DM338)/DI338)</f>
        <v>0</v>
      </c>
      <c r="DM338" s="33"/>
      <c r="DN338" s="34" t="e">
        <f t="shared" ref="DN338:DN344" si="5601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97</v>
      </c>
      <c r="DV338" s="33">
        <f>DV335-DT338</f>
        <v>8</v>
      </c>
      <c r="DW338" s="33"/>
      <c r="DX338" s="34">
        <f t="shared" ref="DX338:DX344" si="5602">((DW338+DY338)/DU338)</f>
        <v>0</v>
      </c>
      <c r="DY338" s="33"/>
      <c r="DZ338" s="34" t="e">
        <f t="shared" ref="DZ338:DZ344" si="5603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568</v>
      </c>
      <c r="EH338" s="33">
        <f>EH335-EF338</f>
        <v>40</v>
      </c>
      <c r="EI338" s="33"/>
      <c r="EJ338" s="34">
        <f t="shared" ref="EJ338:EJ344" si="5604">((EI338+EK338)/EG338)</f>
        <v>0</v>
      </c>
      <c r="EK338" s="33"/>
      <c r="EL338" s="34" t="e">
        <f t="shared" ref="EL338:EL344" si="5605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556</v>
      </c>
      <c r="ET338" s="33">
        <f>ET335-ER338</f>
        <v>39</v>
      </c>
      <c r="EU338" s="33"/>
      <c r="EV338" s="34">
        <f t="shared" ref="EV338:EV344" si="5606">((EU338+EW338)/ES338)</f>
        <v>0</v>
      </c>
      <c r="EW338" s="33"/>
      <c r="EX338" s="34" t="e">
        <f t="shared" ref="EX338:EX344" si="5607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545</v>
      </c>
      <c r="FF338" s="33">
        <f>FF335-FD338</f>
        <v>38</v>
      </c>
      <c r="FG338" s="33"/>
      <c r="FH338" s="34">
        <f t="shared" ref="FH338:FH344" si="5608">((FG338+FI338)/FE338)</f>
        <v>0</v>
      </c>
      <c r="FI338" s="33"/>
      <c r="FJ338" s="34" t="e">
        <f t="shared" ref="FJ338:FJ344" si="5609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539</v>
      </c>
      <c r="FR338" s="33">
        <f>FR335-FP338</f>
        <v>40</v>
      </c>
      <c r="FS338" s="33"/>
      <c r="FT338" s="34">
        <f t="shared" ref="FT338:FT344" si="5610">((FS338+FU338)/FQ338)</f>
        <v>0</v>
      </c>
      <c r="FU338" s="33"/>
      <c r="FV338" s="34" t="e">
        <f t="shared" ref="FV338:FV344" si="5611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549</v>
      </c>
      <c r="GD338" s="33">
        <f>GD335-GB338</f>
        <v>41</v>
      </c>
      <c r="GE338" s="33"/>
      <c r="GF338" s="34">
        <f t="shared" ref="GF338:GF344" si="5612">((GE338+GG338)/GC338)</f>
        <v>0</v>
      </c>
      <c r="GG338" s="33"/>
      <c r="GH338" s="34" t="e">
        <f t="shared" ref="GH338:GH344" si="5613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571</v>
      </c>
      <c r="GP338" s="33">
        <f>GP335-GN338</f>
        <v>42</v>
      </c>
      <c r="GQ338" s="33"/>
      <c r="GR338" s="34">
        <f t="shared" ref="GR338:GR344" si="5614">((GQ338+GS338)/GO338)</f>
        <v>0</v>
      </c>
      <c r="GS338" s="33"/>
      <c r="GT338" s="34" t="e">
        <f t="shared" ref="GT338:GT344" si="5615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106</v>
      </c>
      <c r="HB338" s="33">
        <f>HB335-GZ338</f>
        <v>7</v>
      </c>
      <c r="HC338" s="33"/>
      <c r="HD338" s="34">
        <f t="shared" ref="HD338:HD344" si="5616">((HC338+HE338)/HA338)</f>
        <v>0</v>
      </c>
      <c r="HE338" s="33"/>
      <c r="HF338" s="34" t="e">
        <f t="shared" ref="HF338:HF344" si="5617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574</v>
      </c>
      <c r="HN338" s="33">
        <f>HN335-HL338</f>
        <v>42</v>
      </c>
      <c r="HO338" s="33"/>
      <c r="HP338" s="34">
        <f t="shared" ref="HP338:HP344" si="5618">((HO338+HQ338)/HM338)</f>
        <v>0</v>
      </c>
      <c r="HQ338" s="33"/>
      <c r="HR338" s="34" t="e">
        <f t="shared" ref="HR338:HR344" si="5619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561</v>
      </c>
      <c r="HZ338" s="33">
        <f>HZ335-HX338</f>
        <v>41</v>
      </c>
      <c r="IA338" s="33"/>
      <c r="IB338" s="34">
        <f t="shared" ref="IB338:IB344" si="5620">((IA338+IC338)/HY338)</f>
        <v>0</v>
      </c>
      <c r="IC338" s="33"/>
      <c r="ID338" s="34" t="e">
        <f t="shared" ref="ID338:ID344" si="5621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574</v>
      </c>
      <c r="IL338" s="33">
        <f>IL335-IJ338</f>
        <v>41</v>
      </c>
      <c r="IM338" s="33"/>
      <c r="IN338" s="34">
        <f t="shared" ref="IN338:IN344" si="5622">((IM338+IO338)/IK338)</f>
        <v>0</v>
      </c>
      <c r="IO338" s="33"/>
      <c r="IP338" s="34" t="e">
        <f t="shared" ref="IP338:IP344" si="5623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0</v>
      </c>
      <c r="IY338" s="33"/>
      <c r="IZ338" s="34" t="e">
        <f t="shared" ref="IZ338:IZ344" si="5624">((IY338+JA338)/IW338)</f>
        <v>#DIV/0!</v>
      </c>
      <c r="JA338" s="33"/>
      <c r="JB338" s="34" t="e">
        <f t="shared" ref="JB338:JB344" si="5625">JA338/(IY338+JA338)</f>
        <v>#DIV/0!</v>
      </c>
      <c r="JC338" s="35"/>
      <c r="JD338" s="33"/>
      <c r="JE338" s="33"/>
      <c r="JF338" s="36"/>
      <c r="JG338" s="32">
        <f t="shared" ref="JG338:JG345" si="5626">+C338+O338+AA338+AM338+AY338+BK338+BW338+CI338+CU338+DG338+DS338+EE338+EQ338+FC338+GA338+GM338+GY338+HK338+HW338+II338+FO338+IU338</f>
        <v>0</v>
      </c>
      <c r="JH338" s="36">
        <f t="shared" ref="JH338:JH345" si="5627">+D338+P338+AB338+AN338+AZ338+BL338+BX338+CJ338+CV338+DH338+DT338+EF338+ER338+FD338+GB338+GN338+GZ338+HL338+HX338+IJ338+FP338+IV338</f>
        <v>0</v>
      </c>
      <c r="JI338" s="372">
        <f t="shared" ref="JI338:JI344" si="5628">+E338+Q338+AC338+AO338+BA338+BM338+BY338+CK338+CW338+DI338+DU338+EG338+ES338+FE338+GC338+GO338+HA338+HM338+HY338+FQ338+IK338</f>
        <v>10324</v>
      </c>
      <c r="JJ338" s="11">
        <f t="shared" si="5099"/>
        <v>731</v>
      </c>
      <c r="JK338" s="33">
        <f t="shared" ref="JK338:JK345" si="5629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0">+(JK338)/JI338</f>
        <v>0</v>
      </c>
      <c r="JM338" s="15">
        <f t="shared" ref="JM338:JM345" si="5631">+I338+U338+AG338+AS338+BE338+BQ338+CC338+CO338+DA338+DM338+DY338+EK338+EW338+FI338+GG338+GS338+HE338+HQ338+IC338+IO338+FU338</f>
        <v>0</v>
      </c>
      <c r="JN338" s="34" t="e">
        <f t="shared" ref="JN338:JN345" si="5632">+(JM338/(JK338))</f>
        <v>#DIV/0!</v>
      </c>
      <c r="JO338" s="45"/>
      <c r="JP338" s="46"/>
      <c r="JQ338" s="45" t="e">
        <f t="shared" si="5556"/>
        <v>#DIV/0!</v>
      </c>
      <c r="JR338" s="45"/>
      <c r="JS338" s="366" t="e">
        <f t="shared" ref="JS338" si="5633">JR338/JM338</f>
        <v>#DIV/0!</v>
      </c>
      <c r="JT338" s="44"/>
      <c r="JU338" s="284"/>
      <c r="JV338" s="402">
        <f t="shared" ref="JV338:JV344" si="5634">SUM(G338,I338,S338,U338,AE338,AG338,AQ338,AS338,BC338,BE338,BO338,BQ338,CA338,CC338)/SUM(E338,Q338,AC338,AO338,BA338,BM338,BY338)</f>
        <v>0</v>
      </c>
      <c r="JW338" s="403">
        <f t="shared" ref="JW338:JW344" si="5635">SUM(CM338,CO338,CY338,DA338,DK338,DM338,DW338,DY338,EI338,EK338,EU338,EW338,FG338,FI338)/SUM(CK338,CW338,DI338,DU338,EG338,ES338,FE338)</f>
        <v>0</v>
      </c>
      <c r="JX338" s="405">
        <f t="shared" ref="JX338:JX344" si="5636">SUM(FS338,FU338,GE338,GG338,GQ338,GS338,HC338,HE338,HO338,HQ338,IA338,IC338,IM338,IO338,)/SUM(FQ338,GC338,GO338,HA338,HM338,HY338,IK338)</f>
        <v>0</v>
      </c>
      <c r="JY338" s="742" t="e">
        <f t="shared" ref="JY338" si="5637">SUM(I345,U345,AG345,AS345,BE345,BQ345,CC345)/SUM(G345,I345,S345,U345,AE345,AG345,AQ345,AS345,BC345,BE345,BO345,BQ345,CA345,CC345)</f>
        <v>#DIV/0!</v>
      </c>
      <c r="JZ338" s="689" t="e">
        <f t="shared" ref="JZ338" si="5638">SUM(CO345,DA345,DM345,DY345,EK345,EW345,FI345)/SUM(CM345,CO345,CY345,DA345,DK345,DM345,DW345,DY345,EI345,EK345,EU345,EW345,FG345,FI345)</f>
        <v>#DIV/0!</v>
      </c>
      <c r="KA338" s="745" t="e">
        <f t="shared" ref="KA338" si="5639">SUM(,FU345,GG345,GS345,HE345,HQ345,IC345,IO345)/SUM(FU345,FS345,GG345,GE345,GS345,GQ345,HE345,HC345,HQ345,HO345,IC345,IA345,IO345,IM345)</f>
        <v>#DIV/0!</v>
      </c>
      <c r="KB338" s="724">
        <f t="shared" ref="KB338" si="5640">KB340/KB342</f>
        <v>0</v>
      </c>
      <c r="KC338" s="720"/>
      <c r="KD338" s="720">
        <f t="shared" ref="KD338" si="5641">KD340/KD342</f>
        <v>0</v>
      </c>
      <c r="KE338" s="720"/>
      <c r="KF338" s="720">
        <f t="shared" ref="KF338" si="5642">KF340/KF342</f>
        <v>0</v>
      </c>
      <c r="KG338" s="755"/>
      <c r="KH338" s="757" t="s">
        <v>68</v>
      </c>
      <c r="KI338" s="419">
        <f t="shared" ref="KI338:KI344" si="5643">C338+AA338+AM338+AY338+BK338+BW338</f>
        <v>0</v>
      </c>
      <c r="KJ338" s="427">
        <f t="shared" ref="KJ338" si="5644">KI338/KB342</f>
        <v>0</v>
      </c>
      <c r="KK338" s="419">
        <f t="shared" ref="KK338:KK344" si="5645">CI338+CU338+DG338+EE338+EQ338+FC338+DS338</f>
        <v>0</v>
      </c>
      <c r="KL338" s="424">
        <f t="shared" ref="KL338" si="5646">KK338/KD342</f>
        <v>0</v>
      </c>
      <c r="KM338" s="419">
        <f t="shared" ref="KM338:KM344" si="5647">FO338+GA338+GM338+GY338+HK338+HW338+II338</f>
        <v>0</v>
      </c>
      <c r="KN338" s="424">
        <f>KM338/KF342</f>
        <v>0</v>
      </c>
    </row>
    <row r="339" spans="1:300" ht="19.5" thickBot="1" x14ac:dyDescent="0.3">
      <c r="A339" s="734"/>
      <c r="B339" s="436">
        <f t="shared" ref="B339:B344" si="5648">+B338+1</f>
        <v>45856</v>
      </c>
      <c r="C339" s="10"/>
      <c r="D339" s="11"/>
      <c r="E339" s="61">
        <f t="shared" ref="E339:E344" si="5649">E338-C339</f>
        <v>555</v>
      </c>
      <c r="F339" s="61">
        <f t="shared" ref="F339:F344" si="5650">F338-D339</f>
        <v>39</v>
      </c>
      <c r="G339" s="11"/>
      <c r="H339" s="12">
        <f t="shared" si="5582"/>
        <v>0</v>
      </c>
      <c r="I339" s="11"/>
      <c r="J339" s="12" t="e">
        <f t="shared" si="5583"/>
        <v>#DIV/0!</v>
      </c>
      <c r="K339" s="13"/>
      <c r="L339" s="11"/>
      <c r="M339" s="11"/>
      <c r="N339" s="14"/>
      <c r="O339" s="10"/>
      <c r="P339" s="11"/>
      <c r="Q339" s="61">
        <f t="shared" ref="Q339:Q344" si="5651">Q338-O339</f>
        <v>562</v>
      </c>
      <c r="R339" s="61">
        <f t="shared" ref="R339:R344" si="5652">R338-P339</f>
        <v>38</v>
      </c>
      <c r="S339" s="11"/>
      <c r="T339" s="12">
        <f t="shared" si="5584"/>
        <v>0</v>
      </c>
      <c r="U339" s="11"/>
      <c r="V339" s="12" t="e">
        <f t="shared" si="5585"/>
        <v>#DIV/0!</v>
      </c>
      <c r="W339" s="13"/>
      <c r="X339" s="11"/>
      <c r="Y339" s="11"/>
      <c r="Z339" s="14"/>
      <c r="AA339" s="10"/>
      <c r="AB339" s="11"/>
      <c r="AC339" s="61">
        <f t="shared" ref="AC339:AC344" si="5653">AC338-AA339</f>
        <v>545</v>
      </c>
      <c r="AD339" s="61">
        <f t="shared" ref="AD339:AD344" si="5654">AD338-AB339</f>
        <v>38</v>
      </c>
      <c r="AE339" s="11"/>
      <c r="AF339" s="12">
        <f t="shared" si="5586"/>
        <v>0</v>
      </c>
      <c r="AG339" s="11"/>
      <c r="AH339" s="12" t="e">
        <f t="shared" si="5587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5">AO338-AM339</f>
        <v>122</v>
      </c>
      <c r="AP339" s="61">
        <f t="shared" ref="AP339:AP344" si="5656">AP338-AN339</f>
        <v>8</v>
      </c>
      <c r="AQ339" s="11"/>
      <c r="AR339" s="12">
        <f t="shared" si="5588"/>
        <v>0</v>
      </c>
      <c r="AS339" s="11"/>
      <c r="AT339" s="12" t="e">
        <f t="shared" si="5589"/>
        <v>#DIV/0!</v>
      </c>
      <c r="AU339" s="13"/>
      <c r="AV339" s="11"/>
      <c r="AW339" s="11"/>
      <c r="AX339" s="14"/>
      <c r="AY339" s="10"/>
      <c r="AZ339" s="11"/>
      <c r="BA339" s="61">
        <f t="shared" ref="BA339:BA344" si="5657">BA338-AY339</f>
        <v>547</v>
      </c>
      <c r="BB339" s="61">
        <f t="shared" ref="BB339:BB344" si="5658">BB338-AZ339</f>
        <v>38</v>
      </c>
      <c r="BC339" s="11"/>
      <c r="BD339" s="12">
        <f t="shared" si="5590"/>
        <v>0</v>
      </c>
      <c r="BE339" s="11"/>
      <c r="BF339" s="12" t="e">
        <f t="shared" si="5591"/>
        <v>#DIV/0!</v>
      </c>
      <c r="BG339" s="13"/>
      <c r="BH339" s="11"/>
      <c r="BI339" s="11"/>
      <c r="BJ339" s="14"/>
      <c r="BK339" s="10"/>
      <c r="BL339" s="11"/>
      <c r="BM339" s="61">
        <f t="shared" ref="BM339:BM344" si="5659">BM338-BK339</f>
        <v>551</v>
      </c>
      <c r="BN339" s="61">
        <f t="shared" ref="BN339:BN344" si="5660">BN338-BL339</f>
        <v>38</v>
      </c>
      <c r="BO339" s="11"/>
      <c r="BP339" s="12">
        <f t="shared" si="5592"/>
        <v>0</v>
      </c>
      <c r="BQ339" s="11"/>
      <c r="BR339" s="12" t="e">
        <f t="shared" si="5593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1">BY338-BW339</f>
        <v>556</v>
      </c>
      <c r="BZ339" s="61">
        <f t="shared" ref="BZ339:BZ344" si="5662">BZ338-BX339</f>
        <v>38</v>
      </c>
      <c r="CA339" s="11"/>
      <c r="CB339" s="12">
        <f t="shared" si="5594"/>
        <v>0</v>
      </c>
      <c r="CC339" s="11"/>
      <c r="CD339" s="12" t="e">
        <f t="shared" si="5595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3">CK338-CI339</f>
        <v>538</v>
      </c>
      <c r="CL339" s="61">
        <f t="shared" ref="CL339:CL344" si="5664">CL338-CJ339</f>
        <v>38</v>
      </c>
      <c r="CM339" s="11"/>
      <c r="CN339" s="12">
        <f t="shared" si="5596"/>
        <v>0</v>
      </c>
      <c r="CO339" s="11"/>
      <c r="CP339" s="12" t="e">
        <f t="shared" si="5597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5">CW338-CU339</f>
        <v>547</v>
      </c>
      <c r="CX339" s="61">
        <f t="shared" ref="CX339:CX344" si="5666">CX338-CV339</f>
        <v>38</v>
      </c>
      <c r="CY339" s="11"/>
      <c r="CZ339" s="12">
        <f t="shared" si="5598"/>
        <v>0</v>
      </c>
      <c r="DA339" s="11"/>
      <c r="DB339" s="12" t="e">
        <f t="shared" si="5599"/>
        <v>#DIV/0!</v>
      </c>
      <c r="DC339" s="13"/>
      <c r="DD339" s="11"/>
      <c r="DE339" s="11"/>
      <c r="DF339" s="14"/>
      <c r="DG339" s="10"/>
      <c r="DH339" s="11"/>
      <c r="DI339" s="61">
        <f t="shared" ref="DI339:DI344" si="5667">DI338-DG339</f>
        <v>561</v>
      </c>
      <c r="DJ339" s="61">
        <f t="shared" ref="DJ339:DJ344" si="5668">DJ338-DH339</f>
        <v>39</v>
      </c>
      <c r="DK339" s="11"/>
      <c r="DL339" s="12">
        <f t="shared" si="5600"/>
        <v>0</v>
      </c>
      <c r="DM339" s="11"/>
      <c r="DN339" s="12" t="e">
        <f t="shared" si="5601"/>
        <v>#DIV/0!</v>
      </c>
      <c r="DO339" s="13"/>
      <c r="DP339" s="11"/>
      <c r="DQ339" s="11"/>
      <c r="DR339" s="14"/>
      <c r="DS339" s="10"/>
      <c r="DT339" s="11"/>
      <c r="DU339" s="61">
        <f t="shared" ref="DU339:DU344" si="5669">DU338-DS339</f>
        <v>97</v>
      </c>
      <c r="DV339" s="61">
        <f t="shared" ref="DV339:DV344" si="5670">DV338-DT339</f>
        <v>8</v>
      </c>
      <c r="DW339" s="11"/>
      <c r="DX339" s="12">
        <f t="shared" si="5602"/>
        <v>0</v>
      </c>
      <c r="DY339" s="11"/>
      <c r="DZ339" s="12" t="e">
        <f t="shared" si="5603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1">EG338-EE339</f>
        <v>568</v>
      </c>
      <c r="EH339" s="61">
        <f t="shared" ref="EH339:EH344" si="5672">EH338-EF339</f>
        <v>40</v>
      </c>
      <c r="EI339" s="11"/>
      <c r="EJ339" s="12">
        <f t="shared" si="5604"/>
        <v>0</v>
      </c>
      <c r="EK339" s="11"/>
      <c r="EL339" s="12" t="e">
        <f t="shared" si="5605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3">ES338-EQ339</f>
        <v>556</v>
      </c>
      <c r="ET339" s="61">
        <f t="shared" ref="ET339:ET344" si="5674">ET338-ER339</f>
        <v>39</v>
      </c>
      <c r="EU339" s="11"/>
      <c r="EV339" s="12">
        <f t="shared" si="5606"/>
        <v>0</v>
      </c>
      <c r="EW339" s="11"/>
      <c r="EX339" s="12" t="e">
        <f t="shared" si="5607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5">FE338-FC339</f>
        <v>545</v>
      </c>
      <c r="FF339" s="61">
        <f t="shared" ref="FF339:FF344" si="5676">FF338-FD339</f>
        <v>38</v>
      </c>
      <c r="FG339" s="11"/>
      <c r="FH339" s="12">
        <f t="shared" si="5608"/>
        <v>0</v>
      </c>
      <c r="FI339" s="11"/>
      <c r="FJ339" s="12" t="e">
        <f t="shared" si="5609"/>
        <v>#DIV/0!</v>
      </c>
      <c r="FK339" s="13"/>
      <c r="FL339" s="11"/>
      <c r="FM339" s="11"/>
      <c r="FN339" s="14"/>
      <c r="FO339" s="10"/>
      <c r="FP339" s="11"/>
      <c r="FQ339" s="61">
        <f t="shared" ref="FQ339" si="5677">FQ338-FO339</f>
        <v>539</v>
      </c>
      <c r="FR339" s="61">
        <f t="shared" ref="FR339" si="5678">FR338-FP339</f>
        <v>40</v>
      </c>
      <c r="FS339" s="11"/>
      <c r="FT339" s="12">
        <f t="shared" si="5610"/>
        <v>0</v>
      </c>
      <c r="FU339" s="11"/>
      <c r="FV339" s="12" t="e">
        <f t="shared" si="5611"/>
        <v>#DIV/0!</v>
      </c>
      <c r="FW339" s="13"/>
      <c r="FX339" s="11"/>
      <c r="FY339" s="11"/>
      <c r="FZ339" s="14"/>
      <c r="GA339" s="10"/>
      <c r="GB339" s="11"/>
      <c r="GC339" s="61">
        <f t="shared" ref="GC339:GC344" si="5679">GC338-GA339</f>
        <v>549</v>
      </c>
      <c r="GD339" s="61">
        <f t="shared" ref="GD339:GD344" si="5680">GD338-GB339</f>
        <v>41</v>
      </c>
      <c r="GE339" s="11"/>
      <c r="GF339" s="12">
        <f t="shared" si="5612"/>
        <v>0</v>
      </c>
      <c r="GG339" s="11"/>
      <c r="GH339" s="12" t="e">
        <f t="shared" si="5613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1">GO338-GM339</f>
        <v>571</v>
      </c>
      <c r="GP339" s="61">
        <f t="shared" ref="GP339:GP344" si="5682">GP338-GN339</f>
        <v>42</v>
      </c>
      <c r="GQ339" s="11"/>
      <c r="GR339" s="12">
        <f t="shared" si="5614"/>
        <v>0</v>
      </c>
      <c r="GS339" s="11"/>
      <c r="GT339" s="12" t="e">
        <f t="shared" si="5615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3">HA338-GY339</f>
        <v>106</v>
      </c>
      <c r="HB339" s="61">
        <f t="shared" ref="HB339:HB344" si="5684">HB338-GZ339</f>
        <v>7</v>
      </c>
      <c r="HC339" s="11"/>
      <c r="HD339" s="12">
        <f t="shared" si="5616"/>
        <v>0</v>
      </c>
      <c r="HE339" s="11"/>
      <c r="HF339" s="12" t="e">
        <f t="shared" si="5617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5">HM338-HK339</f>
        <v>574</v>
      </c>
      <c r="HN339" s="61">
        <f t="shared" ref="HN339:HN344" si="5686">HN338-HL339</f>
        <v>42</v>
      </c>
      <c r="HO339" s="11"/>
      <c r="HP339" s="12">
        <f t="shared" si="5618"/>
        <v>0</v>
      </c>
      <c r="HQ339" s="11"/>
      <c r="HR339" s="12" t="e">
        <f t="shared" si="5619"/>
        <v>#DIV/0!</v>
      </c>
      <c r="HS339" s="13"/>
      <c r="HT339" s="11"/>
      <c r="HU339" s="11"/>
      <c r="HV339" s="14"/>
      <c r="HW339" s="10"/>
      <c r="HX339" s="11"/>
      <c r="HY339" s="61">
        <f t="shared" ref="HY339" si="5687">HY338-HW339</f>
        <v>561</v>
      </c>
      <c r="HZ339" s="61">
        <f t="shared" ref="HZ339" si="5688">HZ338-HX339</f>
        <v>41</v>
      </c>
      <c r="IA339" s="11"/>
      <c r="IB339" s="12">
        <f t="shared" si="5620"/>
        <v>0</v>
      </c>
      <c r="IC339" s="11"/>
      <c r="ID339" s="12" t="e">
        <f t="shared" si="5621"/>
        <v>#DIV/0!</v>
      </c>
      <c r="IE339" s="13"/>
      <c r="IF339" s="11"/>
      <c r="IG339" s="11"/>
      <c r="IH339" s="14"/>
      <c r="II339" s="10"/>
      <c r="IJ339" s="11"/>
      <c r="IK339" s="61">
        <f t="shared" ref="IK339:IK344" si="5689">IK338-II339</f>
        <v>574</v>
      </c>
      <c r="IL339" s="61">
        <f t="shared" ref="IL339:IL344" si="5690">IL338-IJ339</f>
        <v>41</v>
      </c>
      <c r="IM339" s="11"/>
      <c r="IN339" s="12">
        <f t="shared" si="5622"/>
        <v>0</v>
      </c>
      <c r="IO339" s="11"/>
      <c r="IP339" s="12" t="e">
        <f t="shared" si="5623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1">IW338-IU339</f>
        <v>0</v>
      </c>
      <c r="IX339" s="61">
        <f t="shared" ref="IX339:IX344" si="5692">IX338-IV339</f>
        <v>0</v>
      </c>
      <c r="IY339" s="11"/>
      <c r="IZ339" s="12" t="e">
        <f t="shared" si="5624"/>
        <v>#DIV/0!</v>
      </c>
      <c r="JA339" s="11"/>
      <c r="JB339" s="12" t="e">
        <f t="shared" si="5625"/>
        <v>#DIV/0!</v>
      </c>
      <c r="JC339" s="13"/>
      <c r="JD339" s="11"/>
      <c r="JE339" s="11"/>
      <c r="JF339" s="14"/>
      <c r="JG339" s="10">
        <f t="shared" si="5626"/>
        <v>0</v>
      </c>
      <c r="JH339" s="14">
        <f t="shared" si="5627"/>
        <v>0</v>
      </c>
      <c r="JI339" s="373">
        <f t="shared" si="5628"/>
        <v>10324</v>
      </c>
      <c r="JJ339" s="11">
        <f t="shared" si="5099"/>
        <v>731</v>
      </c>
      <c r="JK339" s="11">
        <f t="shared" si="5629"/>
        <v>0</v>
      </c>
      <c r="JL339" s="79">
        <f t="shared" si="5630"/>
        <v>0</v>
      </c>
      <c r="JM339" s="15">
        <f t="shared" si="5631"/>
        <v>0</v>
      </c>
      <c r="JN339" s="12" t="e">
        <f t="shared" si="5632"/>
        <v>#DIV/0!</v>
      </c>
      <c r="JO339" s="16"/>
      <c r="JP339" s="17"/>
      <c r="JQ339" s="16" t="e">
        <f t="shared" si="5556"/>
        <v>#DIV/0!</v>
      </c>
      <c r="JR339" s="16"/>
      <c r="JS339" s="369" t="e">
        <f t="shared" si="5407"/>
        <v>#DIV/0!</v>
      </c>
      <c r="JT339" s="15"/>
      <c r="JU339" s="285"/>
      <c r="JV339" s="404">
        <f t="shared" si="5634"/>
        <v>0</v>
      </c>
      <c r="JW339" s="401">
        <f t="shared" si="5635"/>
        <v>0</v>
      </c>
      <c r="JX339" s="406">
        <f t="shared" si="5636"/>
        <v>0</v>
      </c>
      <c r="JY339" s="743"/>
      <c r="JZ339" s="690"/>
      <c r="KA339" s="746"/>
      <c r="KB339" s="725"/>
      <c r="KC339" s="722"/>
      <c r="KD339" s="722"/>
      <c r="KE339" s="722"/>
      <c r="KF339" s="722"/>
      <c r="KG339" s="756"/>
      <c r="KH339" s="758"/>
      <c r="KI339" s="67">
        <f t="shared" si="5643"/>
        <v>0</v>
      </c>
      <c r="KJ339" s="430">
        <f t="shared" ref="KJ339" si="5693">KI339/KB342</f>
        <v>0</v>
      </c>
      <c r="KK339" s="67">
        <f t="shared" si="5645"/>
        <v>0</v>
      </c>
      <c r="KL339" s="425">
        <f t="shared" ref="KL339" si="5694">KK339/KD342</f>
        <v>0</v>
      </c>
      <c r="KM339" s="67">
        <f t="shared" si="5647"/>
        <v>0</v>
      </c>
      <c r="KN339" s="425">
        <f>KM339/KF342</f>
        <v>0</v>
      </c>
    </row>
    <row r="340" spans="1:300" ht="19.5" thickTop="1" x14ac:dyDescent="0.25">
      <c r="A340" s="734"/>
      <c r="B340" s="436">
        <f t="shared" si="5648"/>
        <v>45857</v>
      </c>
      <c r="C340" s="10"/>
      <c r="D340" s="11"/>
      <c r="E340" s="61">
        <f t="shared" ref="E340:E341" si="5695">E339-C340</f>
        <v>555</v>
      </c>
      <c r="F340" s="61">
        <f t="shared" ref="F340:F341" si="5696">F339-D340</f>
        <v>39</v>
      </c>
      <c r="G340" s="11"/>
      <c r="H340" s="12">
        <f t="shared" ref="H340:H341" si="5697">((G340+I340)/E340)</f>
        <v>0</v>
      </c>
      <c r="I340" s="11"/>
      <c r="J340" s="12" t="e">
        <f t="shared" ref="J340:J341" si="5698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699">Q339-O340</f>
        <v>562</v>
      </c>
      <c r="R340" s="61">
        <f t="shared" ref="R340:R341" si="5700">R339-P340</f>
        <v>38</v>
      </c>
      <c r="S340" s="11"/>
      <c r="T340" s="12">
        <f t="shared" ref="T340:T341" si="5701">((S340+U340)/Q340)</f>
        <v>0</v>
      </c>
      <c r="U340" s="11"/>
      <c r="V340" s="12" t="e">
        <f t="shared" ref="V340:V341" si="5702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3">AC339-AA340</f>
        <v>545</v>
      </c>
      <c r="AD340" s="61">
        <f t="shared" ref="AD340:AD341" si="5704">AD339-AB340</f>
        <v>38</v>
      </c>
      <c r="AE340" s="11"/>
      <c r="AF340" s="12">
        <f t="shared" ref="AF340:AF341" si="5705">((AE340+AG340)/AC340)</f>
        <v>0</v>
      </c>
      <c r="AG340" s="11"/>
      <c r="AH340" s="12" t="e">
        <f t="shared" ref="AH340:AH341" si="5706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07">AO339-AM340</f>
        <v>122</v>
      </c>
      <c r="AP340" s="61">
        <f t="shared" ref="AP340:AP341" si="5708">AP339-AN340</f>
        <v>8</v>
      </c>
      <c r="AQ340" s="11"/>
      <c r="AR340" s="12">
        <f t="shared" ref="AR340:AR341" si="5709">((AQ340+AS340)/AO340)</f>
        <v>0</v>
      </c>
      <c r="AS340" s="11"/>
      <c r="AT340" s="12" t="e">
        <f t="shared" ref="AT340:AT341" si="5710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1">BA339-AY340</f>
        <v>547</v>
      </c>
      <c r="BB340" s="61">
        <f t="shared" ref="BB340:BB341" si="5712">BB339-AZ340</f>
        <v>38</v>
      </c>
      <c r="BC340" s="11"/>
      <c r="BD340" s="12">
        <f t="shared" ref="BD340:BD341" si="5713">((BC340+BE340)/BA340)</f>
        <v>0</v>
      </c>
      <c r="BE340" s="11"/>
      <c r="BF340" s="12" t="e">
        <f t="shared" ref="BF340:BF341" si="5714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5">BM339-BK340</f>
        <v>551</v>
      </c>
      <c r="BN340" s="61">
        <f t="shared" ref="BN340:BN341" si="5716">BN339-BL340</f>
        <v>38</v>
      </c>
      <c r="BO340" s="11"/>
      <c r="BP340" s="12">
        <f t="shared" ref="BP340:BP341" si="5717">((BO340+BQ340)/BM340)</f>
        <v>0</v>
      </c>
      <c r="BQ340" s="11"/>
      <c r="BR340" s="12" t="e">
        <f t="shared" ref="BR340:BR341" si="5718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19">BY339-BW340</f>
        <v>556</v>
      </c>
      <c r="BZ340" s="61">
        <f t="shared" ref="BZ340:BZ341" si="5720">BZ339-BX340</f>
        <v>38</v>
      </c>
      <c r="CA340" s="11"/>
      <c r="CB340" s="12">
        <f t="shared" ref="CB340:CB341" si="5721">((CA340+CC340)/BY340)</f>
        <v>0</v>
      </c>
      <c r="CC340" s="11"/>
      <c r="CD340" s="12" t="e">
        <f t="shared" ref="CD340:CD341" si="5722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3">CK339-CI340</f>
        <v>538</v>
      </c>
      <c r="CL340" s="61">
        <f t="shared" ref="CL340:CL341" si="5724">CL339-CJ340</f>
        <v>38</v>
      </c>
      <c r="CM340" s="11"/>
      <c r="CN340" s="12">
        <f t="shared" ref="CN340:CN341" si="5725">((CM340+CO340)/CK340)</f>
        <v>0</v>
      </c>
      <c r="CO340" s="11"/>
      <c r="CP340" s="12" t="e">
        <f t="shared" ref="CP340:CP341" si="5726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27">CW339-CU340</f>
        <v>547</v>
      </c>
      <c r="CX340" s="61">
        <f t="shared" ref="CX340:CX341" si="5728">CX339-CV340</f>
        <v>38</v>
      </c>
      <c r="CY340" s="11"/>
      <c r="CZ340" s="12">
        <f t="shared" ref="CZ340:CZ341" si="5729">((CY340+DA340)/CW340)</f>
        <v>0</v>
      </c>
      <c r="DA340" s="11"/>
      <c r="DB340" s="12" t="e">
        <f t="shared" ref="DB340:DB341" si="5730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1">DI339-DG340</f>
        <v>561</v>
      </c>
      <c r="DJ340" s="61">
        <f t="shared" ref="DJ340:DJ341" si="5732">DJ339-DH340</f>
        <v>39</v>
      </c>
      <c r="DK340" s="11"/>
      <c r="DL340" s="12">
        <f t="shared" ref="DL340:DL341" si="5733">((DK340+DM340)/DI340)</f>
        <v>0</v>
      </c>
      <c r="DM340" s="11"/>
      <c r="DN340" s="12" t="e">
        <f t="shared" ref="DN340:DN341" si="5734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5">DU339-DS340</f>
        <v>97</v>
      </c>
      <c r="DV340" s="61">
        <f t="shared" ref="DV340:DV341" si="5736">DV339-DT340</f>
        <v>8</v>
      </c>
      <c r="DW340" s="11"/>
      <c r="DX340" s="12">
        <f t="shared" ref="DX340:DX341" si="5737">((DW340+DY340)/DU340)</f>
        <v>0</v>
      </c>
      <c r="DY340" s="11"/>
      <c r="DZ340" s="12" t="e">
        <f t="shared" ref="DZ340:DZ341" si="5738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39">EG339-EE340</f>
        <v>568</v>
      </c>
      <c r="EH340" s="61">
        <f t="shared" ref="EH340:EH341" si="5740">EH339-EF340</f>
        <v>40</v>
      </c>
      <c r="EI340" s="11"/>
      <c r="EJ340" s="12">
        <f t="shared" ref="EJ340:EJ341" si="5741">((EI340+EK340)/EG340)</f>
        <v>0</v>
      </c>
      <c r="EK340" s="11"/>
      <c r="EL340" s="12" t="e">
        <f t="shared" ref="EL340:EL341" si="5742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3">ES339-EQ340</f>
        <v>556</v>
      </c>
      <c r="ET340" s="61">
        <f t="shared" ref="ET340:ET341" si="5744">ET339-ER340</f>
        <v>39</v>
      </c>
      <c r="EU340" s="11"/>
      <c r="EV340" s="12">
        <f t="shared" ref="EV340:EV341" si="5745">((EU340+EW340)/ES340)</f>
        <v>0</v>
      </c>
      <c r="EW340" s="11"/>
      <c r="EX340" s="12" t="e">
        <f t="shared" ref="EX340:EX341" si="5746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47">FE339-FC340</f>
        <v>545</v>
      </c>
      <c r="FF340" s="61">
        <f t="shared" ref="FF340:FF341" si="5748">FF339-FD340</f>
        <v>38</v>
      </c>
      <c r="FG340" s="11"/>
      <c r="FH340" s="12">
        <f t="shared" ref="FH340:FH341" si="5749">((FG340+FI340)/FE340)</f>
        <v>0</v>
      </c>
      <c r="FI340" s="11"/>
      <c r="FJ340" s="12" t="e">
        <f t="shared" ref="FJ340:FJ341" si="5750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1">FQ339-FO340</f>
        <v>539</v>
      </c>
      <c r="FR340" s="61">
        <f t="shared" ref="FR340:FR341" si="5752">FR339-FP340</f>
        <v>40</v>
      </c>
      <c r="FS340" s="11"/>
      <c r="FT340" s="12">
        <f t="shared" ref="FT340:FT341" si="5753">((FS340+FU340)/FQ340)</f>
        <v>0</v>
      </c>
      <c r="FU340" s="11"/>
      <c r="FV340" s="12" t="e">
        <f t="shared" ref="FV340:FV341" si="5754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5">GC339-GA340</f>
        <v>549</v>
      </c>
      <c r="GD340" s="61">
        <f t="shared" ref="GD340:GD341" si="5756">GD339-GB340</f>
        <v>41</v>
      </c>
      <c r="GE340" s="11"/>
      <c r="GF340" s="12">
        <f t="shared" ref="GF340:GF341" si="5757">((GE340+GG340)/GC340)</f>
        <v>0</v>
      </c>
      <c r="GG340" s="11"/>
      <c r="GH340" s="12" t="e">
        <f t="shared" ref="GH340:GH341" si="5758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59">GO339-GM340</f>
        <v>571</v>
      </c>
      <c r="GP340" s="61">
        <f t="shared" ref="GP340:GP341" si="5760">GP339-GN340</f>
        <v>42</v>
      </c>
      <c r="GQ340" s="11"/>
      <c r="GR340" s="12">
        <f t="shared" ref="GR340:GR341" si="5761">((GQ340+GS340)/GO340)</f>
        <v>0</v>
      </c>
      <c r="GS340" s="11"/>
      <c r="GT340" s="12" t="e">
        <f t="shared" ref="GT340:GT341" si="5762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3">HA339-GY340</f>
        <v>106</v>
      </c>
      <c r="HB340" s="61">
        <f t="shared" ref="HB340:HB341" si="5764">HB339-GZ340</f>
        <v>7</v>
      </c>
      <c r="HC340" s="11"/>
      <c r="HD340" s="12">
        <f t="shared" ref="HD340:HD341" si="5765">((HC340+HE340)/HA340)</f>
        <v>0</v>
      </c>
      <c r="HE340" s="11"/>
      <c r="HF340" s="12" t="e">
        <f t="shared" ref="HF340:HF341" si="5766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67">HM339-HK340</f>
        <v>574</v>
      </c>
      <c r="HN340" s="61">
        <f t="shared" ref="HN340:HN341" si="5768">HN339-HL340</f>
        <v>42</v>
      </c>
      <c r="HO340" s="11"/>
      <c r="HP340" s="12">
        <f t="shared" ref="HP340:HP341" si="5769">((HO340+HQ340)/HM340)</f>
        <v>0</v>
      </c>
      <c r="HQ340" s="11"/>
      <c r="HR340" s="12" t="e">
        <f t="shared" ref="HR340:HR341" si="5770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1">HY339-HW340</f>
        <v>561</v>
      </c>
      <c r="HZ340" s="61">
        <f t="shared" ref="HZ340:HZ341" si="5772">HZ339-HX340</f>
        <v>41</v>
      </c>
      <c r="IA340" s="11"/>
      <c r="IB340" s="12">
        <f t="shared" ref="IB340:IB341" si="5773">((IA340+IC340)/HY340)</f>
        <v>0</v>
      </c>
      <c r="IC340" s="11"/>
      <c r="ID340" s="12" t="e">
        <f t="shared" ref="ID340:ID341" si="5774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89"/>
        <v>574</v>
      </c>
      <c r="IL340" s="61">
        <f t="shared" si="5690"/>
        <v>41</v>
      </c>
      <c r="IM340" s="11"/>
      <c r="IN340" s="12">
        <f t="shared" si="5622"/>
        <v>0</v>
      </c>
      <c r="IO340" s="11"/>
      <c r="IP340" s="12" t="e">
        <f t="shared" si="5623"/>
        <v>#DIV/0!</v>
      </c>
      <c r="IQ340" s="13"/>
      <c r="IR340" s="11"/>
      <c r="IS340" s="11"/>
      <c r="IT340" s="14"/>
      <c r="IU340" s="10"/>
      <c r="IV340" s="11"/>
      <c r="IW340" s="61">
        <f t="shared" si="5691"/>
        <v>0</v>
      </c>
      <c r="IX340" s="61">
        <f t="shared" si="5692"/>
        <v>0</v>
      </c>
      <c r="IY340" s="11"/>
      <c r="IZ340" s="12" t="e">
        <f t="shared" si="5624"/>
        <v>#DIV/0!</v>
      </c>
      <c r="JA340" s="11"/>
      <c r="JB340" s="12" t="e">
        <f t="shared" si="5625"/>
        <v>#DIV/0!</v>
      </c>
      <c r="JC340" s="13"/>
      <c r="JD340" s="11"/>
      <c r="JE340" s="11"/>
      <c r="JF340" s="14"/>
      <c r="JG340" s="10">
        <f t="shared" si="5626"/>
        <v>0</v>
      </c>
      <c r="JH340" s="14">
        <f t="shared" si="5627"/>
        <v>0</v>
      </c>
      <c r="JI340" s="373">
        <f t="shared" si="5628"/>
        <v>10324</v>
      </c>
      <c r="JJ340" s="11">
        <f t="shared" si="5099"/>
        <v>731</v>
      </c>
      <c r="JK340" s="11">
        <f t="shared" si="5629"/>
        <v>0</v>
      </c>
      <c r="JL340" s="79">
        <f t="shared" si="5630"/>
        <v>0</v>
      </c>
      <c r="JM340" s="15">
        <f t="shared" si="5631"/>
        <v>0</v>
      </c>
      <c r="JN340" s="12" t="e">
        <f t="shared" si="5632"/>
        <v>#DIV/0!</v>
      </c>
      <c r="JO340" s="16"/>
      <c r="JP340" s="17"/>
      <c r="JQ340" s="16" t="e">
        <f t="shared" si="5556"/>
        <v>#DIV/0!</v>
      </c>
      <c r="JR340" s="16"/>
      <c r="JS340" s="369" t="e">
        <f t="shared" si="5407"/>
        <v>#DIV/0!</v>
      </c>
      <c r="JT340" s="15"/>
      <c r="JU340" s="285"/>
      <c r="JV340" s="404">
        <f t="shared" si="5634"/>
        <v>0</v>
      </c>
      <c r="JW340" s="401">
        <f t="shared" si="5635"/>
        <v>0</v>
      </c>
      <c r="JX340" s="406">
        <f t="shared" si="5636"/>
        <v>0</v>
      </c>
      <c r="JY340" s="743"/>
      <c r="JZ340" s="690"/>
      <c r="KA340" s="746"/>
      <c r="KB340" s="718">
        <f t="shared" ref="KB340" si="5775">SUM(C345,O345,AA345,AM345,AY345,BK345,BW345)</f>
        <v>0</v>
      </c>
      <c r="KC340" s="714"/>
      <c r="KD340" s="714">
        <f t="shared" ref="KD340" si="5776">SUM(CI345,CU345,DG345,DS345,EE345,EQ345,FC345)</f>
        <v>0</v>
      </c>
      <c r="KE340" s="714"/>
      <c r="KF340" s="714">
        <f t="shared" ref="KF340" si="5777">SUM(FO345,GA345,GM345,GY345,HK345,HW345,II345)</f>
        <v>0</v>
      </c>
      <c r="KG340" s="759"/>
      <c r="KH340" s="761" t="s">
        <v>67</v>
      </c>
      <c r="KI340" s="67">
        <f t="shared" si="5643"/>
        <v>0</v>
      </c>
      <c r="KJ340" s="430">
        <f t="shared" ref="KJ340" si="5778">KI340/KB342</f>
        <v>0</v>
      </c>
      <c r="KK340" s="67">
        <f t="shared" si="5645"/>
        <v>0</v>
      </c>
      <c r="KL340" s="425">
        <f t="shared" ref="KL340" si="5779">KK340/KD342</f>
        <v>0</v>
      </c>
      <c r="KM340" s="67">
        <f t="shared" si="5647"/>
        <v>0</v>
      </c>
      <c r="KN340" s="425">
        <f>KM340/KF342</f>
        <v>0</v>
      </c>
    </row>
    <row r="341" spans="1:300" ht="19.5" thickBot="1" x14ac:dyDescent="0.3">
      <c r="A341" s="734"/>
      <c r="B341" s="436">
        <f t="shared" si="5648"/>
        <v>45858</v>
      </c>
      <c r="C341" s="10"/>
      <c r="D341" s="11"/>
      <c r="E341" s="61">
        <f t="shared" si="5695"/>
        <v>555</v>
      </c>
      <c r="F341" s="61">
        <f t="shared" si="5696"/>
        <v>39</v>
      </c>
      <c r="G341" s="11"/>
      <c r="H341" s="12">
        <f t="shared" si="5697"/>
        <v>0</v>
      </c>
      <c r="I341" s="11"/>
      <c r="J341" s="12" t="e">
        <f t="shared" si="5698"/>
        <v>#DIV/0!</v>
      </c>
      <c r="K341" s="13"/>
      <c r="L341" s="11"/>
      <c r="M341" s="11"/>
      <c r="N341" s="14"/>
      <c r="O341" s="10"/>
      <c r="P341" s="11"/>
      <c r="Q341" s="61">
        <f t="shared" si="5699"/>
        <v>562</v>
      </c>
      <c r="R341" s="61">
        <f t="shared" si="5700"/>
        <v>38</v>
      </c>
      <c r="S341" s="11"/>
      <c r="T341" s="12">
        <f t="shared" si="5701"/>
        <v>0</v>
      </c>
      <c r="U341" s="11"/>
      <c r="V341" s="12" t="e">
        <f t="shared" si="5702"/>
        <v>#DIV/0!</v>
      </c>
      <c r="W341" s="13"/>
      <c r="X341" s="11"/>
      <c r="Y341" s="11"/>
      <c r="Z341" s="14"/>
      <c r="AA341" s="10"/>
      <c r="AB341" s="11"/>
      <c r="AC341" s="61">
        <f t="shared" si="5703"/>
        <v>545</v>
      </c>
      <c r="AD341" s="61">
        <f t="shared" si="5704"/>
        <v>38</v>
      </c>
      <c r="AE341" s="11"/>
      <c r="AF341" s="12">
        <f t="shared" si="5705"/>
        <v>0</v>
      </c>
      <c r="AG341" s="11"/>
      <c r="AH341" s="12" t="e">
        <f t="shared" si="5706"/>
        <v>#DIV/0!</v>
      </c>
      <c r="AI341" s="13"/>
      <c r="AJ341" s="11"/>
      <c r="AK341" s="11"/>
      <c r="AL341" s="14"/>
      <c r="AM341" s="10"/>
      <c r="AN341" s="11"/>
      <c r="AO341" s="61">
        <f t="shared" si="5707"/>
        <v>122</v>
      </c>
      <c r="AP341" s="61">
        <f t="shared" si="5708"/>
        <v>8</v>
      </c>
      <c r="AQ341" s="11"/>
      <c r="AR341" s="12">
        <f t="shared" si="5709"/>
        <v>0</v>
      </c>
      <c r="AS341" s="11"/>
      <c r="AT341" s="12" t="e">
        <f t="shared" si="5710"/>
        <v>#DIV/0!</v>
      </c>
      <c r="AU341" s="13"/>
      <c r="AV341" s="11"/>
      <c r="AW341" s="11"/>
      <c r="AX341" s="14"/>
      <c r="AY341" s="10"/>
      <c r="AZ341" s="11"/>
      <c r="BA341" s="61">
        <f t="shared" si="5711"/>
        <v>547</v>
      </c>
      <c r="BB341" s="61">
        <f t="shared" si="5712"/>
        <v>38</v>
      </c>
      <c r="BC341" s="11"/>
      <c r="BD341" s="12">
        <f t="shared" si="5713"/>
        <v>0</v>
      </c>
      <c r="BE341" s="11"/>
      <c r="BF341" s="12" t="e">
        <f t="shared" si="5714"/>
        <v>#DIV/0!</v>
      </c>
      <c r="BG341" s="13"/>
      <c r="BH341" s="11"/>
      <c r="BI341" s="11"/>
      <c r="BJ341" s="14"/>
      <c r="BK341" s="10"/>
      <c r="BL341" s="11"/>
      <c r="BM341" s="61">
        <f t="shared" si="5715"/>
        <v>551</v>
      </c>
      <c r="BN341" s="61">
        <f t="shared" si="5716"/>
        <v>38</v>
      </c>
      <c r="BO341" s="11"/>
      <c r="BP341" s="12">
        <f t="shared" si="5717"/>
        <v>0</v>
      </c>
      <c r="BQ341" s="11"/>
      <c r="BR341" s="12" t="e">
        <f t="shared" si="5718"/>
        <v>#DIV/0!</v>
      </c>
      <c r="BS341" s="13"/>
      <c r="BT341" s="11"/>
      <c r="BU341" s="11"/>
      <c r="BV341" s="14"/>
      <c r="BW341" s="10"/>
      <c r="BX341" s="11"/>
      <c r="BY341" s="61">
        <f t="shared" si="5719"/>
        <v>556</v>
      </c>
      <c r="BZ341" s="61">
        <f t="shared" si="5720"/>
        <v>38</v>
      </c>
      <c r="CA341" s="11"/>
      <c r="CB341" s="12">
        <f t="shared" si="5721"/>
        <v>0</v>
      </c>
      <c r="CC341" s="11"/>
      <c r="CD341" s="12" t="e">
        <f t="shared" si="5722"/>
        <v>#DIV/0!</v>
      </c>
      <c r="CE341" s="13"/>
      <c r="CF341" s="11"/>
      <c r="CG341" s="11"/>
      <c r="CH341" s="14"/>
      <c r="CI341" s="10"/>
      <c r="CJ341" s="11"/>
      <c r="CK341" s="61">
        <f t="shared" si="5723"/>
        <v>538</v>
      </c>
      <c r="CL341" s="61">
        <f t="shared" si="5724"/>
        <v>38</v>
      </c>
      <c r="CM341" s="11"/>
      <c r="CN341" s="12">
        <f t="shared" si="5725"/>
        <v>0</v>
      </c>
      <c r="CO341" s="11"/>
      <c r="CP341" s="12" t="e">
        <f t="shared" si="5726"/>
        <v>#DIV/0!</v>
      </c>
      <c r="CQ341" s="13"/>
      <c r="CR341" s="11"/>
      <c r="CS341" s="11"/>
      <c r="CT341" s="14"/>
      <c r="CU341" s="10"/>
      <c r="CV341" s="11"/>
      <c r="CW341" s="61">
        <f t="shared" si="5727"/>
        <v>547</v>
      </c>
      <c r="CX341" s="61">
        <f t="shared" si="5728"/>
        <v>38</v>
      </c>
      <c r="CY341" s="11"/>
      <c r="CZ341" s="12">
        <f t="shared" si="5729"/>
        <v>0</v>
      </c>
      <c r="DA341" s="11"/>
      <c r="DB341" s="12" t="e">
        <f t="shared" si="5730"/>
        <v>#DIV/0!</v>
      </c>
      <c r="DC341" s="13"/>
      <c r="DD341" s="11"/>
      <c r="DE341" s="11"/>
      <c r="DF341" s="14"/>
      <c r="DG341" s="10"/>
      <c r="DH341" s="11"/>
      <c r="DI341" s="61">
        <f t="shared" si="5731"/>
        <v>561</v>
      </c>
      <c r="DJ341" s="61">
        <f t="shared" si="5732"/>
        <v>39</v>
      </c>
      <c r="DK341" s="11"/>
      <c r="DL341" s="12">
        <f t="shared" si="5733"/>
        <v>0</v>
      </c>
      <c r="DM341" s="11"/>
      <c r="DN341" s="12" t="e">
        <f t="shared" si="5734"/>
        <v>#DIV/0!</v>
      </c>
      <c r="DO341" s="13"/>
      <c r="DP341" s="11"/>
      <c r="DQ341" s="11"/>
      <c r="DR341" s="14"/>
      <c r="DS341" s="10"/>
      <c r="DT341" s="11"/>
      <c r="DU341" s="61">
        <f t="shared" si="5735"/>
        <v>97</v>
      </c>
      <c r="DV341" s="61">
        <f t="shared" si="5736"/>
        <v>8</v>
      </c>
      <c r="DW341" s="11"/>
      <c r="DX341" s="12">
        <f t="shared" si="5737"/>
        <v>0</v>
      </c>
      <c r="DY341" s="11"/>
      <c r="DZ341" s="12" t="e">
        <f t="shared" si="5738"/>
        <v>#DIV/0!</v>
      </c>
      <c r="EA341" s="13"/>
      <c r="EB341" s="11"/>
      <c r="EC341" s="11"/>
      <c r="ED341" s="14"/>
      <c r="EE341" s="10"/>
      <c r="EF341" s="11"/>
      <c r="EG341" s="61">
        <f t="shared" si="5739"/>
        <v>568</v>
      </c>
      <c r="EH341" s="61">
        <f t="shared" si="5740"/>
        <v>40</v>
      </c>
      <c r="EI341" s="11"/>
      <c r="EJ341" s="12">
        <f t="shared" si="5741"/>
        <v>0</v>
      </c>
      <c r="EK341" s="11"/>
      <c r="EL341" s="12" t="e">
        <f t="shared" si="5742"/>
        <v>#DIV/0!</v>
      </c>
      <c r="EM341" s="13"/>
      <c r="EN341" s="11"/>
      <c r="EO341" s="11"/>
      <c r="EP341" s="14"/>
      <c r="EQ341" s="10"/>
      <c r="ER341" s="11"/>
      <c r="ES341" s="61">
        <f t="shared" si="5743"/>
        <v>556</v>
      </c>
      <c r="ET341" s="61">
        <f t="shared" si="5744"/>
        <v>39</v>
      </c>
      <c r="EU341" s="11"/>
      <c r="EV341" s="12">
        <f t="shared" si="5745"/>
        <v>0</v>
      </c>
      <c r="EW341" s="11"/>
      <c r="EX341" s="12" t="e">
        <f t="shared" si="5746"/>
        <v>#DIV/0!</v>
      </c>
      <c r="EY341" s="13"/>
      <c r="EZ341" s="11"/>
      <c r="FA341" s="11"/>
      <c r="FB341" s="14"/>
      <c r="FC341" s="10"/>
      <c r="FD341" s="11"/>
      <c r="FE341" s="61">
        <f t="shared" si="5747"/>
        <v>545</v>
      </c>
      <c r="FF341" s="61">
        <f t="shared" si="5748"/>
        <v>38</v>
      </c>
      <c r="FG341" s="11"/>
      <c r="FH341" s="12">
        <f t="shared" si="5749"/>
        <v>0</v>
      </c>
      <c r="FI341" s="11"/>
      <c r="FJ341" s="12" t="e">
        <f t="shared" si="5750"/>
        <v>#DIV/0!</v>
      </c>
      <c r="FK341" s="13"/>
      <c r="FL341" s="11"/>
      <c r="FM341" s="11"/>
      <c r="FN341" s="14"/>
      <c r="FO341" s="10"/>
      <c r="FP341" s="11"/>
      <c r="FQ341" s="61">
        <f t="shared" si="5751"/>
        <v>539</v>
      </c>
      <c r="FR341" s="61">
        <f t="shared" si="5752"/>
        <v>40</v>
      </c>
      <c r="FS341" s="11"/>
      <c r="FT341" s="12">
        <f t="shared" si="5753"/>
        <v>0</v>
      </c>
      <c r="FU341" s="11"/>
      <c r="FV341" s="12" t="e">
        <f t="shared" si="5754"/>
        <v>#DIV/0!</v>
      </c>
      <c r="FW341" s="13"/>
      <c r="FX341" s="11"/>
      <c r="FY341" s="11"/>
      <c r="FZ341" s="14"/>
      <c r="GA341" s="10"/>
      <c r="GB341" s="11"/>
      <c r="GC341" s="61">
        <f t="shared" si="5755"/>
        <v>549</v>
      </c>
      <c r="GD341" s="61">
        <f t="shared" si="5756"/>
        <v>41</v>
      </c>
      <c r="GE341" s="11"/>
      <c r="GF341" s="12">
        <f t="shared" si="5757"/>
        <v>0</v>
      </c>
      <c r="GG341" s="11"/>
      <c r="GH341" s="12" t="e">
        <f t="shared" si="5758"/>
        <v>#DIV/0!</v>
      </c>
      <c r="GI341" s="13"/>
      <c r="GJ341" s="11"/>
      <c r="GK341" s="11"/>
      <c r="GL341" s="14"/>
      <c r="GM341" s="10"/>
      <c r="GN341" s="11"/>
      <c r="GO341" s="61">
        <f t="shared" si="5759"/>
        <v>571</v>
      </c>
      <c r="GP341" s="61">
        <f t="shared" si="5760"/>
        <v>42</v>
      </c>
      <c r="GQ341" s="11"/>
      <c r="GR341" s="12">
        <f t="shared" si="5761"/>
        <v>0</v>
      </c>
      <c r="GS341" s="11"/>
      <c r="GT341" s="12" t="e">
        <f t="shared" si="5762"/>
        <v>#DIV/0!</v>
      </c>
      <c r="GU341" s="13"/>
      <c r="GV341" s="11"/>
      <c r="GW341" s="11"/>
      <c r="GX341" s="14"/>
      <c r="GY341" s="10"/>
      <c r="GZ341" s="11"/>
      <c r="HA341" s="61">
        <f t="shared" si="5763"/>
        <v>106</v>
      </c>
      <c r="HB341" s="61">
        <f t="shared" si="5764"/>
        <v>7</v>
      </c>
      <c r="HC341" s="11"/>
      <c r="HD341" s="12">
        <f t="shared" si="5765"/>
        <v>0</v>
      </c>
      <c r="HE341" s="11"/>
      <c r="HF341" s="12" t="e">
        <f t="shared" si="5766"/>
        <v>#DIV/0!</v>
      </c>
      <c r="HG341" s="13"/>
      <c r="HH341" s="11"/>
      <c r="HI341" s="11"/>
      <c r="HJ341" s="14"/>
      <c r="HK341" s="10"/>
      <c r="HL341" s="11"/>
      <c r="HM341" s="61">
        <f t="shared" si="5767"/>
        <v>574</v>
      </c>
      <c r="HN341" s="61">
        <f t="shared" si="5768"/>
        <v>42</v>
      </c>
      <c r="HO341" s="11"/>
      <c r="HP341" s="12">
        <f t="shared" si="5769"/>
        <v>0</v>
      </c>
      <c r="HQ341" s="11"/>
      <c r="HR341" s="12" t="e">
        <f t="shared" si="5770"/>
        <v>#DIV/0!</v>
      </c>
      <c r="HS341" s="13"/>
      <c r="HT341" s="11"/>
      <c r="HU341" s="11"/>
      <c r="HV341" s="14"/>
      <c r="HW341" s="10"/>
      <c r="HX341" s="11"/>
      <c r="HY341" s="61">
        <f t="shared" si="5771"/>
        <v>561</v>
      </c>
      <c r="HZ341" s="61">
        <f t="shared" si="5772"/>
        <v>41</v>
      </c>
      <c r="IA341" s="11"/>
      <c r="IB341" s="12">
        <f t="shared" si="5773"/>
        <v>0</v>
      </c>
      <c r="IC341" s="11"/>
      <c r="ID341" s="12" t="e">
        <f t="shared" si="5774"/>
        <v>#DIV/0!</v>
      </c>
      <c r="IE341" s="13"/>
      <c r="IF341" s="11"/>
      <c r="IG341" s="11"/>
      <c r="IH341" s="14"/>
      <c r="II341" s="10"/>
      <c r="IJ341" s="11"/>
      <c r="IK341" s="61">
        <f t="shared" si="5689"/>
        <v>574</v>
      </c>
      <c r="IL341" s="61">
        <f t="shared" si="5690"/>
        <v>41</v>
      </c>
      <c r="IM341" s="11"/>
      <c r="IN341" s="12">
        <f t="shared" si="5622"/>
        <v>0</v>
      </c>
      <c r="IO341" s="11"/>
      <c r="IP341" s="12" t="e">
        <f t="shared" si="5623"/>
        <v>#DIV/0!</v>
      </c>
      <c r="IQ341" s="13"/>
      <c r="IR341" s="11"/>
      <c r="IS341" s="11"/>
      <c r="IT341" s="14"/>
      <c r="IU341" s="10"/>
      <c r="IV341" s="11"/>
      <c r="IW341" s="61">
        <f t="shared" si="5691"/>
        <v>0</v>
      </c>
      <c r="IX341" s="61">
        <f t="shared" si="5692"/>
        <v>0</v>
      </c>
      <c r="IY341" s="11"/>
      <c r="IZ341" s="12" t="e">
        <f t="shared" si="5624"/>
        <v>#DIV/0!</v>
      </c>
      <c r="JA341" s="11"/>
      <c r="JB341" s="12" t="e">
        <f t="shared" si="5625"/>
        <v>#DIV/0!</v>
      </c>
      <c r="JC341" s="13"/>
      <c r="JD341" s="11"/>
      <c r="JE341" s="11"/>
      <c r="JF341" s="14"/>
      <c r="JG341" s="10">
        <f t="shared" si="5626"/>
        <v>0</v>
      </c>
      <c r="JH341" s="14">
        <f t="shared" si="5627"/>
        <v>0</v>
      </c>
      <c r="JI341" s="373">
        <f t="shared" si="5628"/>
        <v>10324</v>
      </c>
      <c r="JJ341" s="11">
        <f t="shared" si="5099"/>
        <v>731</v>
      </c>
      <c r="JK341" s="11">
        <f t="shared" si="5629"/>
        <v>0</v>
      </c>
      <c r="JL341" s="79">
        <f t="shared" si="5630"/>
        <v>0</v>
      </c>
      <c r="JM341" s="15">
        <f t="shared" si="5631"/>
        <v>0</v>
      </c>
      <c r="JN341" s="12" t="e">
        <f t="shared" si="5632"/>
        <v>#DIV/0!</v>
      </c>
      <c r="JO341" s="16"/>
      <c r="JP341" s="17"/>
      <c r="JQ341" s="16" t="e">
        <f t="shared" si="5556"/>
        <v>#DIV/0!</v>
      </c>
      <c r="JR341" s="16"/>
      <c r="JS341" s="369" t="e">
        <f t="shared" si="5407"/>
        <v>#DIV/0!</v>
      </c>
      <c r="JT341" s="18"/>
      <c r="JU341" s="21"/>
      <c r="JV341" s="404">
        <f t="shared" si="5634"/>
        <v>0</v>
      </c>
      <c r="JW341" s="401">
        <f t="shared" si="5635"/>
        <v>0</v>
      </c>
      <c r="JX341" s="406">
        <f t="shared" si="5636"/>
        <v>0</v>
      </c>
      <c r="JY341" s="743"/>
      <c r="JZ341" s="690"/>
      <c r="KA341" s="746"/>
      <c r="KB341" s="719"/>
      <c r="KC341" s="716"/>
      <c r="KD341" s="716"/>
      <c r="KE341" s="716"/>
      <c r="KF341" s="716"/>
      <c r="KG341" s="760"/>
      <c r="KH341" s="758"/>
      <c r="KI341" s="67">
        <f t="shared" si="5643"/>
        <v>0</v>
      </c>
      <c r="KJ341" s="430">
        <f t="shared" ref="KJ341" si="5780">KI341/KB342</f>
        <v>0</v>
      </c>
      <c r="KK341" s="67">
        <f t="shared" si="5645"/>
        <v>0</v>
      </c>
      <c r="KL341" s="425">
        <f t="shared" ref="KL341" si="5781">KK341/KD342</f>
        <v>0</v>
      </c>
      <c r="KM341" s="67">
        <f t="shared" si="5647"/>
        <v>0</v>
      </c>
      <c r="KN341" s="425">
        <f>KM341/KF342</f>
        <v>0</v>
      </c>
    </row>
    <row r="342" spans="1:300" ht="19.5" thickTop="1" x14ac:dyDescent="0.25">
      <c r="A342" s="734"/>
      <c r="B342" s="436">
        <f>+B341+1</f>
        <v>45859</v>
      </c>
      <c r="C342" s="10"/>
      <c r="D342" s="11"/>
      <c r="E342" s="61">
        <f t="shared" si="5649"/>
        <v>555</v>
      </c>
      <c r="F342" s="61">
        <f t="shared" si="5650"/>
        <v>39</v>
      </c>
      <c r="G342" s="11"/>
      <c r="H342" s="12">
        <f t="shared" si="5582"/>
        <v>0</v>
      </c>
      <c r="I342" s="11"/>
      <c r="J342" s="12" t="e">
        <f t="shared" si="5583"/>
        <v>#DIV/0!</v>
      </c>
      <c r="K342" s="13"/>
      <c r="L342" s="13"/>
      <c r="M342" s="25"/>
      <c r="N342" s="37"/>
      <c r="O342" s="10"/>
      <c r="P342" s="11"/>
      <c r="Q342" s="61">
        <f t="shared" si="5651"/>
        <v>562</v>
      </c>
      <c r="R342" s="61">
        <f t="shared" si="5652"/>
        <v>38</v>
      </c>
      <c r="S342" s="11"/>
      <c r="T342" s="12">
        <f t="shared" si="5584"/>
        <v>0</v>
      </c>
      <c r="U342" s="11"/>
      <c r="V342" s="12" t="e">
        <f t="shared" si="5585"/>
        <v>#DIV/0!</v>
      </c>
      <c r="W342" s="13"/>
      <c r="X342" s="13"/>
      <c r="Y342" s="25"/>
      <c r="Z342" s="37"/>
      <c r="AA342" s="10"/>
      <c r="AB342" s="11"/>
      <c r="AC342" s="61">
        <f t="shared" si="5653"/>
        <v>545</v>
      </c>
      <c r="AD342" s="61">
        <f t="shared" si="5654"/>
        <v>38</v>
      </c>
      <c r="AE342" s="11"/>
      <c r="AF342" s="12">
        <f t="shared" si="5586"/>
        <v>0</v>
      </c>
      <c r="AG342" s="11"/>
      <c r="AH342" s="12" t="e">
        <f t="shared" si="5587"/>
        <v>#DIV/0!</v>
      </c>
      <c r="AI342" s="13"/>
      <c r="AJ342" s="13"/>
      <c r="AK342" s="25"/>
      <c r="AL342" s="37"/>
      <c r="AM342" s="10"/>
      <c r="AN342" s="11"/>
      <c r="AO342" s="61">
        <f t="shared" si="5655"/>
        <v>122</v>
      </c>
      <c r="AP342" s="61">
        <f t="shared" si="5656"/>
        <v>8</v>
      </c>
      <c r="AQ342" s="11"/>
      <c r="AR342" s="12">
        <f t="shared" si="5588"/>
        <v>0</v>
      </c>
      <c r="AS342" s="11"/>
      <c r="AT342" s="12" t="e">
        <f t="shared" si="5589"/>
        <v>#DIV/0!</v>
      </c>
      <c r="AU342" s="13"/>
      <c r="AV342" s="13"/>
      <c r="AW342" s="25"/>
      <c r="AX342" s="37"/>
      <c r="AY342" s="10"/>
      <c r="AZ342" s="11"/>
      <c r="BA342" s="61">
        <f t="shared" si="5657"/>
        <v>547</v>
      </c>
      <c r="BB342" s="61">
        <f t="shared" si="5658"/>
        <v>38</v>
      </c>
      <c r="BC342" s="11"/>
      <c r="BD342" s="12">
        <f t="shared" si="5590"/>
        <v>0</v>
      </c>
      <c r="BE342" s="11"/>
      <c r="BF342" s="12" t="e">
        <f t="shared" si="5591"/>
        <v>#DIV/0!</v>
      </c>
      <c r="BG342" s="13"/>
      <c r="BH342" s="13"/>
      <c r="BI342" s="25"/>
      <c r="BJ342" s="37"/>
      <c r="BK342" s="10"/>
      <c r="BL342" s="11"/>
      <c r="BM342" s="61">
        <f t="shared" si="5659"/>
        <v>551</v>
      </c>
      <c r="BN342" s="61">
        <f t="shared" si="5660"/>
        <v>38</v>
      </c>
      <c r="BO342" s="11"/>
      <c r="BP342" s="12">
        <f t="shared" si="5592"/>
        <v>0</v>
      </c>
      <c r="BQ342" s="11"/>
      <c r="BR342" s="12" t="e">
        <f t="shared" si="5593"/>
        <v>#DIV/0!</v>
      </c>
      <c r="BS342" s="13"/>
      <c r="BT342" s="13"/>
      <c r="BU342" s="25"/>
      <c r="BV342" s="37"/>
      <c r="BW342" s="10"/>
      <c r="BX342" s="11"/>
      <c r="BY342" s="61">
        <f t="shared" si="5661"/>
        <v>556</v>
      </c>
      <c r="BZ342" s="61">
        <f t="shared" si="5662"/>
        <v>38</v>
      </c>
      <c r="CA342" s="11"/>
      <c r="CB342" s="12">
        <f t="shared" si="5594"/>
        <v>0</v>
      </c>
      <c r="CC342" s="11"/>
      <c r="CD342" s="12" t="e">
        <f t="shared" si="5595"/>
        <v>#DIV/0!</v>
      </c>
      <c r="CE342" s="13"/>
      <c r="CF342" s="13"/>
      <c r="CG342" s="25"/>
      <c r="CH342" s="37"/>
      <c r="CI342" s="10"/>
      <c r="CJ342" s="11"/>
      <c r="CK342" s="61">
        <f t="shared" si="5663"/>
        <v>538</v>
      </c>
      <c r="CL342" s="61">
        <f t="shared" si="5664"/>
        <v>38</v>
      </c>
      <c r="CM342" s="11"/>
      <c r="CN342" s="12">
        <f t="shared" si="5596"/>
        <v>0</v>
      </c>
      <c r="CO342" s="11"/>
      <c r="CP342" s="12" t="e">
        <f t="shared" si="5597"/>
        <v>#DIV/0!</v>
      </c>
      <c r="CQ342" s="13"/>
      <c r="CR342" s="13"/>
      <c r="CS342" s="25"/>
      <c r="CT342" s="37"/>
      <c r="CU342" s="10"/>
      <c r="CV342" s="11"/>
      <c r="CW342" s="61">
        <f t="shared" si="5665"/>
        <v>547</v>
      </c>
      <c r="CX342" s="61">
        <f t="shared" si="5666"/>
        <v>38</v>
      </c>
      <c r="CY342" s="11"/>
      <c r="CZ342" s="12">
        <f t="shared" si="5598"/>
        <v>0</v>
      </c>
      <c r="DA342" s="11"/>
      <c r="DB342" s="12" t="e">
        <f t="shared" si="5599"/>
        <v>#DIV/0!</v>
      </c>
      <c r="DC342" s="13"/>
      <c r="DD342" s="13"/>
      <c r="DE342" s="25"/>
      <c r="DF342" s="37"/>
      <c r="DG342" s="10"/>
      <c r="DH342" s="11"/>
      <c r="DI342" s="61">
        <f t="shared" si="5667"/>
        <v>561</v>
      </c>
      <c r="DJ342" s="61">
        <f t="shared" si="5668"/>
        <v>39</v>
      </c>
      <c r="DK342" s="11"/>
      <c r="DL342" s="12">
        <f t="shared" si="5600"/>
        <v>0</v>
      </c>
      <c r="DM342" s="11"/>
      <c r="DN342" s="12" t="e">
        <f t="shared" si="5601"/>
        <v>#DIV/0!</v>
      </c>
      <c r="DO342" s="13"/>
      <c r="DP342" s="13"/>
      <c r="DQ342" s="25"/>
      <c r="DR342" s="37"/>
      <c r="DS342" s="10"/>
      <c r="DT342" s="11"/>
      <c r="DU342" s="61">
        <f t="shared" si="5669"/>
        <v>97</v>
      </c>
      <c r="DV342" s="61">
        <f t="shared" si="5670"/>
        <v>8</v>
      </c>
      <c r="DW342" s="11"/>
      <c r="DX342" s="12">
        <f t="shared" si="5602"/>
        <v>0</v>
      </c>
      <c r="DY342" s="11"/>
      <c r="DZ342" s="12" t="e">
        <f t="shared" si="5603"/>
        <v>#DIV/0!</v>
      </c>
      <c r="EA342" s="13"/>
      <c r="EB342" s="13"/>
      <c r="EC342" s="25"/>
      <c r="ED342" s="37"/>
      <c r="EE342" s="10"/>
      <c r="EF342" s="11"/>
      <c r="EG342" s="61">
        <f t="shared" si="5671"/>
        <v>568</v>
      </c>
      <c r="EH342" s="61">
        <f t="shared" si="5672"/>
        <v>40</v>
      </c>
      <c r="EI342" s="11"/>
      <c r="EJ342" s="12">
        <f t="shared" si="5604"/>
        <v>0</v>
      </c>
      <c r="EK342" s="11"/>
      <c r="EL342" s="12" t="e">
        <f t="shared" si="5605"/>
        <v>#DIV/0!</v>
      </c>
      <c r="EM342" s="13"/>
      <c r="EN342" s="13"/>
      <c r="EO342" s="25"/>
      <c r="EP342" s="37"/>
      <c r="EQ342" s="10"/>
      <c r="ER342" s="11"/>
      <c r="ES342" s="61">
        <f t="shared" si="5673"/>
        <v>556</v>
      </c>
      <c r="ET342" s="61">
        <f t="shared" si="5674"/>
        <v>39</v>
      </c>
      <c r="EU342" s="11"/>
      <c r="EV342" s="12">
        <f t="shared" si="5606"/>
        <v>0</v>
      </c>
      <c r="EW342" s="11"/>
      <c r="EX342" s="12" t="e">
        <f t="shared" si="5607"/>
        <v>#DIV/0!</v>
      </c>
      <c r="EY342" s="13"/>
      <c r="EZ342" s="13"/>
      <c r="FA342" s="25"/>
      <c r="FB342" s="37"/>
      <c r="FC342" s="10"/>
      <c r="FD342" s="11"/>
      <c r="FE342" s="61">
        <f t="shared" si="5675"/>
        <v>545</v>
      </c>
      <c r="FF342" s="61">
        <f t="shared" si="5676"/>
        <v>38</v>
      </c>
      <c r="FG342" s="11"/>
      <c r="FH342" s="12">
        <f t="shared" si="5608"/>
        <v>0</v>
      </c>
      <c r="FI342" s="11"/>
      <c r="FJ342" s="12" t="e">
        <f t="shared" si="5609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2">FQ341-FO342</f>
        <v>539</v>
      </c>
      <c r="FR342" s="61">
        <f t="shared" ref="FR342:FR344" si="5783">FR341-FP342</f>
        <v>40</v>
      </c>
      <c r="FS342" s="11"/>
      <c r="FT342" s="12">
        <f t="shared" si="5610"/>
        <v>0</v>
      </c>
      <c r="FU342" s="11"/>
      <c r="FV342" s="12" t="e">
        <f t="shared" si="5611"/>
        <v>#DIV/0!</v>
      </c>
      <c r="FW342" s="13"/>
      <c r="FX342" s="13"/>
      <c r="FY342" s="25"/>
      <c r="FZ342" s="37"/>
      <c r="GA342" s="10"/>
      <c r="GB342" s="11"/>
      <c r="GC342" s="61">
        <f t="shared" si="5679"/>
        <v>549</v>
      </c>
      <c r="GD342" s="61">
        <f t="shared" si="5680"/>
        <v>41</v>
      </c>
      <c r="GE342" s="11"/>
      <c r="GF342" s="12">
        <f t="shared" si="5612"/>
        <v>0</v>
      </c>
      <c r="GG342" s="11"/>
      <c r="GH342" s="12" t="e">
        <f t="shared" si="5613"/>
        <v>#DIV/0!</v>
      </c>
      <c r="GI342" s="13"/>
      <c r="GJ342" s="13"/>
      <c r="GK342" s="25"/>
      <c r="GL342" s="37"/>
      <c r="GM342" s="10"/>
      <c r="GN342" s="11"/>
      <c r="GO342" s="61">
        <f t="shared" si="5681"/>
        <v>571</v>
      </c>
      <c r="GP342" s="61">
        <f t="shared" si="5682"/>
        <v>42</v>
      </c>
      <c r="GQ342" s="11"/>
      <c r="GR342" s="12">
        <f t="shared" si="5614"/>
        <v>0</v>
      </c>
      <c r="GS342" s="11"/>
      <c r="GT342" s="12" t="e">
        <f t="shared" si="5615"/>
        <v>#DIV/0!</v>
      </c>
      <c r="GU342" s="13"/>
      <c r="GV342" s="13"/>
      <c r="GW342" s="25"/>
      <c r="GX342" s="37"/>
      <c r="GY342" s="10"/>
      <c r="GZ342" s="11"/>
      <c r="HA342" s="61">
        <f t="shared" si="5683"/>
        <v>106</v>
      </c>
      <c r="HB342" s="61">
        <f t="shared" si="5684"/>
        <v>7</v>
      </c>
      <c r="HC342" s="11"/>
      <c r="HD342" s="12">
        <f t="shared" si="5616"/>
        <v>0</v>
      </c>
      <c r="HE342" s="11"/>
      <c r="HF342" s="12" t="e">
        <f t="shared" si="5617"/>
        <v>#DIV/0!</v>
      </c>
      <c r="HG342" s="13"/>
      <c r="HH342" s="13"/>
      <c r="HI342" s="25"/>
      <c r="HJ342" s="37"/>
      <c r="HK342" s="10"/>
      <c r="HL342" s="11"/>
      <c r="HM342" s="61">
        <f t="shared" si="5685"/>
        <v>574</v>
      </c>
      <c r="HN342" s="61">
        <f t="shared" si="5686"/>
        <v>42</v>
      </c>
      <c r="HO342" s="11"/>
      <c r="HP342" s="12">
        <f t="shared" si="5618"/>
        <v>0</v>
      </c>
      <c r="HQ342" s="11"/>
      <c r="HR342" s="12" t="e">
        <f t="shared" si="5619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4">HY341-HW342</f>
        <v>561</v>
      </c>
      <c r="HZ342" s="61">
        <f t="shared" ref="HZ342:HZ344" si="5785">HZ341-HX342</f>
        <v>41</v>
      </c>
      <c r="IA342" s="11"/>
      <c r="IB342" s="12">
        <f t="shared" si="5620"/>
        <v>0</v>
      </c>
      <c r="IC342" s="11"/>
      <c r="ID342" s="12" t="e">
        <f t="shared" si="5621"/>
        <v>#DIV/0!</v>
      </c>
      <c r="IE342" s="13"/>
      <c r="IF342" s="13"/>
      <c r="IG342" s="25"/>
      <c r="IH342" s="37"/>
      <c r="II342" s="10"/>
      <c r="IJ342" s="11"/>
      <c r="IK342" s="61">
        <f t="shared" si="5689"/>
        <v>574</v>
      </c>
      <c r="IL342" s="61">
        <f t="shared" si="5690"/>
        <v>41</v>
      </c>
      <c r="IM342" s="11"/>
      <c r="IN342" s="12">
        <f t="shared" si="5622"/>
        <v>0</v>
      </c>
      <c r="IO342" s="11"/>
      <c r="IP342" s="12" t="e">
        <f t="shared" si="5623"/>
        <v>#DIV/0!</v>
      </c>
      <c r="IQ342" s="13"/>
      <c r="IR342" s="13"/>
      <c r="IS342" s="25"/>
      <c r="IT342" s="37"/>
      <c r="IU342" s="10"/>
      <c r="IV342" s="11"/>
      <c r="IW342" s="61">
        <f t="shared" si="5691"/>
        <v>0</v>
      </c>
      <c r="IX342" s="61">
        <f t="shared" si="5692"/>
        <v>0</v>
      </c>
      <c r="IY342" s="11"/>
      <c r="IZ342" s="12" t="e">
        <f t="shared" si="5624"/>
        <v>#DIV/0!</v>
      </c>
      <c r="JA342" s="11"/>
      <c r="JB342" s="12" t="e">
        <f t="shared" si="5625"/>
        <v>#DIV/0!</v>
      </c>
      <c r="JC342" s="13"/>
      <c r="JD342" s="13"/>
      <c r="JE342" s="25"/>
      <c r="JF342" s="37"/>
      <c r="JG342" s="10">
        <f t="shared" si="5626"/>
        <v>0</v>
      </c>
      <c r="JH342" s="14">
        <f t="shared" si="5627"/>
        <v>0</v>
      </c>
      <c r="JI342" s="373">
        <f t="shared" si="5628"/>
        <v>10324</v>
      </c>
      <c r="JJ342" s="11">
        <f t="shared" si="5099"/>
        <v>731</v>
      </c>
      <c r="JK342" s="11">
        <f t="shared" si="5629"/>
        <v>0</v>
      </c>
      <c r="JL342" s="79">
        <f t="shared" si="5630"/>
        <v>0</v>
      </c>
      <c r="JM342" s="15">
        <f t="shared" si="5631"/>
        <v>0</v>
      </c>
      <c r="JN342" s="12" t="e">
        <f t="shared" si="5632"/>
        <v>#DIV/0!</v>
      </c>
      <c r="JO342" s="16"/>
      <c r="JP342" s="17"/>
      <c r="JQ342" s="16" t="e">
        <f t="shared" si="5556"/>
        <v>#DIV/0!</v>
      </c>
      <c r="JR342" s="16"/>
      <c r="JS342" s="369" t="e">
        <f t="shared" si="5407"/>
        <v>#DIV/0!</v>
      </c>
      <c r="JT342" s="23"/>
      <c r="JU342" s="399"/>
      <c r="JV342" s="404">
        <f t="shared" si="5634"/>
        <v>0</v>
      </c>
      <c r="JW342" s="401">
        <f t="shared" si="5635"/>
        <v>0</v>
      </c>
      <c r="JX342" s="406">
        <f t="shared" si="5636"/>
        <v>0</v>
      </c>
      <c r="JY342" s="743"/>
      <c r="JZ342" s="690"/>
      <c r="KA342" s="746"/>
      <c r="KB342" s="718">
        <f t="shared" ref="KB342" si="5786">SUM(E335,Q335,AC335,AO335,BA335,BM335,BY335)</f>
        <v>3438</v>
      </c>
      <c r="KC342" s="714"/>
      <c r="KD342" s="714">
        <f t="shared" ref="KD342" si="5787">SUM(CK335,CW335,DI335,DU335,EG335,ES335,FE335)</f>
        <v>3412</v>
      </c>
      <c r="KE342" s="714"/>
      <c r="KF342" s="714">
        <f t="shared" ref="KF342" si="5788">SUM(FQ335,GC335,GO335,HA335,HM335,HY335,IK335)</f>
        <v>3474</v>
      </c>
      <c r="KG342" s="759"/>
      <c r="KH342" s="761" t="s">
        <v>65</v>
      </c>
      <c r="KI342" s="67">
        <f t="shared" si="5643"/>
        <v>0</v>
      </c>
      <c r="KJ342" s="430">
        <f t="shared" ref="KJ342" si="5789">KI342/KB342</f>
        <v>0</v>
      </c>
      <c r="KK342" s="67">
        <f t="shared" si="5645"/>
        <v>0</v>
      </c>
      <c r="KL342" s="425">
        <f t="shared" ref="KL342" si="5790">KK342/KD342</f>
        <v>0</v>
      </c>
      <c r="KM342" s="67">
        <f t="shared" si="5647"/>
        <v>0</v>
      </c>
      <c r="KN342" s="425">
        <f>KM342/KF342</f>
        <v>0</v>
      </c>
    </row>
    <row r="343" spans="1:300" ht="19.5" thickBot="1" x14ac:dyDescent="0.3">
      <c r="A343" s="734"/>
      <c r="B343" s="436">
        <f t="shared" si="5648"/>
        <v>45860</v>
      </c>
      <c r="C343" s="10"/>
      <c r="D343" s="11"/>
      <c r="E343" s="61">
        <f t="shared" si="5649"/>
        <v>555</v>
      </c>
      <c r="F343" s="61">
        <f t="shared" si="5650"/>
        <v>39</v>
      </c>
      <c r="G343" s="11"/>
      <c r="H343" s="12">
        <f t="shared" si="5582"/>
        <v>0</v>
      </c>
      <c r="I343" s="11"/>
      <c r="J343" s="12" t="e">
        <f t="shared" si="5583"/>
        <v>#DIV/0!</v>
      </c>
      <c r="K343" s="13"/>
      <c r="L343" s="11"/>
      <c r="M343" s="25"/>
      <c r="N343" s="37"/>
      <c r="O343" s="10"/>
      <c r="P343" s="11"/>
      <c r="Q343" s="61">
        <f t="shared" si="5651"/>
        <v>562</v>
      </c>
      <c r="R343" s="61">
        <f t="shared" si="5652"/>
        <v>38</v>
      </c>
      <c r="S343" s="11"/>
      <c r="T343" s="12">
        <f t="shared" si="5584"/>
        <v>0</v>
      </c>
      <c r="U343" s="11"/>
      <c r="V343" s="12" t="e">
        <f t="shared" si="5585"/>
        <v>#DIV/0!</v>
      </c>
      <c r="W343" s="13"/>
      <c r="X343" s="11"/>
      <c r="Y343" s="25"/>
      <c r="Z343" s="37"/>
      <c r="AA343" s="10"/>
      <c r="AB343" s="11"/>
      <c r="AC343" s="61">
        <f t="shared" si="5653"/>
        <v>545</v>
      </c>
      <c r="AD343" s="61">
        <f t="shared" si="5654"/>
        <v>38</v>
      </c>
      <c r="AE343" s="11"/>
      <c r="AF343" s="12">
        <f t="shared" si="5586"/>
        <v>0</v>
      </c>
      <c r="AG343" s="11"/>
      <c r="AH343" s="12" t="e">
        <f t="shared" si="5587"/>
        <v>#DIV/0!</v>
      </c>
      <c r="AI343" s="13"/>
      <c r="AJ343" s="11"/>
      <c r="AK343" s="25"/>
      <c r="AL343" s="37"/>
      <c r="AM343" s="10"/>
      <c r="AN343" s="11"/>
      <c r="AO343" s="61">
        <f t="shared" si="5655"/>
        <v>122</v>
      </c>
      <c r="AP343" s="61">
        <f t="shared" si="5656"/>
        <v>8</v>
      </c>
      <c r="AQ343" s="11"/>
      <c r="AR343" s="12">
        <f t="shared" si="5588"/>
        <v>0</v>
      </c>
      <c r="AS343" s="11"/>
      <c r="AT343" s="12" t="e">
        <f t="shared" si="5589"/>
        <v>#DIV/0!</v>
      </c>
      <c r="AU343" s="13"/>
      <c r="AV343" s="11"/>
      <c r="AW343" s="25"/>
      <c r="AX343" s="37"/>
      <c r="AY343" s="10"/>
      <c r="AZ343" s="11"/>
      <c r="BA343" s="61">
        <f t="shared" si="5657"/>
        <v>547</v>
      </c>
      <c r="BB343" s="61">
        <f t="shared" si="5658"/>
        <v>38</v>
      </c>
      <c r="BC343" s="11"/>
      <c r="BD343" s="12">
        <f t="shared" si="5590"/>
        <v>0</v>
      </c>
      <c r="BE343" s="11"/>
      <c r="BF343" s="12" t="e">
        <f t="shared" si="5591"/>
        <v>#DIV/0!</v>
      </c>
      <c r="BG343" s="13"/>
      <c r="BH343" s="11"/>
      <c r="BI343" s="25"/>
      <c r="BJ343" s="37"/>
      <c r="BK343" s="10"/>
      <c r="BL343" s="11"/>
      <c r="BM343" s="61">
        <f t="shared" si="5659"/>
        <v>551</v>
      </c>
      <c r="BN343" s="61">
        <f t="shared" si="5660"/>
        <v>38</v>
      </c>
      <c r="BO343" s="11"/>
      <c r="BP343" s="12">
        <f t="shared" si="5592"/>
        <v>0</v>
      </c>
      <c r="BQ343" s="11"/>
      <c r="BR343" s="12" t="e">
        <f t="shared" si="5593"/>
        <v>#DIV/0!</v>
      </c>
      <c r="BS343" s="13"/>
      <c r="BT343" s="11"/>
      <c r="BU343" s="25"/>
      <c r="BV343" s="37"/>
      <c r="BW343" s="10"/>
      <c r="BX343" s="11"/>
      <c r="BY343" s="61">
        <f t="shared" si="5661"/>
        <v>556</v>
      </c>
      <c r="BZ343" s="61">
        <f t="shared" si="5662"/>
        <v>38</v>
      </c>
      <c r="CA343" s="11"/>
      <c r="CB343" s="12">
        <f t="shared" si="5594"/>
        <v>0</v>
      </c>
      <c r="CC343" s="11"/>
      <c r="CD343" s="12" t="e">
        <f t="shared" si="5595"/>
        <v>#DIV/0!</v>
      </c>
      <c r="CE343" s="13"/>
      <c r="CF343" s="11"/>
      <c r="CG343" s="25"/>
      <c r="CH343" s="37"/>
      <c r="CI343" s="10"/>
      <c r="CJ343" s="11"/>
      <c r="CK343" s="61">
        <f t="shared" si="5663"/>
        <v>538</v>
      </c>
      <c r="CL343" s="61">
        <f t="shared" si="5664"/>
        <v>38</v>
      </c>
      <c r="CM343" s="11"/>
      <c r="CN343" s="12">
        <f t="shared" si="5596"/>
        <v>0</v>
      </c>
      <c r="CO343" s="11"/>
      <c r="CP343" s="12" t="e">
        <f t="shared" si="5597"/>
        <v>#DIV/0!</v>
      </c>
      <c r="CQ343" s="13"/>
      <c r="CR343" s="11"/>
      <c r="CS343" s="25"/>
      <c r="CT343" s="37"/>
      <c r="CU343" s="10"/>
      <c r="CV343" s="11"/>
      <c r="CW343" s="61">
        <f t="shared" si="5665"/>
        <v>547</v>
      </c>
      <c r="CX343" s="61">
        <f t="shared" si="5666"/>
        <v>38</v>
      </c>
      <c r="CY343" s="11"/>
      <c r="CZ343" s="12">
        <f t="shared" si="5598"/>
        <v>0</v>
      </c>
      <c r="DA343" s="11"/>
      <c r="DB343" s="12" t="e">
        <f t="shared" si="5599"/>
        <v>#DIV/0!</v>
      </c>
      <c r="DC343" s="13"/>
      <c r="DD343" s="11"/>
      <c r="DE343" s="25"/>
      <c r="DF343" s="37"/>
      <c r="DG343" s="10"/>
      <c r="DH343" s="11"/>
      <c r="DI343" s="61">
        <f t="shared" si="5667"/>
        <v>561</v>
      </c>
      <c r="DJ343" s="61">
        <f t="shared" si="5668"/>
        <v>39</v>
      </c>
      <c r="DK343" s="11"/>
      <c r="DL343" s="12">
        <f t="shared" si="5600"/>
        <v>0</v>
      </c>
      <c r="DM343" s="11"/>
      <c r="DN343" s="12" t="e">
        <f t="shared" si="5601"/>
        <v>#DIV/0!</v>
      </c>
      <c r="DO343" s="13"/>
      <c r="DP343" s="11"/>
      <c r="DQ343" s="25"/>
      <c r="DR343" s="37"/>
      <c r="DS343" s="10"/>
      <c r="DT343" s="11"/>
      <c r="DU343" s="61">
        <f t="shared" si="5669"/>
        <v>97</v>
      </c>
      <c r="DV343" s="61">
        <f t="shared" si="5670"/>
        <v>8</v>
      </c>
      <c r="DW343" s="11"/>
      <c r="DX343" s="12">
        <f t="shared" si="5602"/>
        <v>0</v>
      </c>
      <c r="DY343" s="11"/>
      <c r="DZ343" s="12" t="e">
        <f t="shared" si="5603"/>
        <v>#DIV/0!</v>
      </c>
      <c r="EA343" s="13"/>
      <c r="EB343" s="11"/>
      <c r="EC343" s="25"/>
      <c r="ED343" s="37"/>
      <c r="EE343" s="10"/>
      <c r="EF343" s="11"/>
      <c r="EG343" s="61">
        <f t="shared" si="5671"/>
        <v>568</v>
      </c>
      <c r="EH343" s="61">
        <f t="shared" si="5672"/>
        <v>40</v>
      </c>
      <c r="EI343" s="11"/>
      <c r="EJ343" s="12">
        <f t="shared" si="5604"/>
        <v>0</v>
      </c>
      <c r="EK343" s="11"/>
      <c r="EL343" s="12" t="e">
        <f t="shared" si="5605"/>
        <v>#DIV/0!</v>
      </c>
      <c r="EM343" s="13"/>
      <c r="EN343" s="11"/>
      <c r="EO343" s="25"/>
      <c r="EP343" s="37"/>
      <c r="EQ343" s="10"/>
      <c r="ER343" s="11"/>
      <c r="ES343" s="61">
        <f t="shared" si="5673"/>
        <v>556</v>
      </c>
      <c r="ET343" s="61">
        <f t="shared" si="5674"/>
        <v>39</v>
      </c>
      <c r="EU343" s="11"/>
      <c r="EV343" s="12">
        <f t="shared" si="5606"/>
        <v>0</v>
      </c>
      <c r="EW343" s="11"/>
      <c r="EX343" s="12" t="e">
        <f t="shared" si="5607"/>
        <v>#DIV/0!</v>
      </c>
      <c r="EY343" s="13"/>
      <c r="EZ343" s="11"/>
      <c r="FA343" s="25"/>
      <c r="FB343" s="37"/>
      <c r="FC343" s="10"/>
      <c r="FD343" s="11"/>
      <c r="FE343" s="61">
        <f t="shared" si="5675"/>
        <v>545</v>
      </c>
      <c r="FF343" s="61">
        <f t="shared" si="5676"/>
        <v>38</v>
      </c>
      <c r="FG343" s="11"/>
      <c r="FH343" s="12">
        <f t="shared" si="5608"/>
        <v>0</v>
      </c>
      <c r="FI343" s="11"/>
      <c r="FJ343" s="12" t="e">
        <f t="shared" si="5609"/>
        <v>#DIV/0!</v>
      </c>
      <c r="FK343" s="13"/>
      <c r="FL343" s="11"/>
      <c r="FM343" s="25"/>
      <c r="FN343" s="37"/>
      <c r="FO343" s="10"/>
      <c r="FP343" s="11"/>
      <c r="FQ343" s="61">
        <f t="shared" si="5782"/>
        <v>539</v>
      </c>
      <c r="FR343" s="61">
        <f t="shared" si="5783"/>
        <v>40</v>
      </c>
      <c r="FS343" s="11"/>
      <c r="FT343" s="12">
        <f t="shared" si="5610"/>
        <v>0</v>
      </c>
      <c r="FU343" s="11"/>
      <c r="FV343" s="12" t="e">
        <f t="shared" si="5611"/>
        <v>#DIV/0!</v>
      </c>
      <c r="FW343" s="13"/>
      <c r="FX343" s="11"/>
      <c r="FY343" s="25"/>
      <c r="FZ343" s="37"/>
      <c r="GA343" s="10"/>
      <c r="GB343" s="11"/>
      <c r="GC343" s="61">
        <f t="shared" si="5679"/>
        <v>549</v>
      </c>
      <c r="GD343" s="61">
        <f t="shared" si="5680"/>
        <v>41</v>
      </c>
      <c r="GE343" s="11"/>
      <c r="GF343" s="12">
        <f t="shared" si="5612"/>
        <v>0</v>
      </c>
      <c r="GG343" s="11"/>
      <c r="GH343" s="12" t="e">
        <f t="shared" si="5613"/>
        <v>#DIV/0!</v>
      </c>
      <c r="GI343" s="13"/>
      <c r="GJ343" s="11"/>
      <c r="GK343" s="25"/>
      <c r="GL343" s="37"/>
      <c r="GM343" s="10"/>
      <c r="GN343" s="11"/>
      <c r="GO343" s="61">
        <f t="shared" si="5681"/>
        <v>571</v>
      </c>
      <c r="GP343" s="61">
        <f t="shared" si="5682"/>
        <v>42</v>
      </c>
      <c r="GQ343" s="11"/>
      <c r="GR343" s="12">
        <f t="shared" si="5614"/>
        <v>0</v>
      </c>
      <c r="GS343" s="11"/>
      <c r="GT343" s="12" t="e">
        <f t="shared" si="5615"/>
        <v>#DIV/0!</v>
      </c>
      <c r="GU343" s="13"/>
      <c r="GV343" s="11"/>
      <c r="GW343" s="25"/>
      <c r="GX343" s="37"/>
      <c r="GY343" s="10"/>
      <c r="GZ343" s="11"/>
      <c r="HA343" s="61">
        <f t="shared" si="5683"/>
        <v>106</v>
      </c>
      <c r="HB343" s="61">
        <f t="shared" si="5684"/>
        <v>7</v>
      </c>
      <c r="HC343" s="11"/>
      <c r="HD343" s="12">
        <f t="shared" si="5616"/>
        <v>0</v>
      </c>
      <c r="HE343" s="11"/>
      <c r="HF343" s="12" t="e">
        <f t="shared" si="5617"/>
        <v>#DIV/0!</v>
      </c>
      <c r="HG343" s="13"/>
      <c r="HH343" s="11"/>
      <c r="HI343" s="25"/>
      <c r="HJ343" s="37"/>
      <c r="HK343" s="10"/>
      <c r="HL343" s="11"/>
      <c r="HM343" s="61">
        <f t="shared" si="5685"/>
        <v>574</v>
      </c>
      <c r="HN343" s="61">
        <f t="shared" si="5686"/>
        <v>42</v>
      </c>
      <c r="HO343" s="11"/>
      <c r="HP343" s="12">
        <f t="shared" si="5618"/>
        <v>0</v>
      </c>
      <c r="HQ343" s="11"/>
      <c r="HR343" s="12" t="e">
        <f t="shared" si="5619"/>
        <v>#DIV/0!</v>
      </c>
      <c r="HS343" s="13"/>
      <c r="HT343" s="11"/>
      <c r="HU343" s="25"/>
      <c r="HV343" s="37"/>
      <c r="HW343" s="10"/>
      <c r="HX343" s="11"/>
      <c r="HY343" s="61">
        <f t="shared" si="5784"/>
        <v>561</v>
      </c>
      <c r="HZ343" s="61">
        <f t="shared" si="5785"/>
        <v>41</v>
      </c>
      <c r="IA343" s="11"/>
      <c r="IB343" s="12">
        <f t="shared" si="5620"/>
        <v>0</v>
      </c>
      <c r="IC343" s="11"/>
      <c r="ID343" s="12" t="e">
        <f t="shared" si="5621"/>
        <v>#DIV/0!</v>
      </c>
      <c r="IE343" s="13"/>
      <c r="IF343" s="11"/>
      <c r="IG343" s="25"/>
      <c r="IH343" s="37"/>
      <c r="II343" s="10"/>
      <c r="IJ343" s="11"/>
      <c r="IK343" s="61">
        <f t="shared" si="5689"/>
        <v>574</v>
      </c>
      <c r="IL343" s="61">
        <f t="shared" si="5690"/>
        <v>41</v>
      </c>
      <c r="IM343" s="11"/>
      <c r="IN343" s="12">
        <f t="shared" si="5622"/>
        <v>0</v>
      </c>
      <c r="IO343" s="11"/>
      <c r="IP343" s="12" t="e">
        <f t="shared" si="5623"/>
        <v>#DIV/0!</v>
      </c>
      <c r="IQ343" s="13"/>
      <c r="IR343" s="11"/>
      <c r="IS343" s="25"/>
      <c r="IT343" s="37"/>
      <c r="IU343" s="10"/>
      <c r="IV343" s="11"/>
      <c r="IW343" s="61">
        <f t="shared" si="5691"/>
        <v>0</v>
      </c>
      <c r="IX343" s="61">
        <f t="shared" si="5692"/>
        <v>0</v>
      </c>
      <c r="IY343" s="11"/>
      <c r="IZ343" s="12" t="e">
        <f t="shared" si="5624"/>
        <v>#DIV/0!</v>
      </c>
      <c r="JA343" s="11"/>
      <c r="JB343" s="12" t="e">
        <f t="shared" si="5625"/>
        <v>#DIV/0!</v>
      </c>
      <c r="JC343" s="13"/>
      <c r="JD343" s="11"/>
      <c r="JE343" s="25"/>
      <c r="JF343" s="37"/>
      <c r="JG343" s="10">
        <f t="shared" si="5626"/>
        <v>0</v>
      </c>
      <c r="JH343" s="14">
        <f t="shared" si="5627"/>
        <v>0</v>
      </c>
      <c r="JI343" s="373">
        <f t="shared" si="5628"/>
        <v>10324</v>
      </c>
      <c r="JJ343" s="11">
        <f t="shared" si="5099"/>
        <v>731</v>
      </c>
      <c r="JK343" s="11">
        <f t="shared" si="5629"/>
        <v>0</v>
      </c>
      <c r="JL343" s="79">
        <f t="shared" si="5630"/>
        <v>0</v>
      </c>
      <c r="JM343" s="15">
        <f t="shared" si="5631"/>
        <v>0</v>
      </c>
      <c r="JN343" s="12" t="e">
        <f t="shared" si="5632"/>
        <v>#DIV/0!</v>
      </c>
      <c r="JO343" s="16"/>
      <c r="JP343" s="17"/>
      <c r="JQ343" s="16" t="e">
        <f t="shared" si="5556"/>
        <v>#DIV/0!</v>
      </c>
      <c r="JR343" s="16"/>
      <c r="JS343" s="369" t="e">
        <f t="shared" si="5407"/>
        <v>#DIV/0!</v>
      </c>
      <c r="JT343" s="23"/>
      <c r="JU343" s="399"/>
      <c r="JV343" s="404">
        <f t="shared" si="5634"/>
        <v>0</v>
      </c>
      <c r="JW343" s="401">
        <f t="shared" si="5635"/>
        <v>0</v>
      </c>
      <c r="JX343" s="406">
        <f t="shared" si="5636"/>
        <v>0</v>
      </c>
      <c r="JY343" s="743"/>
      <c r="JZ343" s="690"/>
      <c r="KA343" s="746"/>
      <c r="KB343" s="719"/>
      <c r="KC343" s="716"/>
      <c r="KD343" s="716"/>
      <c r="KE343" s="716"/>
      <c r="KF343" s="716"/>
      <c r="KG343" s="760"/>
      <c r="KH343" s="758"/>
      <c r="KI343" s="67">
        <f t="shared" si="5643"/>
        <v>0</v>
      </c>
      <c r="KJ343" s="430">
        <f t="shared" ref="KJ343" si="5791">KI343/KB342</f>
        <v>0</v>
      </c>
      <c r="KK343" s="67">
        <f t="shared" si="5645"/>
        <v>0</v>
      </c>
      <c r="KL343" s="425">
        <f t="shared" ref="KL343" si="5792">KK343/KD342</f>
        <v>0</v>
      </c>
      <c r="KM343" s="67">
        <f t="shared" si="5647"/>
        <v>0</v>
      </c>
      <c r="KN343" s="425">
        <f>KM343/KF342</f>
        <v>0</v>
      </c>
    </row>
    <row r="344" spans="1:300" ht="20.25" thickTop="1" thickBot="1" x14ac:dyDescent="0.3">
      <c r="A344" s="734"/>
      <c r="B344" s="436">
        <f t="shared" si="5648"/>
        <v>45861</v>
      </c>
      <c r="C344" s="10"/>
      <c r="D344" s="11"/>
      <c r="E344" s="61">
        <f t="shared" si="5649"/>
        <v>555</v>
      </c>
      <c r="F344" s="61">
        <f t="shared" si="5650"/>
        <v>39</v>
      </c>
      <c r="G344" s="11"/>
      <c r="H344" s="12">
        <f t="shared" si="5582"/>
        <v>0</v>
      </c>
      <c r="I344" s="11"/>
      <c r="J344" s="12" t="e">
        <f t="shared" si="5583"/>
        <v>#DIV/0!</v>
      </c>
      <c r="K344" s="13"/>
      <c r="L344" s="11"/>
      <c r="M344" s="38"/>
      <c r="N344" s="39"/>
      <c r="O344" s="10"/>
      <c r="P344" s="11"/>
      <c r="Q344" s="61">
        <f t="shared" si="5651"/>
        <v>562</v>
      </c>
      <c r="R344" s="61">
        <f t="shared" si="5652"/>
        <v>38</v>
      </c>
      <c r="S344" s="11"/>
      <c r="T344" s="12">
        <f t="shared" si="5584"/>
        <v>0</v>
      </c>
      <c r="U344" s="11"/>
      <c r="V344" s="12" t="e">
        <f t="shared" si="5585"/>
        <v>#DIV/0!</v>
      </c>
      <c r="W344" s="13"/>
      <c r="X344" s="11"/>
      <c r="Y344" s="38"/>
      <c r="Z344" s="39"/>
      <c r="AA344" s="10"/>
      <c r="AB344" s="11"/>
      <c r="AC344" s="61">
        <f t="shared" si="5653"/>
        <v>545</v>
      </c>
      <c r="AD344" s="61">
        <f t="shared" si="5654"/>
        <v>38</v>
      </c>
      <c r="AE344" s="11"/>
      <c r="AF344" s="12">
        <f t="shared" si="5586"/>
        <v>0</v>
      </c>
      <c r="AG344" s="11"/>
      <c r="AH344" s="12" t="e">
        <f t="shared" si="5587"/>
        <v>#DIV/0!</v>
      </c>
      <c r="AI344" s="13"/>
      <c r="AJ344" s="11"/>
      <c r="AK344" s="38"/>
      <c r="AL344" s="39"/>
      <c r="AM344" s="10"/>
      <c r="AN344" s="11"/>
      <c r="AO344" s="61">
        <f t="shared" si="5655"/>
        <v>122</v>
      </c>
      <c r="AP344" s="61">
        <f t="shared" si="5656"/>
        <v>8</v>
      </c>
      <c r="AQ344" s="11"/>
      <c r="AR344" s="12">
        <f t="shared" si="5588"/>
        <v>0</v>
      </c>
      <c r="AS344" s="11"/>
      <c r="AT344" s="12" t="e">
        <f t="shared" si="5589"/>
        <v>#DIV/0!</v>
      </c>
      <c r="AU344" s="13"/>
      <c r="AV344" s="11"/>
      <c r="AW344" s="38"/>
      <c r="AX344" s="39"/>
      <c r="AY344" s="10"/>
      <c r="AZ344" s="11"/>
      <c r="BA344" s="61">
        <f t="shared" si="5657"/>
        <v>547</v>
      </c>
      <c r="BB344" s="61">
        <f t="shared" si="5658"/>
        <v>38</v>
      </c>
      <c r="BC344" s="11"/>
      <c r="BD344" s="12">
        <f t="shared" si="5590"/>
        <v>0</v>
      </c>
      <c r="BE344" s="11"/>
      <c r="BF344" s="12" t="e">
        <f t="shared" si="5591"/>
        <v>#DIV/0!</v>
      </c>
      <c r="BG344" s="13"/>
      <c r="BH344" s="11"/>
      <c r="BI344" s="38"/>
      <c r="BJ344" s="39"/>
      <c r="BK344" s="10"/>
      <c r="BL344" s="11"/>
      <c r="BM344" s="61">
        <f t="shared" si="5659"/>
        <v>551</v>
      </c>
      <c r="BN344" s="61">
        <f t="shared" si="5660"/>
        <v>38</v>
      </c>
      <c r="BO344" s="11"/>
      <c r="BP344" s="12">
        <f t="shared" si="5592"/>
        <v>0</v>
      </c>
      <c r="BQ344" s="11"/>
      <c r="BR344" s="12" t="e">
        <f t="shared" si="5593"/>
        <v>#DIV/0!</v>
      </c>
      <c r="BS344" s="13"/>
      <c r="BT344" s="11"/>
      <c r="BU344" s="38"/>
      <c r="BV344" s="39"/>
      <c r="BW344" s="10"/>
      <c r="BX344" s="11"/>
      <c r="BY344" s="61">
        <f t="shared" si="5661"/>
        <v>556</v>
      </c>
      <c r="BZ344" s="61">
        <f t="shared" si="5662"/>
        <v>38</v>
      </c>
      <c r="CA344" s="11"/>
      <c r="CB344" s="12">
        <f t="shared" si="5594"/>
        <v>0</v>
      </c>
      <c r="CC344" s="11"/>
      <c r="CD344" s="12" t="e">
        <f t="shared" si="5595"/>
        <v>#DIV/0!</v>
      </c>
      <c r="CE344" s="13"/>
      <c r="CF344" s="11"/>
      <c r="CG344" s="38"/>
      <c r="CH344" s="39"/>
      <c r="CI344" s="10"/>
      <c r="CJ344" s="11"/>
      <c r="CK344" s="61">
        <f t="shared" si="5663"/>
        <v>538</v>
      </c>
      <c r="CL344" s="61">
        <f t="shared" si="5664"/>
        <v>38</v>
      </c>
      <c r="CM344" s="11"/>
      <c r="CN344" s="12">
        <f t="shared" si="5596"/>
        <v>0</v>
      </c>
      <c r="CO344" s="11"/>
      <c r="CP344" s="12" t="e">
        <f t="shared" si="5597"/>
        <v>#DIV/0!</v>
      </c>
      <c r="CQ344" s="13"/>
      <c r="CR344" s="11"/>
      <c r="CS344" s="38"/>
      <c r="CT344" s="39"/>
      <c r="CU344" s="10"/>
      <c r="CV344" s="11"/>
      <c r="CW344" s="61">
        <f t="shared" si="5665"/>
        <v>547</v>
      </c>
      <c r="CX344" s="61">
        <f t="shared" si="5666"/>
        <v>38</v>
      </c>
      <c r="CY344" s="11"/>
      <c r="CZ344" s="12">
        <f t="shared" si="5598"/>
        <v>0</v>
      </c>
      <c r="DA344" s="11"/>
      <c r="DB344" s="12" t="e">
        <f t="shared" si="5599"/>
        <v>#DIV/0!</v>
      </c>
      <c r="DC344" s="13"/>
      <c r="DD344" s="11"/>
      <c r="DE344" s="38"/>
      <c r="DF344" s="39"/>
      <c r="DG344" s="10"/>
      <c r="DH344" s="11"/>
      <c r="DI344" s="61">
        <f t="shared" si="5667"/>
        <v>561</v>
      </c>
      <c r="DJ344" s="61">
        <f t="shared" si="5668"/>
        <v>39</v>
      </c>
      <c r="DK344" s="11"/>
      <c r="DL344" s="12">
        <f t="shared" si="5600"/>
        <v>0</v>
      </c>
      <c r="DM344" s="11"/>
      <c r="DN344" s="12" t="e">
        <f t="shared" si="5601"/>
        <v>#DIV/0!</v>
      </c>
      <c r="DO344" s="13"/>
      <c r="DP344" s="11"/>
      <c r="DQ344" s="38"/>
      <c r="DR344" s="39"/>
      <c r="DS344" s="10"/>
      <c r="DT344" s="11"/>
      <c r="DU344" s="61">
        <f t="shared" si="5669"/>
        <v>97</v>
      </c>
      <c r="DV344" s="61">
        <f t="shared" si="5670"/>
        <v>8</v>
      </c>
      <c r="DW344" s="11"/>
      <c r="DX344" s="12">
        <f t="shared" si="5602"/>
        <v>0</v>
      </c>
      <c r="DY344" s="11"/>
      <c r="DZ344" s="12" t="e">
        <f t="shared" si="5603"/>
        <v>#DIV/0!</v>
      </c>
      <c r="EA344" s="13"/>
      <c r="EB344" s="11"/>
      <c r="EC344" s="38"/>
      <c r="ED344" s="39"/>
      <c r="EE344" s="10"/>
      <c r="EF344" s="11"/>
      <c r="EG344" s="61">
        <f t="shared" si="5671"/>
        <v>568</v>
      </c>
      <c r="EH344" s="61">
        <f t="shared" si="5672"/>
        <v>40</v>
      </c>
      <c r="EI344" s="11"/>
      <c r="EJ344" s="12">
        <f t="shared" si="5604"/>
        <v>0</v>
      </c>
      <c r="EK344" s="11"/>
      <c r="EL344" s="12" t="e">
        <f t="shared" si="5605"/>
        <v>#DIV/0!</v>
      </c>
      <c r="EM344" s="13"/>
      <c r="EN344" s="11"/>
      <c r="EO344" s="38"/>
      <c r="EP344" s="39"/>
      <c r="EQ344" s="10"/>
      <c r="ER344" s="11"/>
      <c r="ES344" s="61">
        <f t="shared" si="5673"/>
        <v>556</v>
      </c>
      <c r="ET344" s="61">
        <f t="shared" si="5674"/>
        <v>39</v>
      </c>
      <c r="EU344" s="11"/>
      <c r="EV344" s="12">
        <f t="shared" si="5606"/>
        <v>0</v>
      </c>
      <c r="EW344" s="11"/>
      <c r="EX344" s="12" t="e">
        <f t="shared" si="5607"/>
        <v>#DIV/0!</v>
      </c>
      <c r="EY344" s="13"/>
      <c r="EZ344" s="11"/>
      <c r="FA344" s="38"/>
      <c r="FB344" s="39"/>
      <c r="FC344" s="10"/>
      <c r="FD344" s="11"/>
      <c r="FE344" s="61">
        <f t="shared" si="5675"/>
        <v>545</v>
      </c>
      <c r="FF344" s="61">
        <f t="shared" si="5676"/>
        <v>38</v>
      </c>
      <c r="FG344" s="11"/>
      <c r="FH344" s="12">
        <f t="shared" si="5608"/>
        <v>0</v>
      </c>
      <c r="FI344" s="11"/>
      <c r="FJ344" s="12" t="e">
        <f t="shared" si="5609"/>
        <v>#DIV/0!</v>
      </c>
      <c r="FK344" s="13"/>
      <c r="FL344" s="11"/>
      <c r="FM344" s="38"/>
      <c r="FN344" s="39"/>
      <c r="FO344" s="10"/>
      <c r="FP344" s="11"/>
      <c r="FQ344" s="61">
        <f t="shared" si="5782"/>
        <v>539</v>
      </c>
      <c r="FR344" s="61">
        <f t="shared" si="5783"/>
        <v>40</v>
      </c>
      <c r="FS344" s="11"/>
      <c r="FT344" s="12">
        <f t="shared" si="5610"/>
        <v>0</v>
      </c>
      <c r="FU344" s="11"/>
      <c r="FV344" s="12" t="e">
        <f t="shared" si="5611"/>
        <v>#DIV/0!</v>
      </c>
      <c r="FW344" s="13"/>
      <c r="FX344" s="11"/>
      <c r="FY344" s="38"/>
      <c r="FZ344" s="39"/>
      <c r="GA344" s="10"/>
      <c r="GB344" s="11"/>
      <c r="GC344" s="61">
        <f t="shared" si="5679"/>
        <v>549</v>
      </c>
      <c r="GD344" s="61">
        <f t="shared" si="5680"/>
        <v>41</v>
      </c>
      <c r="GE344" s="11"/>
      <c r="GF344" s="12">
        <f t="shared" si="5612"/>
        <v>0</v>
      </c>
      <c r="GG344" s="11"/>
      <c r="GH344" s="12" t="e">
        <f t="shared" si="5613"/>
        <v>#DIV/0!</v>
      </c>
      <c r="GI344" s="13"/>
      <c r="GJ344" s="11"/>
      <c r="GK344" s="38"/>
      <c r="GL344" s="39"/>
      <c r="GM344" s="10"/>
      <c r="GN344" s="11"/>
      <c r="GO344" s="61">
        <f t="shared" si="5681"/>
        <v>571</v>
      </c>
      <c r="GP344" s="61">
        <f t="shared" si="5682"/>
        <v>42</v>
      </c>
      <c r="GQ344" s="11"/>
      <c r="GR344" s="12">
        <f t="shared" si="5614"/>
        <v>0</v>
      </c>
      <c r="GS344" s="11"/>
      <c r="GT344" s="12" t="e">
        <f t="shared" si="5615"/>
        <v>#DIV/0!</v>
      </c>
      <c r="GU344" s="13"/>
      <c r="GV344" s="11"/>
      <c r="GW344" s="38"/>
      <c r="GX344" s="39"/>
      <c r="GY344" s="10"/>
      <c r="GZ344" s="11"/>
      <c r="HA344" s="61">
        <f t="shared" si="5683"/>
        <v>106</v>
      </c>
      <c r="HB344" s="61">
        <f t="shared" si="5684"/>
        <v>7</v>
      </c>
      <c r="HC344" s="11"/>
      <c r="HD344" s="12">
        <f t="shared" si="5616"/>
        <v>0</v>
      </c>
      <c r="HE344" s="11"/>
      <c r="HF344" s="12" t="e">
        <f t="shared" si="5617"/>
        <v>#DIV/0!</v>
      </c>
      <c r="HG344" s="13"/>
      <c r="HH344" s="11"/>
      <c r="HI344" s="38"/>
      <c r="HJ344" s="39"/>
      <c r="HK344" s="10"/>
      <c r="HL344" s="11"/>
      <c r="HM344" s="61">
        <f t="shared" si="5685"/>
        <v>574</v>
      </c>
      <c r="HN344" s="61">
        <f t="shared" si="5686"/>
        <v>42</v>
      </c>
      <c r="HO344" s="11"/>
      <c r="HP344" s="12">
        <f t="shared" si="5618"/>
        <v>0</v>
      </c>
      <c r="HQ344" s="11"/>
      <c r="HR344" s="12" t="e">
        <f t="shared" si="5619"/>
        <v>#DIV/0!</v>
      </c>
      <c r="HS344" s="13"/>
      <c r="HT344" s="11"/>
      <c r="HU344" s="38"/>
      <c r="HV344" s="39"/>
      <c r="HW344" s="10"/>
      <c r="HX344" s="11"/>
      <c r="HY344" s="61">
        <f t="shared" si="5784"/>
        <v>561</v>
      </c>
      <c r="HZ344" s="61">
        <f t="shared" si="5785"/>
        <v>41</v>
      </c>
      <c r="IA344" s="11"/>
      <c r="IB344" s="12">
        <f t="shared" si="5620"/>
        <v>0</v>
      </c>
      <c r="IC344" s="11"/>
      <c r="ID344" s="12" t="e">
        <f t="shared" si="5621"/>
        <v>#DIV/0!</v>
      </c>
      <c r="IE344" s="13"/>
      <c r="IF344" s="11"/>
      <c r="IG344" s="38"/>
      <c r="IH344" s="39"/>
      <c r="II344" s="10"/>
      <c r="IJ344" s="11"/>
      <c r="IK344" s="61">
        <f t="shared" si="5689"/>
        <v>574</v>
      </c>
      <c r="IL344" s="61">
        <f t="shared" si="5690"/>
        <v>41</v>
      </c>
      <c r="IM344" s="11"/>
      <c r="IN344" s="12">
        <f t="shared" si="5622"/>
        <v>0</v>
      </c>
      <c r="IO344" s="11"/>
      <c r="IP344" s="12" t="e">
        <f t="shared" si="5623"/>
        <v>#DIV/0!</v>
      </c>
      <c r="IQ344" s="13"/>
      <c r="IR344" s="11"/>
      <c r="IS344" s="38"/>
      <c r="IT344" s="39"/>
      <c r="IU344" s="10"/>
      <c r="IV344" s="11"/>
      <c r="IW344" s="61">
        <f t="shared" si="5691"/>
        <v>0</v>
      </c>
      <c r="IX344" s="61">
        <f t="shared" si="5692"/>
        <v>0</v>
      </c>
      <c r="IY344" s="11"/>
      <c r="IZ344" s="12" t="e">
        <f t="shared" si="5624"/>
        <v>#DIV/0!</v>
      </c>
      <c r="JA344" s="11"/>
      <c r="JB344" s="12" t="e">
        <f t="shared" si="5625"/>
        <v>#DIV/0!</v>
      </c>
      <c r="JC344" s="13"/>
      <c r="JD344" s="11"/>
      <c r="JE344" s="38"/>
      <c r="JF344" s="39"/>
      <c r="JG344" s="10">
        <f t="shared" si="5626"/>
        <v>0</v>
      </c>
      <c r="JH344" s="14">
        <f t="shared" si="5627"/>
        <v>0</v>
      </c>
      <c r="JI344" s="373">
        <f t="shared" si="5628"/>
        <v>10324</v>
      </c>
      <c r="JJ344" s="11">
        <f t="shared" si="5099"/>
        <v>731</v>
      </c>
      <c r="JK344" s="11">
        <f t="shared" si="5629"/>
        <v>0</v>
      </c>
      <c r="JL344" s="79">
        <f t="shared" si="5630"/>
        <v>0</v>
      </c>
      <c r="JM344" s="15">
        <f t="shared" si="5631"/>
        <v>0</v>
      </c>
      <c r="JN344" s="12" t="e">
        <f t="shared" si="5632"/>
        <v>#DIV/0!</v>
      </c>
      <c r="JO344" s="16"/>
      <c r="JP344" s="17"/>
      <c r="JQ344" s="16" t="e">
        <f t="shared" si="5556"/>
        <v>#DIV/0!</v>
      </c>
      <c r="JR344" s="16"/>
      <c r="JS344" s="369" t="e">
        <f t="shared" si="5407"/>
        <v>#DIV/0!</v>
      </c>
      <c r="JT344" s="23"/>
      <c r="JU344" s="399"/>
      <c r="JV344" s="404">
        <f t="shared" si="5634"/>
        <v>0</v>
      </c>
      <c r="JW344" s="401">
        <f t="shared" si="5635"/>
        <v>0</v>
      </c>
      <c r="JX344" s="406">
        <f t="shared" si="5636"/>
        <v>0</v>
      </c>
      <c r="JY344" s="743"/>
      <c r="JZ344" s="690"/>
      <c r="KA344" s="746"/>
      <c r="KB344" s="718">
        <f t="shared" ref="KB344" si="5793">KB335+KB340</f>
        <v>513</v>
      </c>
      <c r="KC344" s="763">
        <f t="shared" ref="KC344" si="5794">KB344/$KB$10</f>
        <v>0.1300380228136882</v>
      </c>
      <c r="KD344" s="714">
        <f t="shared" ref="KD344" si="5795">KD335+KD340</f>
        <v>530</v>
      </c>
      <c r="KE344" s="763">
        <f t="shared" ref="KE344" si="5796">KD344/$KD$10</f>
        <v>0.13444951801116184</v>
      </c>
      <c r="KF344" s="714">
        <f t="shared" ref="KF344" si="5797">KF335+KF340</f>
        <v>478</v>
      </c>
      <c r="KG344" s="770">
        <f t="shared" ref="KG344" si="5798">KF344/$KF$10</f>
        <v>0.12110463643273373</v>
      </c>
      <c r="KH344" s="761" t="s">
        <v>144</v>
      </c>
      <c r="KI344" s="304">
        <f t="shared" si="5643"/>
        <v>0</v>
      </c>
      <c r="KJ344" s="431">
        <f t="shared" ref="KJ344" si="5799">KI344/KB342</f>
        <v>0</v>
      </c>
      <c r="KK344" s="304">
        <f t="shared" si="5645"/>
        <v>0</v>
      </c>
      <c r="KL344" s="422">
        <f t="shared" ref="KL344" si="5800">KK344/KD342</f>
        <v>0</v>
      </c>
      <c r="KM344" s="304">
        <f t="shared" si="5647"/>
        <v>0</v>
      </c>
      <c r="KN344" s="422">
        <f>KM344/KF342</f>
        <v>0</v>
      </c>
    </row>
    <row r="345" spans="1:300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6"/>
        <v>0</v>
      </c>
      <c r="JH345" s="443">
        <f t="shared" si="5627"/>
        <v>0</v>
      </c>
      <c r="JI345" s="378">
        <f t="shared" ref="JI345:JJ345" si="5801">SUM(JI337:JI344)</f>
        <v>72268</v>
      </c>
      <c r="JJ345" s="27">
        <f t="shared" si="5801"/>
        <v>5117</v>
      </c>
      <c r="JK345" s="27">
        <f t="shared" si="5629"/>
        <v>0</v>
      </c>
      <c r="JL345" s="80">
        <f t="shared" si="5630"/>
        <v>0</v>
      </c>
      <c r="JM345" s="15">
        <f t="shared" si="5631"/>
        <v>0</v>
      </c>
      <c r="JN345" s="48" t="e">
        <f t="shared" si="5632"/>
        <v>#DIV/0!</v>
      </c>
      <c r="JO345" s="49">
        <f t="shared" ref="JO345" si="5802">SUM(JO338:JO344)/7</f>
        <v>0</v>
      </c>
      <c r="JP345" s="50">
        <f t="shared" ref="JP345" si="5803">SUM(JP338:JP344)</f>
        <v>0</v>
      </c>
      <c r="JQ345" s="397" t="e">
        <f t="shared" si="5556"/>
        <v>#DIV/0!</v>
      </c>
      <c r="JR345" s="50">
        <f t="shared" ref="JR345" si="5804">SUM(JR338:JR344)</f>
        <v>0</v>
      </c>
      <c r="JS345" s="370" t="e">
        <f t="shared" si="5407"/>
        <v>#DIV/0!</v>
      </c>
      <c r="JT345" s="58" t="e">
        <f t="shared" ref="JT345:JU345" si="5805">JT343/JT342*100-100</f>
        <v>#DIV/0!</v>
      </c>
      <c r="JU345" s="318" t="e">
        <f t="shared" si="5805"/>
        <v>#DIV/0!</v>
      </c>
      <c r="JV345" s="410">
        <f t="shared" ref="JV345" si="5806">SUM(G345,I345,S345,U345,AE345,AG345,AQ345,AS345,BC345,BE345,BO345,BQ345,CA345,CC345)/7/SUM(E344,Q344,AC344,AO344,BA344,BM344,BY344)</f>
        <v>0</v>
      </c>
      <c r="JW345" s="411">
        <f t="shared" ref="JW345" si="5807">SUM(CM345,CO345,CY345,DA345,DK345,DM345,DW345,DY345,EI345,EK345,EU345,EW345,FG345,FI345)/7/SUM(CK344,CW344,DI344,DU344,EG344,ES344,FE344)</f>
        <v>0</v>
      </c>
      <c r="JX345" s="412">
        <f t="shared" ref="JX345" si="5808">SUM(FS345,FU345,GE345,GG345,GQ345,GS345,HC345,HE345,HO345,HQ345,IA345,IC345,IM345,IO345,)/7/SUM(FQ344,GC344,GO344,HA344,HM344,HY344,IK344)</f>
        <v>0</v>
      </c>
      <c r="JY345" s="744"/>
      <c r="JZ345" s="691"/>
      <c r="KA345" s="747"/>
      <c r="KB345" s="762"/>
      <c r="KC345" s="764"/>
      <c r="KD345" s="769"/>
      <c r="KE345" s="764"/>
      <c r="KF345" s="769"/>
      <c r="KG345" s="771"/>
      <c r="KH345" s="772"/>
      <c r="KI345" s="418">
        <f t="shared" ref="KI345" si="5809">SUM(KI338:KI344)</f>
        <v>0</v>
      </c>
      <c r="KJ345" s="432">
        <f t="shared" ref="KJ345" si="5810">KI345/KB342</f>
        <v>0</v>
      </c>
      <c r="KK345" s="418">
        <f t="shared" ref="KK345" si="5811">SUM(KK338:KK344)</f>
        <v>0</v>
      </c>
      <c r="KL345" s="426">
        <f t="shared" ref="KL345" si="5812">KK345/KD342</f>
        <v>0</v>
      </c>
      <c r="KM345" s="418">
        <f t="shared" ref="KM345" si="5813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4">JG345/JI338</f>
        <v>0</v>
      </c>
      <c r="JH346" s="445">
        <f t="shared" ref="JH346" si="5815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01"/>
      <c r="JW346" s="702"/>
      <c r="JX346" s="703"/>
      <c r="JY346" s="639"/>
      <c r="JZ346" s="640"/>
      <c r="KA346" s="641"/>
      <c r="KB346" s="752"/>
      <c r="KC346" s="753"/>
      <c r="KD346" s="753"/>
      <c r="KE346" s="753"/>
      <c r="KF346" s="753"/>
      <c r="KG346" s="753"/>
      <c r="KH346" s="754"/>
      <c r="KI346" s="416"/>
      <c r="KJ346" s="420"/>
      <c r="KK346" s="416"/>
      <c r="KL346" s="417"/>
      <c r="KM346" s="416"/>
      <c r="KN346" s="417"/>
    </row>
    <row r="347" spans="1:300" x14ac:dyDescent="0.25">
      <c r="A347" s="736">
        <v>63</v>
      </c>
      <c r="B347" s="435">
        <f>B344+1</f>
        <v>45862</v>
      </c>
      <c r="C347" s="32"/>
      <c r="D347" s="33"/>
      <c r="E347" s="33">
        <f>E344-C347</f>
        <v>555</v>
      </c>
      <c r="F347" s="33">
        <f>F344-D347</f>
        <v>39</v>
      </c>
      <c r="G347" s="33"/>
      <c r="H347" s="34">
        <f t="shared" ref="H347:H353" si="5816">((G347+I347)/E347)</f>
        <v>0</v>
      </c>
      <c r="I347" s="33"/>
      <c r="J347" s="34" t="e">
        <f t="shared" ref="J347:J353" si="5817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562</v>
      </c>
      <c r="R347" s="33">
        <f>R344-P347</f>
        <v>38</v>
      </c>
      <c r="S347" s="33"/>
      <c r="T347" s="34">
        <f t="shared" ref="T347:T353" si="5818">((S347+U347)/Q347)</f>
        <v>0</v>
      </c>
      <c r="U347" s="33"/>
      <c r="V347" s="34" t="e">
        <f t="shared" ref="V347:V353" si="5819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545</v>
      </c>
      <c r="AD347" s="33">
        <f>AD344-AB347</f>
        <v>38</v>
      </c>
      <c r="AE347" s="33"/>
      <c r="AF347" s="34">
        <f t="shared" ref="AF347:AF353" si="5820">((AE347+AG347)/AC347)</f>
        <v>0</v>
      </c>
      <c r="AG347" s="33"/>
      <c r="AH347" s="34" t="e">
        <f t="shared" ref="AH347:AH353" si="5821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122</v>
      </c>
      <c r="AP347" s="33">
        <f>AP344-AN347</f>
        <v>8</v>
      </c>
      <c r="AQ347" s="33"/>
      <c r="AR347" s="34">
        <f t="shared" ref="AR347:AR353" si="5822">((AQ347+AS347)/AO347)</f>
        <v>0</v>
      </c>
      <c r="AS347" s="33"/>
      <c r="AT347" s="34" t="e">
        <f t="shared" ref="AT347:AT353" si="5823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547</v>
      </c>
      <c r="BB347" s="33">
        <f>BB344-AZ347</f>
        <v>38</v>
      </c>
      <c r="BC347" s="33"/>
      <c r="BD347" s="34">
        <f t="shared" ref="BD347:BD353" si="5824">((BC347+BE347)/BA347)</f>
        <v>0</v>
      </c>
      <c r="BE347" s="33"/>
      <c r="BF347" s="34" t="e">
        <f t="shared" ref="BF347:BF353" si="5825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551</v>
      </c>
      <c r="BN347" s="33">
        <f>BN344-BL347</f>
        <v>38</v>
      </c>
      <c r="BO347" s="33"/>
      <c r="BP347" s="34">
        <f t="shared" ref="BP347:BP353" si="5826">((BO347+BQ347)/BM347)</f>
        <v>0</v>
      </c>
      <c r="BQ347" s="33"/>
      <c r="BR347" s="34" t="e">
        <f t="shared" ref="BR347:BR353" si="5827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556</v>
      </c>
      <c r="BZ347" s="33">
        <f>BZ344-BX347</f>
        <v>38</v>
      </c>
      <c r="CA347" s="33"/>
      <c r="CB347" s="34">
        <f t="shared" ref="CB347:CB353" si="5828">((CA347+CC347)/BY347)</f>
        <v>0</v>
      </c>
      <c r="CC347" s="33"/>
      <c r="CD347" s="34" t="e">
        <f t="shared" ref="CD347:CD353" si="5829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538</v>
      </c>
      <c r="CL347" s="33">
        <f>CL344-CJ347</f>
        <v>38</v>
      </c>
      <c r="CM347" s="33"/>
      <c r="CN347" s="34">
        <f t="shared" ref="CN347:CN353" si="5830">((CM347+CO347)/CK347)</f>
        <v>0</v>
      </c>
      <c r="CO347" s="33"/>
      <c r="CP347" s="34" t="e">
        <f t="shared" ref="CP347:CP353" si="5831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547</v>
      </c>
      <c r="CX347" s="33">
        <f>CX344-CV347</f>
        <v>38</v>
      </c>
      <c r="CY347" s="33"/>
      <c r="CZ347" s="34">
        <f t="shared" ref="CZ347:CZ353" si="5832">((CY347+DA347)/CW347)</f>
        <v>0</v>
      </c>
      <c r="DA347" s="33"/>
      <c r="DB347" s="34" t="e">
        <f t="shared" ref="DB347:DB353" si="5833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561</v>
      </c>
      <c r="DJ347" s="33">
        <f>DJ344-DH347</f>
        <v>39</v>
      </c>
      <c r="DK347" s="33"/>
      <c r="DL347" s="34">
        <f t="shared" ref="DL347:DL353" si="5834">((DK347+DM347)/DI347)</f>
        <v>0</v>
      </c>
      <c r="DM347" s="33"/>
      <c r="DN347" s="34" t="e">
        <f t="shared" ref="DN347:DN353" si="5835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97</v>
      </c>
      <c r="DV347" s="33">
        <f>DV344-DT347</f>
        <v>8</v>
      </c>
      <c r="DW347" s="33"/>
      <c r="DX347" s="34">
        <f t="shared" ref="DX347:DX353" si="5836">((DW347+DY347)/DU347)</f>
        <v>0</v>
      </c>
      <c r="DY347" s="33"/>
      <c r="DZ347" s="34" t="e">
        <f t="shared" ref="DZ347:DZ353" si="5837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568</v>
      </c>
      <c r="EH347" s="33">
        <f>EH344-EF347</f>
        <v>40</v>
      </c>
      <c r="EI347" s="33"/>
      <c r="EJ347" s="34">
        <f t="shared" ref="EJ347:EJ353" si="5838">((EI347+EK347)/EG347)</f>
        <v>0</v>
      </c>
      <c r="EK347" s="33"/>
      <c r="EL347" s="34" t="e">
        <f t="shared" ref="EL347:EL353" si="5839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556</v>
      </c>
      <c r="ET347" s="33">
        <f>ET344-ER347</f>
        <v>39</v>
      </c>
      <c r="EU347" s="33"/>
      <c r="EV347" s="34">
        <f t="shared" ref="EV347:EV353" si="5840">((EU347+EW347)/ES347)</f>
        <v>0</v>
      </c>
      <c r="EW347" s="33"/>
      <c r="EX347" s="34" t="e">
        <f t="shared" ref="EX347:EX353" si="5841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545</v>
      </c>
      <c r="FF347" s="33">
        <f>FF344-FD347</f>
        <v>38</v>
      </c>
      <c r="FG347" s="33"/>
      <c r="FH347" s="34">
        <f t="shared" ref="FH347:FH353" si="5842">((FG347+FI347)/FE347)</f>
        <v>0</v>
      </c>
      <c r="FI347" s="33"/>
      <c r="FJ347" s="34" t="e">
        <f t="shared" ref="FJ347:FJ353" si="5843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539</v>
      </c>
      <c r="FR347" s="33">
        <f>FR344-FP347</f>
        <v>40</v>
      </c>
      <c r="FS347" s="33"/>
      <c r="FT347" s="34">
        <f t="shared" ref="FT347:FT353" si="5844">((FS347+FU347)/FQ347)</f>
        <v>0</v>
      </c>
      <c r="FU347" s="33"/>
      <c r="FV347" s="34" t="e">
        <f t="shared" ref="FV347:FV353" si="5845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549</v>
      </c>
      <c r="GD347" s="33">
        <f>GD344-GB347</f>
        <v>41</v>
      </c>
      <c r="GE347" s="33"/>
      <c r="GF347" s="34">
        <f t="shared" ref="GF347:GF353" si="5846">((GE347+GG347)/GC347)</f>
        <v>0</v>
      </c>
      <c r="GG347" s="33"/>
      <c r="GH347" s="34" t="e">
        <f t="shared" ref="GH347:GH353" si="5847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571</v>
      </c>
      <c r="GP347" s="33">
        <f>GP344-GN347</f>
        <v>42</v>
      </c>
      <c r="GQ347" s="33"/>
      <c r="GR347" s="34">
        <f t="shared" ref="GR347:GR353" si="5848">((GQ347+GS347)/GO347)</f>
        <v>0</v>
      </c>
      <c r="GS347" s="33"/>
      <c r="GT347" s="34" t="e">
        <f t="shared" ref="GT347:GT353" si="5849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106</v>
      </c>
      <c r="HB347" s="33">
        <f>HB344-GZ347</f>
        <v>7</v>
      </c>
      <c r="HC347" s="33"/>
      <c r="HD347" s="34">
        <f t="shared" ref="HD347:HD353" si="5850">((HC347+HE347)/HA347)</f>
        <v>0</v>
      </c>
      <c r="HE347" s="33"/>
      <c r="HF347" s="34" t="e">
        <f t="shared" ref="HF347:HF353" si="5851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574</v>
      </c>
      <c r="HN347" s="33">
        <f>HN344-HL347</f>
        <v>42</v>
      </c>
      <c r="HO347" s="33"/>
      <c r="HP347" s="34">
        <f t="shared" ref="HP347:HP353" si="5852">((HO347+HQ347)/HM347)</f>
        <v>0</v>
      </c>
      <c r="HQ347" s="33"/>
      <c r="HR347" s="34" t="e">
        <f t="shared" ref="HR347:HR353" si="5853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561</v>
      </c>
      <c r="HZ347" s="33">
        <f>HZ344-HX347</f>
        <v>41</v>
      </c>
      <c r="IA347" s="33"/>
      <c r="IB347" s="34">
        <f t="shared" ref="IB347:IB353" si="5854">((IA347+IC347)/HY347)</f>
        <v>0</v>
      </c>
      <c r="IC347" s="33"/>
      <c r="ID347" s="34" t="e">
        <f t="shared" ref="ID347:ID353" si="5855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574</v>
      </c>
      <c r="IL347" s="33">
        <f>IL344-IJ347</f>
        <v>41</v>
      </c>
      <c r="IM347" s="33"/>
      <c r="IN347" s="34">
        <f t="shared" ref="IN347:IN353" si="5856">((IM347+IO347)/IK347)</f>
        <v>0</v>
      </c>
      <c r="IO347" s="33"/>
      <c r="IP347" s="34" t="e">
        <f t="shared" ref="IP347:IP353" si="5857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0</v>
      </c>
      <c r="IY347" s="33"/>
      <c r="IZ347" s="34" t="e">
        <f t="shared" ref="IZ347:IZ353" si="5858">((IY347+JA347)/IW347)</f>
        <v>#DIV/0!</v>
      </c>
      <c r="JA347" s="33"/>
      <c r="JB347" s="34" t="e">
        <f t="shared" ref="JB347:JB353" si="5859">JA347/(IY347+JA347)</f>
        <v>#DIV/0!</v>
      </c>
      <c r="JC347" s="35"/>
      <c r="JD347" s="33"/>
      <c r="JE347" s="33"/>
      <c r="JF347" s="36"/>
      <c r="JG347" s="32">
        <f t="shared" ref="JG347:JG354" si="5860">+C347+O347+AA347+AM347+AY347+BK347+BW347+CI347+CU347+DG347+DS347+EE347+EQ347+FC347+GA347+GM347+GY347+HK347+HW347+II347+FO347+IU347</f>
        <v>0</v>
      </c>
      <c r="JH347" s="36">
        <f t="shared" ref="JH347:JH354" si="5861">+D347+P347+AB347+AN347+AZ347+BL347+BX347+CJ347+CV347+DH347+DT347+EF347+ER347+FD347+GB347+GN347+GZ347+HL347+HX347+IJ347+FP347+IV347</f>
        <v>0</v>
      </c>
      <c r="JI347" s="372">
        <f t="shared" ref="JI347:JI353" si="5862">+E347+Q347+AC347+AO347+BA347+BM347+BY347+CK347+CW347+DI347+DU347+EG347+ES347+FE347+GC347+GO347+HA347+HM347+HY347+FQ347+IK347</f>
        <v>10324</v>
      </c>
      <c r="JJ347" s="11">
        <f t="shared" si="5099"/>
        <v>731</v>
      </c>
      <c r="JK347" s="33">
        <f t="shared" ref="JK347:JK354" si="5863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4">+(JK347)/JI347</f>
        <v>0</v>
      </c>
      <c r="JM347" s="15">
        <f t="shared" ref="JM347:JM354" si="5865">+I347+U347+AG347+AS347+BE347+BQ347+CC347+CO347+DA347+DM347+DY347+EK347+EW347+FI347+GG347+GS347+HE347+HQ347+IC347+IO347+FU347</f>
        <v>0</v>
      </c>
      <c r="JN347" s="34" t="e">
        <f t="shared" ref="JN347:JN354" si="5866">+(JM347/(JK347))</f>
        <v>#DIV/0!</v>
      </c>
      <c r="JO347" s="45"/>
      <c r="JP347" s="46"/>
      <c r="JQ347" s="45" t="e">
        <f t="shared" si="5556"/>
        <v>#DIV/0!</v>
      </c>
      <c r="JR347" s="45"/>
      <c r="JS347" s="366" t="e">
        <f t="shared" ref="JS347" si="5867">JR347/JM347</f>
        <v>#DIV/0!</v>
      </c>
      <c r="JT347" s="44"/>
      <c r="JU347" s="284"/>
      <c r="JV347" s="402">
        <f t="shared" ref="JV347:JV353" si="5868">SUM(G347,I347,S347,U347,AE347,AG347,AQ347,AS347,BC347,BE347,BO347,BQ347,CA347,CC347)/SUM(E347,Q347,AC347,AO347,BA347,BM347,BY347)</f>
        <v>0</v>
      </c>
      <c r="JW347" s="403">
        <f t="shared" ref="JW347:JW353" si="5869">SUM(CM347,CO347,CY347,DA347,DK347,DM347,DW347,DY347,EI347,EK347,EU347,EW347,FG347,FI347)/SUM(CK347,CW347,DI347,DU347,EG347,ES347,FE347)</f>
        <v>0</v>
      </c>
      <c r="JX347" s="405">
        <f t="shared" ref="JX347:JX353" si="5870">SUM(FS347,FU347,GE347,GG347,GQ347,GS347,HC347,HE347,HO347,HQ347,IA347,IC347,IM347,IO347,)/SUM(FQ347,GC347,GO347,HA347,HM347,HY347,IK347)</f>
        <v>0</v>
      </c>
      <c r="JY347" s="742" t="e">
        <f t="shared" ref="JY347" si="5871">SUM(I354,U354,AG354,AS354,BE354,BQ354,CC354)/SUM(G354,I354,S354,U354,AE354,AG354,AQ354,AS354,BC354,BE354,BO354,BQ354,CA354,CC354)</f>
        <v>#DIV/0!</v>
      </c>
      <c r="JZ347" s="689" t="e">
        <f t="shared" ref="JZ347" si="5872">SUM(CO354,DA354,DM354,DY354,EK354,EW354,FI354)/SUM(CM354,CO354,CY354,DA354,DK354,DM354,DW354,DY354,EI354,EK354,EU354,EW354,FG354,FI354)</f>
        <v>#DIV/0!</v>
      </c>
      <c r="KA347" s="745" t="e">
        <f t="shared" ref="KA347" si="5873">SUM(,FU354,GG354,GS354,HE354,HQ354,IC354,IO354)/SUM(FU354,FS354,GG354,GE354,GS354,GQ354,HE354,HC354,HQ354,HO354,IC354,IA354,IO354,IM354)</f>
        <v>#DIV/0!</v>
      </c>
      <c r="KB347" s="724">
        <f t="shared" ref="KB347" si="5874">KB349/KB351</f>
        <v>0</v>
      </c>
      <c r="KC347" s="720"/>
      <c r="KD347" s="720">
        <f t="shared" ref="KD347" si="5875">KD349/KD351</f>
        <v>0</v>
      </c>
      <c r="KE347" s="720"/>
      <c r="KF347" s="720">
        <f t="shared" ref="KF347" si="5876">KF349/KF351</f>
        <v>0</v>
      </c>
      <c r="KG347" s="755"/>
      <c r="KH347" s="757" t="s">
        <v>68</v>
      </c>
      <c r="KI347" s="419">
        <f t="shared" ref="KI347:KI353" si="5877">C347+AA347+AM347+AY347+BK347+BW347</f>
        <v>0</v>
      </c>
      <c r="KJ347" s="427">
        <f t="shared" ref="KJ347" si="5878">KI347/KB351</f>
        <v>0</v>
      </c>
      <c r="KK347" s="419">
        <f t="shared" ref="KK347:KK353" si="5879">CI347+CU347+DG347+EE347+EQ347+FC347+DS347</f>
        <v>0</v>
      </c>
      <c r="KL347" s="424">
        <f t="shared" ref="KL347" si="5880">KK347/KD351</f>
        <v>0</v>
      </c>
      <c r="KM347" s="419">
        <f t="shared" ref="KM347:KM353" si="5881">FO347+GA347+GM347+GY347+HK347+HW347+II347</f>
        <v>0</v>
      </c>
      <c r="KN347" s="424">
        <f>KM347/KF351</f>
        <v>0</v>
      </c>
    </row>
    <row r="348" spans="1:300" ht="19.5" thickBot="1" x14ac:dyDescent="0.3">
      <c r="A348" s="734"/>
      <c r="B348" s="436">
        <f t="shared" ref="B348:B353" si="5882">+B347+1</f>
        <v>45863</v>
      </c>
      <c r="C348" s="10"/>
      <c r="D348" s="11"/>
      <c r="E348" s="61">
        <f t="shared" ref="E348:E353" si="5883">E347-C348</f>
        <v>555</v>
      </c>
      <c r="F348" s="61">
        <f t="shared" ref="F348:F353" si="5884">F347-D348</f>
        <v>39</v>
      </c>
      <c r="G348" s="11"/>
      <c r="H348" s="12">
        <f t="shared" si="5816"/>
        <v>0</v>
      </c>
      <c r="I348" s="11"/>
      <c r="J348" s="12" t="e">
        <f t="shared" si="5817"/>
        <v>#DIV/0!</v>
      </c>
      <c r="K348" s="13"/>
      <c r="L348" s="11"/>
      <c r="M348" s="11"/>
      <c r="N348" s="14"/>
      <c r="O348" s="10"/>
      <c r="P348" s="11"/>
      <c r="Q348" s="61">
        <f t="shared" ref="Q348:Q353" si="5885">Q347-O348</f>
        <v>562</v>
      </c>
      <c r="R348" s="61">
        <f t="shared" ref="R348:R353" si="5886">R347-P348</f>
        <v>38</v>
      </c>
      <c r="S348" s="11"/>
      <c r="T348" s="12">
        <f t="shared" si="5818"/>
        <v>0</v>
      </c>
      <c r="U348" s="11"/>
      <c r="V348" s="12" t="e">
        <f t="shared" si="5819"/>
        <v>#DIV/0!</v>
      </c>
      <c r="W348" s="13"/>
      <c r="X348" s="11"/>
      <c r="Y348" s="11"/>
      <c r="Z348" s="14"/>
      <c r="AA348" s="10"/>
      <c r="AB348" s="11"/>
      <c r="AC348" s="61">
        <f t="shared" ref="AC348:AC353" si="5887">AC347-AA348</f>
        <v>545</v>
      </c>
      <c r="AD348" s="61">
        <f t="shared" ref="AD348:AD353" si="5888">AD347-AB348</f>
        <v>38</v>
      </c>
      <c r="AE348" s="11"/>
      <c r="AF348" s="12">
        <f t="shared" si="5820"/>
        <v>0</v>
      </c>
      <c r="AG348" s="11"/>
      <c r="AH348" s="12" t="e">
        <f t="shared" si="5821"/>
        <v>#DIV/0!</v>
      </c>
      <c r="AI348" s="13"/>
      <c r="AJ348" s="11"/>
      <c r="AK348" s="11"/>
      <c r="AL348" s="14"/>
      <c r="AM348" s="10"/>
      <c r="AN348" s="11"/>
      <c r="AO348" s="61">
        <f t="shared" ref="AO348:AO353" si="5889">AO347-AM348</f>
        <v>122</v>
      </c>
      <c r="AP348" s="61">
        <f t="shared" ref="AP348:AP353" si="5890">AP347-AN348</f>
        <v>8</v>
      </c>
      <c r="AQ348" s="11"/>
      <c r="AR348" s="12">
        <f t="shared" si="5822"/>
        <v>0</v>
      </c>
      <c r="AS348" s="11"/>
      <c r="AT348" s="12" t="e">
        <f t="shared" si="5823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1">BA347-AY348</f>
        <v>547</v>
      </c>
      <c r="BB348" s="61">
        <f t="shared" ref="BB348:BB353" si="5892">BB347-AZ348</f>
        <v>38</v>
      </c>
      <c r="BC348" s="11"/>
      <c r="BD348" s="12">
        <f t="shared" si="5824"/>
        <v>0</v>
      </c>
      <c r="BE348" s="11"/>
      <c r="BF348" s="12" t="e">
        <f t="shared" si="5825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3">BM347-BK348</f>
        <v>551</v>
      </c>
      <c r="BN348" s="61">
        <f t="shared" ref="BN348:BN353" si="5894">BN347-BL348</f>
        <v>38</v>
      </c>
      <c r="BO348" s="11"/>
      <c r="BP348" s="12">
        <f t="shared" si="5826"/>
        <v>0</v>
      </c>
      <c r="BQ348" s="11"/>
      <c r="BR348" s="12" t="e">
        <f t="shared" si="5827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5">BY347-BW348</f>
        <v>556</v>
      </c>
      <c r="BZ348" s="61">
        <f t="shared" ref="BZ348:BZ353" si="5896">BZ347-BX348</f>
        <v>38</v>
      </c>
      <c r="CA348" s="11"/>
      <c r="CB348" s="12">
        <f t="shared" si="5828"/>
        <v>0</v>
      </c>
      <c r="CC348" s="11"/>
      <c r="CD348" s="12" t="e">
        <f t="shared" si="5829"/>
        <v>#DIV/0!</v>
      </c>
      <c r="CE348" s="13"/>
      <c r="CF348" s="11"/>
      <c r="CG348" s="11"/>
      <c r="CH348" s="14"/>
      <c r="CI348" s="10"/>
      <c r="CJ348" s="11"/>
      <c r="CK348" s="61">
        <f t="shared" ref="CK348:CK353" si="5897">CK347-CI348</f>
        <v>538</v>
      </c>
      <c r="CL348" s="61">
        <f t="shared" ref="CL348:CL353" si="5898">CL347-CJ348</f>
        <v>38</v>
      </c>
      <c r="CM348" s="11"/>
      <c r="CN348" s="12">
        <f t="shared" si="5830"/>
        <v>0</v>
      </c>
      <c r="CO348" s="11"/>
      <c r="CP348" s="12" t="e">
        <f t="shared" si="5831"/>
        <v>#DIV/0!</v>
      </c>
      <c r="CQ348" s="13"/>
      <c r="CR348" s="11"/>
      <c r="CS348" s="11"/>
      <c r="CT348" s="14"/>
      <c r="CU348" s="10"/>
      <c r="CV348" s="11"/>
      <c r="CW348" s="61">
        <f t="shared" ref="CW348:CW353" si="5899">CW347-CU348</f>
        <v>547</v>
      </c>
      <c r="CX348" s="61">
        <f t="shared" ref="CX348:CX353" si="5900">CX347-CV348</f>
        <v>38</v>
      </c>
      <c r="CY348" s="11"/>
      <c r="CZ348" s="12">
        <f t="shared" si="5832"/>
        <v>0</v>
      </c>
      <c r="DA348" s="11"/>
      <c r="DB348" s="12" t="e">
        <f t="shared" si="5833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1">DI347-DG348</f>
        <v>561</v>
      </c>
      <c r="DJ348" s="61">
        <f t="shared" ref="DJ348:DJ353" si="5902">DJ347-DH348</f>
        <v>39</v>
      </c>
      <c r="DK348" s="11"/>
      <c r="DL348" s="12">
        <f t="shared" si="5834"/>
        <v>0</v>
      </c>
      <c r="DM348" s="11"/>
      <c r="DN348" s="12" t="e">
        <f t="shared" si="5835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3">DU347-DS348</f>
        <v>97</v>
      </c>
      <c r="DV348" s="61">
        <f t="shared" ref="DV348:DV353" si="5904">DV347-DT348</f>
        <v>8</v>
      </c>
      <c r="DW348" s="11"/>
      <c r="DX348" s="12">
        <f t="shared" si="5836"/>
        <v>0</v>
      </c>
      <c r="DY348" s="11"/>
      <c r="DZ348" s="12" t="e">
        <f t="shared" si="5837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5">EG347-EE348</f>
        <v>568</v>
      </c>
      <c r="EH348" s="61">
        <f t="shared" ref="EH348:EH353" si="5906">EH347-EF348</f>
        <v>40</v>
      </c>
      <c r="EI348" s="11"/>
      <c r="EJ348" s="12">
        <f t="shared" si="5838"/>
        <v>0</v>
      </c>
      <c r="EK348" s="11"/>
      <c r="EL348" s="12" t="e">
        <f t="shared" si="5839"/>
        <v>#DIV/0!</v>
      </c>
      <c r="EM348" s="13"/>
      <c r="EN348" s="11"/>
      <c r="EO348" s="11"/>
      <c r="EP348" s="14"/>
      <c r="EQ348" s="10"/>
      <c r="ER348" s="11"/>
      <c r="ES348" s="61">
        <f t="shared" ref="ES348:ES353" si="5907">ES347-EQ348</f>
        <v>556</v>
      </c>
      <c r="ET348" s="61">
        <f t="shared" ref="ET348:ET353" si="5908">ET347-ER348</f>
        <v>39</v>
      </c>
      <c r="EU348" s="11"/>
      <c r="EV348" s="12">
        <f t="shared" si="5840"/>
        <v>0</v>
      </c>
      <c r="EW348" s="11"/>
      <c r="EX348" s="12" t="e">
        <f t="shared" si="5841"/>
        <v>#DIV/0!</v>
      </c>
      <c r="EY348" s="13"/>
      <c r="EZ348" s="11"/>
      <c r="FA348" s="11"/>
      <c r="FB348" s="14"/>
      <c r="FC348" s="10"/>
      <c r="FD348" s="11"/>
      <c r="FE348" s="61">
        <f t="shared" ref="FE348:FE353" si="5909">FE347-FC348</f>
        <v>545</v>
      </c>
      <c r="FF348" s="61">
        <f t="shared" ref="FF348:FF353" si="5910">FF347-FD348</f>
        <v>38</v>
      </c>
      <c r="FG348" s="11"/>
      <c r="FH348" s="12">
        <f t="shared" si="5842"/>
        <v>0</v>
      </c>
      <c r="FI348" s="11"/>
      <c r="FJ348" s="12" t="e">
        <f t="shared" si="5843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1">FQ347-FO348</f>
        <v>539</v>
      </c>
      <c r="FR348" s="61">
        <f t="shared" ref="FR348:FR353" si="5912">FR347-FP348</f>
        <v>40</v>
      </c>
      <c r="FS348" s="11"/>
      <c r="FT348" s="12">
        <f t="shared" si="5844"/>
        <v>0</v>
      </c>
      <c r="FU348" s="11"/>
      <c r="FV348" s="12" t="e">
        <f t="shared" si="5845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3">GC347-GA348</f>
        <v>549</v>
      </c>
      <c r="GD348" s="61">
        <f t="shared" ref="GD348:GD353" si="5914">GD347-GB348</f>
        <v>41</v>
      </c>
      <c r="GE348" s="11"/>
      <c r="GF348" s="12">
        <f t="shared" si="5846"/>
        <v>0</v>
      </c>
      <c r="GG348" s="11"/>
      <c r="GH348" s="12" t="e">
        <f t="shared" si="5847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5">GO347-GM348</f>
        <v>571</v>
      </c>
      <c r="GP348" s="61">
        <f t="shared" ref="GP348:GP353" si="5916">GP347-GN348</f>
        <v>42</v>
      </c>
      <c r="GQ348" s="11"/>
      <c r="GR348" s="12">
        <f t="shared" si="5848"/>
        <v>0</v>
      </c>
      <c r="GS348" s="11"/>
      <c r="GT348" s="12" t="e">
        <f t="shared" si="5849"/>
        <v>#DIV/0!</v>
      </c>
      <c r="GU348" s="13"/>
      <c r="GV348" s="11"/>
      <c r="GW348" s="11"/>
      <c r="GX348" s="14"/>
      <c r="GY348" s="10"/>
      <c r="GZ348" s="11"/>
      <c r="HA348" s="61">
        <f t="shared" ref="HA348:HA353" si="5917">HA347-GY348</f>
        <v>106</v>
      </c>
      <c r="HB348" s="61">
        <f t="shared" ref="HB348:HB353" si="5918">HB347-GZ348</f>
        <v>7</v>
      </c>
      <c r="HC348" s="11"/>
      <c r="HD348" s="12">
        <f t="shared" si="5850"/>
        <v>0</v>
      </c>
      <c r="HE348" s="11"/>
      <c r="HF348" s="12" t="e">
        <f t="shared" si="5851"/>
        <v>#DIV/0!</v>
      </c>
      <c r="HG348" s="13"/>
      <c r="HH348" s="11"/>
      <c r="HI348" s="11"/>
      <c r="HJ348" s="14"/>
      <c r="HK348" s="10"/>
      <c r="HL348" s="11"/>
      <c r="HM348" s="61">
        <f t="shared" ref="HM348:HM353" si="5919">HM347-HK348</f>
        <v>574</v>
      </c>
      <c r="HN348" s="61">
        <f t="shared" ref="HN348:HN353" si="5920">HN347-HL348</f>
        <v>42</v>
      </c>
      <c r="HO348" s="11"/>
      <c r="HP348" s="12">
        <f t="shared" si="5852"/>
        <v>0</v>
      </c>
      <c r="HQ348" s="11"/>
      <c r="HR348" s="12" t="e">
        <f t="shared" si="5853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1">HY347-HW348</f>
        <v>561</v>
      </c>
      <c r="HZ348" s="61">
        <f t="shared" ref="HZ348:HZ353" si="5922">HZ347-HX348</f>
        <v>41</v>
      </c>
      <c r="IA348" s="11"/>
      <c r="IB348" s="12">
        <f t="shared" si="5854"/>
        <v>0</v>
      </c>
      <c r="IC348" s="11"/>
      <c r="ID348" s="12" t="e">
        <f t="shared" si="5855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3">IK347-II348</f>
        <v>574</v>
      </c>
      <c r="IL348" s="61">
        <f t="shared" ref="IL348:IL353" si="5924">IL347-IJ348</f>
        <v>41</v>
      </c>
      <c r="IM348" s="11"/>
      <c r="IN348" s="12">
        <f t="shared" si="5856"/>
        <v>0</v>
      </c>
      <c r="IO348" s="11"/>
      <c r="IP348" s="12" t="e">
        <f t="shared" si="5857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5">IW347-IU348</f>
        <v>0</v>
      </c>
      <c r="IX348" s="61">
        <f t="shared" ref="IX348:IX353" si="5926">IX347-IV348</f>
        <v>0</v>
      </c>
      <c r="IY348" s="11"/>
      <c r="IZ348" s="12" t="e">
        <f t="shared" si="5858"/>
        <v>#DIV/0!</v>
      </c>
      <c r="JA348" s="11"/>
      <c r="JB348" s="12" t="e">
        <f t="shared" si="5859"/>
        <v>#DIV/0!</v>
      </c>
      <c r="JC348" s="13"/>
      <c r="JD348" s="11"/>
      <c r="JE348" s="11"/>
      <c r="JF348" s="14"/>
      <c r="JG348" s="10">
        <f t="shared" si="5860"/>
        <v>0</v>
      </c>
      <c r="JH348" s="14">
        <f t="shared" si="5861"/>
        <v>0</v>
      </c>
      <c r="JI348" s="373">
        <f t="shared" si="5862"/>
        <v>10324</v>
      </c>
      <c r="JJ348" s="11">
        <f t="shared" si="5099"/>
        <v>731</v>
      </c>
      <c r="JK348" s="11">
        <f t="shared" si="5863"/>
        <v>0</v>
      </c>
      <c r="JL348" s="79">
        <f t="shared" si="5864"/>
        <v>0</v>
      </c>
      <c r="JM348" s="15">
        <f t="shared" si="5865"/>
        <v>0</v>
      </c>
      <c r="JN348" s="12" t="e">
        <f t="shared" si="5866"/>
        <v>#DIV/0!</v>
      </c>
      <c r="JO348" s="16"/>
      <c r="JP348" s="17"/>
      <c r="JQ348" s="16" t="e">
        <f t="shared" si="5556"/>
        <v>#DIV/0!</v>
      </c>
      <c r="JR348" s="16"/>
      <c r="JS348" s="369" t="e">
        <f t="shared" si="5407"/>
        <v>#DIV/0!</v>
      </c>
      <c r="JT348" s="15"/>
      <c r="JU348" s="285"/>
      <c r="JV348" s="404">
        <f t="shared" si="5868"/>
        <v>0</v>
      </c>
      <c r="JW348" s="401">
        <f t="shared" si="5869"/>
        <v>0</v>
      </c>
      <c r="JX348" s="406">
        <f t="shared" si="5870"/>
        <v>0</v>
      </c>
      <c r="JY348" s="743"/>
      <c r="JZ348" s="690"/>
      <c r="KA348" s="746"/>
      <c r="KB348" s="725"/>
      <c r="KC348" s="722"/>
      <c r="KD348" s="722"/>
      <c r="KE348" s="722"/>
      <c r="KF348" s="722"/>
      <c r="KG348" s="756"/>
      <c r="KH348" s="758"/>
      <c r="KI348" s="67">
        <f t="shared" si="5877"/>
        <v>0</v>
      </c>
      <c r="KJ348" s="430">
        <f t="shared" ref="KJ348" si="5927">KI348/KB351</f>
        <v>0</v>
      </c>
      <c r="KK348" s="67">
        <f t="shared" si="5879"/>
        <v>0</v>
      </c>
      <c r="KL348" s="425">
        <f t="shared" ref="KL348" si="5928">KK348/KD351</f>
        <v>0</v>
      </c>
      <c r="KM348" s="67">
        <f t="shared" si="5881"/>
        <v>0</v>
      </c>
      <c r="KN348" s="425">
        <f>KM348/KF351</f>
        <v>0</v>
      </c>
    </row>
    <row r="349" spans="1:300" ht="19.5" thickTop="1" x14ac:dyDescent="0.25">
      <c r="A349" s="734"/>
      <c r="B349" s="436">
        <f t="shared" si="5882"/>
        <v>45864</v>
      </c>
      <c r="C349" s="10"/>
      <c r="D349" s="11"/>
      <c r="E349" s="61">
        <f t="shared" si="5883"/>
        <v>555</v>
      </c>
      <c r="F349" s="61">
        <f t="shared" si="5884"/>
        <v>39</v>
      </c>
      <c r="G349" s="11"/>
      <c r="H349" s="12">
        <f t="shared" si="5816"/>
        <v>0</v>
      </c>
      <c r="I349" s="11"/>
      <c r="J349" s="12" t="e">
        <f t="shared" si="5817"/>
        <v>#DIV/0!</v>
      </c>
      <c r="K349" s="13"/>
      <c r="L349" s="11"/>
      <c r="M349" s="11"/>
      <c r="N349" s="14"/>
      <c r="O349" s="10"/>
      <c r="P349" s="11"/>
      <c r="Q349" s="61">
        <f t="shared" si="5885"/>
        <v>562</v>
      </c>
      <c r="R349" s="61">
        <f t="shared" si="5886"/>
        <v>38</v>
      </c>
      <c r="S349" s="11"/>
      <c r="T349" s="12">
        <f t="shared" si="5818"/>
        <v>0</v>
      </c>
      <c r="U349" s="11"/>
      <c r="V349" s="12" t="e">
        <f t="shared" si="5819"/>
        <v>#DIV/0!</v>
      </c>
      <c r="W349" s="13"/>
      <c r="X349" s="11"/>
      <c r="Y349" s="11"/>
      <c r="Z349" s="14"/>
      <c r="AA349" s="10"/>
      <c r="AB349" s="11"/>
      <c r="AC349" s="61">
        <f t="shared" si="5887"/>
        <v>545</v>
      </c>
      <c r="AD349" s="61">
        <f t="shared" si="5888"/>
        <v>38</v>
      </c>
      <c r="AE349" s="11"/>
      <c r="AF349" s="12">
        <f t="shared" si="5820"/>
        <v>0</v>
      </c>
      <c r="AG349" s="11"/>
      <c r="AH349" s="12" t="e">
        <f t="shared" si="5821"/>
        <v>#DIV/0!</v>
      </c>
      <c r="AI349" s="13"/>
      <c r="AJ349" s="11"/>
      <c r="AK349" s="11"/>
      <c r="AL349" s="14"/>
      <c r="AM349" s="10"/>
      <c r="AN349" s="11"/>
      <c r="AO349" s="61">
        <f t="shared" si="5889"/>
        <v>122</v>
      </c>
      <c r="AP349" s="61">
        <f t="shared" si="5890"/>
        <v>8</v>
      </c>
      <c r="AQ349" s="11"/>
      <c r="AR349" s="12">
        <f t="shared" si="5822"/>
        <v>0</v>
      </c>
      <c r="AS349" s="11"/>
      <c r="AT349" s="12" t="e">
        <f t="shared" si="5823"/>
        <v>#DIV/0!</v>
      </c>
      <c r="AU349" s="13"/>
      <c r="AV349" s="11"/>
      <c r="AW349" s="11"/>
      <c r="AX349" s="14"/>
      <c r="AY349" s="10"/>
      <c r="AZ349" s="11"/>
      <c r="BA349" s="61">
        <f t="shared" si="5891"/>
        <v>547</v>
      </c>
      <c r="BB349" s="61">
        <f t="shared" si="5892"/>
        <v>38</v>
      </c>
      <c r="BC349" s="11"/>
      <c r="BD349" s="12">
        <f t="shared" si="5824"/>
        <v>0</v>
      </c>
      <c r="BE349" s="11"/>
      <c r="BF349" s="12" t="e">
        <f t="shared" si="5825"/>
        <v>#DIV/0!</v>
      </c>
      <c r="BG349" s="13"/>
      <c r="BH349" s="11"/>
      <c r="BI349" s="11"/>
      <c r="BJ349" s="14"/>
      <c r="BK349" s="10"/>
      <c r="BL349" s="11"/>
      <c r="BM349" s="61">
        <f t="shared" si="5893"/>
        <v>551</v>
      </c>
      <c r="BN349" s="61">
        <f t="shared" si="5894"/>
        <v>38</v>
      </c>
      <c r="BO349" s="11"/>
      <c r="BP349" s="12">
        <f t="shared" si="5826"/>
        <v>0</v>
      </c>
      <c r="BQ349" s="11"/>
      <c r="BR349" s="12" t="e">
        <f t="shared" si="5827"/>
        <v>#DIV/0!</v>
      </c>
      <c r="BS349" s="13"/>
      <c r="BT349" s="11"/>
      <c r="BU349" s="11"/>
      <c r="BV349" s="14"/>
      <c r="BW349" s="10"/>
      <c r="BX349" s="11"/>
      <c r="BY349" s="61">
        <f t="shared" si="5895"/>
        <v>556</v>
      </c>
      <c r="BZ349" s="61">
        <f t="shared" si="5896"/>
        <v>38</v>
      </c>
      <c r="CA349" s="11"/>
      <c r="CB349" s="12">
        <f t="shared" si="5828"/>
        <v>0</v>
      </c>
      <c r="CC349" s="11"/>
      <c r="CD349" s="12" t="e">
        <f t="shared" si="5829"/>
        <v>#DIV/0!</v>
      </c>
      <c r="CE349" s="13"/>
      <c r="CF349" s="11"/>
      <c r="CG349" s="11"/>
      <c r="CH349" s="14"/>
      <c r="CI349" s="10"/>
      <c r="CJ349" s="11"/>
      <c r="CK349" s="61">
        <f t="shared" si="5897"/>
        <v>538</v>
      </c>
      <c r="CL349" s="61">
        <f t="shared" si="5898"/>
        <v>38</v>
      </c>
      <c r="CM349" s="11"/>
      <c r="CN349" s="12">
        <f t="shared" si="5830"/>
        <v>0</v>
      </c>
      <c r="CO349" s="11"/>
      <c r="CP349" s="12" t="e">
        <f t="shared" si="5831"/>
        <v>#DIV/0!</v>
      </c>
      <c r="CQ349" s="13"/>
      <c r="CR349" s="11"/>
      <c r="CS349" s="11"/>
      <c r="CT349" s="14"/>
      <c r="CU349" s="10"/>
      <c r="CV349" s="11"/>
      <c r="CW349" s="61">
        <f t="shared" si="5899"/>
        <v>547</v>
      </c>
      <c r="CX349" s="61">
        <f t="shared" si="5900"/>
        <v>38</v>
      </c>
      <c r="CY349" s="11"/>
      <c r="CZ349" s="12">
        <f t="shared" si="5832"/>
        <v>0</v>
      </c>
      <c r="DA349" s="11"/>
      <c r="DB349" s="12" t="e">
        <f t="shared" si="5833"/>
        <v>#DIV/0!</v>
      </c>
      <c r="DC349" s="13"/>
      <c r="DD349" s="11"/>
      <c r="DE349" s="11"/>
      <c r="DF349" s="14"/>
      <c r="DG349" s="10"/>
      <c r="DH349" s="11"/>
      <c r="DI349" s="61">
        <f t="shared" si="5901"/>
        <v>561</v>
      </c>
      <c r="DJ349" s="61">
        <f t="shared" si="5902"/>
        <v>39</v>
      </c>
      <c r="DK349" s="11"/>
      <c r="DL349" s="12">
        <f t="shared" si="5834"/>
        <v>0</v>
      </c>
      <c r="DM349" s="11"/>
      <c r="DN349" s="12" t="e">
        <f t="shared" si="5835"/>
        <v>#DIV/0!</v>
      </c>
      <c r="DO349" s="13"/>
      <c r="DP349" s="11"/>
      <c r="DQ349" s="11"/>
      <c r="DR349" s="14"/>
      <c r="DS349" s="10"/>
      <c r="DT349" s="11"/>
      <c r="DU349" s="61">
        <f t="shared" si="5903"/>
        <v>97</v>
      </c>
      <c r="DV349" s="61">
        <f t="shared" si="5904"/>
        <v>8</v>
      </c>
      <c r="DW349" s="11"/>
      <c r="DX349" s="12">
        <f t="shared" si="5836"/>
        <v>0</v>
      </c>
      <c r="DY349" s="11"/>
      <c r="DZ349" s="12" t="e">
        <f t="shared" si="5837"/>
        <v>#DIV/0!</v>
      </c>
      <c r="EA349" s="13"/>
      <c r="EB349" s="11"/>
      <c r="EC349" s="11"/>
      <c r="ED349" s="14"/>
      <c r="EE349" s="10"/>
      <c r="EF349" s="11"/>
      <c r="EG349" s="61">
        <f t="shared" si="5905"/>
        <v>568</v>
      </c>
      <c r="EH349" s="61">
        <f t="shared" si="5906"/>
        <v>40</v>
      </c>
      <c r="EI349" s="11"/>
      <c r="EJ349" s="12">
        <f t="shared" si="5838"/>
        <v>0</v>
      </c>
      <c r="EK349" s="11"/>
      <c r="EL349" s="12" t="e">
        <f t="shared" si="5839"/>
        <v>#DIV/0!</v>
      </c>
      <c r="EM349" s="13"/>
      <c r="EN349" s="11"/>
      <c r="EO349" s="11"/>
      <c r="EP349" s="14"/>
      <c r="EQ349" s="10"/>
      <c r="ER349" s="11"/>
      <c r="ES349" s="61">
        <f t="shared" si="5907"/>
        <v>556</v>
      </c>
      <c r="ET349" s="61">
        <f t="shared" si="5908"/>
        <v>39</v>
      </c>
      <c r="EU349" s="11"/>
      <c r="EV349" s="12">
        <f t="shared" si="5840"/>
        <v>0</v>
      </c>
      <c r="EW349" s="11"/>
      <c r="EX349" s="12" t="e">
        <f t="shared" si="5841"/>
        <v>#DIV/0!</v>
      </c>
      <c r="EY349" s="13"/>
      <c r="EZ349" s="11"/>
      <c r="FA349" s="11"/>
      <c r="FB349" s="14"/>
      <c r="FC349" s="10"/>
      <c r="FD349" s="11"/>
      <c r="FE349" s="61">
        <f t="shared" si="5909"/>
        <v>545</v>
      </c>
      <c r="FF349" s="61">
        <f t="shared" si="5910"/>
        <v>38</v>
      </c>
      <c r="FG349" s="11"/>
      <c r="FH349" s="12">
        <f t="shared" si="5842"/>
        <v>0</v>
      </c>
      <c r="FI349" s="11"/>
      <c r="FJ349" s="12" t="e">
        <f t="shared" si="5843"/>
        <v>#DIV/0!</v>
      </c>
      <c r="FK349" s="13"/>
      <c r="FL349" s="11"/>
      <c r="FM349" s="11"/>
      <c r="FN349" s="14"/>
      <c r="FO349" s="10"/>
      <c r="FP349" s="11"/>
      <c r="FQ349" s="61">
        <f t="shared" si="5911"/>
        <v>539</v>
      </c>
      <c r="FR349" s="61">
        <f t="shared" si="5912"/>
        <v>40</v>
      </c>
      <c r="FS349" s="11"/>
      <c r="FT349" s="12">
        <f t="shared" si="5844"/>
        <v>0</v>
      </c>
      <c r="FU349" s="11"/>
      <c r="FV349" s="12" t="e">
        <f t="shared" si="5845"/>
        <v>#DIV/0!</v>
      </c>
      <c r="FW349" s="13"/>
      <c r="FX349" s="11"/>
      <c r="FY349" s="11"/>
      <c r="FZ349" s="14"/>
      <c r="GA349" s="10"/>
      <c r="GB349" s="11"/>
      <c r="GC349" s="61">
        <f t="shared" si="5913"/>
        <v>549</v>
      </c>
      <c r="GD349" s="61">
        <f t="shared" si="5914"/>
        <v>41</v>
      </c>
      <c r="GE349" s="11"/>
      <c r="GF349" s="12">
        <f t="shared" si="5846"/>
        <v>0</v>
      </c>
      <c r="GG349" s="11"/>
      <c r="GH349" s="12" t="e">
        <f t="shared" si="5847"/>
        <v>#DIV/0!</v>
      </c>
      <c r="GI349" s="13"/>
      <c r="GJ349" s="11"/>
      <c r="GK349" s="11"/>
      <c r="GL349" s="14"/>
      <c r="GM349" s="10"/>
      <c r="GN349" s="11"/>
      <c r="GO349" s="61">
        <f t="shared" si="5915"/>
        <v>571</v>
      </c>
      <c r="GP349" s="61">
        <f t="shared" si="5916"/>
        <v>42</v>
      </c>
      <c r="GQ349" s="11"/>
      <c r="GR349" s="12">
        <f t="shared" si="5848"/>
        <v>0</v>
      </c>
      <c r="GS349" s="11"/>
      <c r="GT349" s="12" t="e">
        <f t="shared" si="5849"/>
        <v>#DIV/0!</v>
      </c>
      <c r="GU349" s="13"/>
      <c r="GV349" s="11"/>
      <c r="GW349" s="11"/>
      <c r="GX349" s="14"/>
      <c r="GY349" s="10"/>
      <c r="GZ349" s="11"/>
      <c r="HA349" s="61">
        <f t="shared" si="5917"/>
        <v>106</v>
      </c>
      <c r="HB349" s="61">
        <f t="shared" si="5918"/>
        <v>7</v>
      </c>
      <c r="HC349" s="11"/>
      <c r="HD349" s="12">
        <f t="shared" si="5850"/>
        <v>0</v>
      </c>
      <c r="HE349" s="11"/>
      <c r="HF349" s="12" t="e">
        <f t="shared" si="5851"/>
        <v>#DIV/0!</v>
      </c>
      <c r="HG349" s="13"/>
      <c r="HH349" s="11"/>
      <c r="HI349" s="11"/>
      <c r="HJ349" s="14"/>
      <c r="HK349" s="10"/>
      <c r="HL349" s="11"/>
      <c r="HM349" s="61">
        <f t="shared" si="5919"/>
        <v>574</v>
      </c>
      <c r="HN349" s="61">
        <f t="shared" si="5920"/>
        <v>42</v>
      </c>
      <c r="HO349" s="11"/>
      <c r="HP349" s="12">
        <f t="shared" si="5852"/>
        <v>0</v>
      </c>
      <c r="HQ349" s="11"/>
      <c r="HR349" s="12" t="e">
        <f t="shared" si="5853"/>
        <v>#DIV/0!</v>
      </c>
      <c r="HS349" s="13"/>
      <c r="HT349" s="11"/>
      <c r="HU349" s="11"/>
      <c r="HV349" s="14"/>
      <c r="HW349" s="10"/>
      <c r="HX349" s="11"/>
      <c r="HY349" s="61">
        <f t="shared" si="5921"/>
        <v>561</v>
      </c>
      <c r="HZ349" s="61">
        <f t="shared" si="5922"/>
        <v>41</v>
      </c>
      <c r="IA349" s="11"/>
      <c r="IB349" s="12">
        <f t="shared" si="5854"/>
        <v>0</v>
      </c>
      <c r="IC349" s="11"/>
      <c r="ID349" s="12" t="e">
        <f t="shared" si="5855"/>
        <v>#DIV/0!</v>
      </c>
      <c r="IE349" s="13"/>
      <c r="IF349" s="11"/>
      <c r="IG349" s="11"/>
      <c r="IH349" s="14"/>
      <c r="II349" s="10"/>
      <c r="IJ349" s="11"/>
      <c r="IK349" s="61">
        <f t="shared" si="5923"/>
        <v>574</v>
      </c>
      <c r="IL349" s="61">
        <f t="shared" si="5924"/>
        <v>41</v>
      </c>
      <c r="IM349" s="11"/>
      <c r="IN349" s="12">
        <f t="shared" si="5856"/>
        <v>0</v>
      </c>
      <c r="IO349" s="11"/>
      <c r="IP349" s="12" t="e">
        <f t="shared" si="5857"/>
        <v>#DIV/0!</v>
      </c>
      <c r="IQ349" s="13"/>
      <c r="IR349" s="11"/>
      <c r="IS349" s="11"/>
      <c r="IT349" s="14"/>
      <c r="IU349" s="10"/>
      <c r="IV349" s="11"/>
      <c r="IW349" s="61">
        <f t="shared" si="5925"/>
        <v>0</v>
      </c>
      <c r="IX349" s="61">
        <f t="shared" si="5926"/>
        <v>0</v>
      </c>
      <c r="IY349" s="11"/>
      <c r="IZ349" s="12" t="e">
        <f t="shared" si="5858"/>
        <v>#DIV/0!</v>
      </c>
      <c r="JA349" s="11"/>
      <c r="JB349" s="12" t="e">
        <f t="shared" si="5859"/>
        <v>#DIV/0!</v>
      </c>
      <c r="JC349" s="13"/>
      <c r="JD349" s="11"/>
      <c r="JE349" s="11"/>
      <c r="JF349" s="14"/>
      <c r="JG349" s="10">
        <f t="shared" si="5860"/>
        <v>0</v>
      </c>
      <c r="JH349" s="14">
        <f t="shared" si="5861"/>
        <v>0</v>
      </c>
      <c r="JI349" s="373">
        <f t="shared" si="5862"/>
        <v>10324</v>
      </c>
      <c r="JJ349" s="11">
        <f t="shared" si="5099"/>
        <v>731</v>
      </c>
      <c r="JK349" s="11">
        <f t="shared" si="5863"/>
        <v>0</v>
      </c>
      <c r="JL349" s="79">
        <f t="shared" si="5864"/>
        <v>0</v>
      </c>
      <c r="JM349" s="15">
        <f t="shared" si="5865"/>
        <v>0</v>
      </c>
      <c r="JN349" s="12" t="e">
        <f t="shared" si="5866"/>
        <v>#DIV/0!</v>
      </c>
      <c r="JO349" s="16"/>
      <c r="JP349" s="17"/>
      <c r="JQ349" s="16" t="e">
        <f t="shared" si="5556"/>
        <v>#DIV/0!</v>
      </c>
      <c r="JR349" s="16"/>
      <c r="JS349" s="369" t="e">
        <f t="shared" si="5407"/>
        <v>#DIV/0!</v>
      </c>
      <c r="JT349" s="15"/>
      <c r="JU349" s="285"/>
      <c r="JV349" s="404">
        <f t="shared" si="5868"/>
        <v>0</v>
      </c>
      <c r="JW349" s="401">
        <f t="shared" si="5869"/>
        <v>0</v>
      </c>
      <c r="JX349" s="406">
        <f t="shared" si="5870"/>
        <v>0</v>
      </c>
      <c r="JY349" s="743"/>
      <c r="JZ349" s="690"/>
      <c r="KA349" s="746"/>
      <c r="KB349" s="718">
        <f t="shared" ref="KB349" si="5929">SUM(C354,O354,AA354,AM354,AY354,BK354,BW354)</f>
        <v>0</v>
      </c>
      <c r="KC349" s="714"/>
      <c r="KD349" s="714">
        <f t="shared" ref="KD349" si="5930">SUM(CI354,CU354,DG354,DS354,EE354,EQ354,FC354)</f>
        <v>0</v>
      </c>
      <c r="KE349" s="714"/>
      <c r="KF349" s="714">
        <f t="shared" ref="KF349" si="5931">SUM(FO354,GA354,GM354,GY354,HK354,HW354,II354)</f>
        <v>0</v>
      </c>
      <c r="KG349" s="759"/>
      <c r="KH349" s="761" t="s">
        <v>67</v>
      </c>
      <c r="KI349" s="67">
        <f t="shared" si="5877"/>
        <v>0</v>
      </c>
      <c r="KJ349" s="430">
        <f t="shared" ref="KJ349" si="5932">KI349/KB351</f>
        <v>0</v>
      </c>
      <c r="KK349" s="67">
        <f t="shared" si="5879"/>
        <v>0</v>
      </c>
      <c r="KL349" s="425">
        <f t="shared" ref="KL349" si="5933">KK349/KD351</f>
        <v>0</v>
      </c>
      <c r="KM349" s="67">
        <f t="shared" si="5881"/>
        <v>0</v>
      </c>
      <c r="KN349" s="425">
        <f>KM349/KF351</f>
        <v>0</v>
      </c>
    </row>
    <row r="350" spans="1:300" ht="19.5" thickBot="1" x14ac:dyDescent="0.3">
      <c r="A350" s="734"/>
      <c r="B350" s="436">
        <f t="shared" si="5882"/>
        <v>45865</v>
      </c>
      <c r="C350" s="10"/>
      <c r="D350" s="11"/>
      <c r="E350" s="61">
        <f t="shared" si="5883"/>
        <v>555</v>
      </c>
      <c r="F350" s="61">
        <f t="shared" si="5884"/>
        <v>39</v>
      </c>
      <c r="G350" s="11"/>
      <c r="H350" s="12">
        <f t="shared" si="5816"/>
        <v>0</v>
      </c>
      <c r="I350" s="11"/>
      <c r="J350" s="12" t="e">
        <f t="shared" si="5817"/>
        <v>#DIV/0!</v>
      </c>
      <c r="K350" s="11"/>
      <c r="L350" s="11"/>
      <c r="M350" s="18"/>
      <c r="N350" s="20"/>
      <c r="O350" s="10"/>
      <c r="P350" s="11"/>
      <c r="Q350" s="61">
        <f t="shared" si="5885"/>
        <v>562</v>
      </c>
      <c r="R350" s="61">
        <f t="shared" si="5886"/>
        <v>38</v>
      </c>
      <c r="S350" s="11"/>
      <c r="T350" s="12">
        <f t="shared" si="5818"/>
        <v>0</v>
      </c>
      <c r="U350" s="11"/>
      <c r="V350" s="12" t="e">
        <f t="shared" si="5819"/>
        <v>#DIV/0!</v>
      </c>
      <c r="W350" s="11"/>
      <c r="X350" s="11"/>
      <c r="Y350" s="18"/>
      <c r="Z350" s="20"/>
      <c r="AA350" s="10"/>
      <c r="AB350" s="11"/>
      <c r="AC350" s="61">
        <f t="shared" si="5887"/>
        <v>545</v>
      </c>
      <c r="AD350" s="61">
        <f t="shared" si="5888"/>
        <v>38</v>
      </c>
      <c r="AE350" s="11"/>
      <c r="AF350" s="12">
        <f t="shared" si="5820"/>
        <v>0</v>
      </c>
      <c r="AG350" s="11"/>
      <c r="AH350" s="12" t="e">
        <f t="shared" si="5821"/>
        <v>#DIV/0!</v>
      </c>
      <c r="AI350" s="11"/>
      <c r="AJ350" s="11"/>
      <c r="AK350" s="18"/>
      <c r="AL350" s="20"/>
      <c r="AM350" s="10"/>
      <c r="AN350" s="11"/>
      <c r="AO350" s="61">
        <f t="shared" si="5889"/>
        <v>122</v>
      </c>
      <c r="AP350" s="61">
        <f t="shared" si="5890"/>
        <v>8</v>
      </c>
      <c r="AQ350" s="11"/>
      <c r="AR350" s="12">
        <f t="shared" si="5822"/>
        <v>0</v>
      </c>
      <c r="AS350" s="11"/>
      <c r="AT350" s="12" t="e">
        <f t="shared" si="5823"/>
        <v>#DIV/0!</v>
      </c>
      <c r="AU350" s="11"/>
      <c r="AV350" s="11"/>
      <c r="AW350" s="18"/>
      <c r="AX350" s="20"/>
      <c r="AY350" s="10"/>
      <c r="AZ350" s="11"/>
      <c r="BA350" s="61">
        <f t="shared" si="5891"/>
        <v>547</v>
      </c>
      <c r="BB350" s="61">
        <f t="shared" si="5892"/>
        <v>38</v>
      </c>
      <c r="BC350" s="11"/>
      <c r="BD350" s="12">
        <f t="shared" si="5824"/>
        <v>0</v>
      </c>
      <c r="BE350" s="11"/>
      <c r="BF350" s="12" t="e">
        <f t="shared" si="5825"/>
        <v>#DIV/0!</v>
      </c>
      <c r="BG350" s="11"/>
      <c r="BH350" s="11"/>
      <c r="BI350" s="18"/>
      <c r="BJ350" s="20"/>
      <c r="BK350" s="10"/>
      <c r="BL350" s="11"/>
      <c r="BM350" s="61">
        <f t="shared" si="5893"/>
        <v>551</v>
      </c>
      <c r="BN350" s="61">
        <f t="shared" si="5894"/>
        <v>38</v>
      </c>
      <c r="BO350" s="11"/>
      <c r="BP350" s="12">
        <f t="shared" si="5826"/>
        <v>0</v>
      </c>
      <c r="BQ350" s="11"/>
      <c r="BR350" s="12" t="e">
        <f t="shared" si="5827"/>
        <v>#DIV/0!</v>
      </c>
      <c r="BS350" s="11"/>
      <c r="BT350" s="11"/>
      <c r="BU350" s="18"/>
      <c r="BV350" s="20"/>
      <c r="BW350" s="10"/>
      <c r="BX350" s="11"/>
      <c r="BY350" s="61">
        <f t="shared" si="5895"/>
        <v>556</v>
      </c>
      <c r="BZ350" s="61">
        <f t="shared" si="5896"/>
        <v>38</v>
      </c>
      <c r="CA350" s="11"/>
      <c r="CB350" s="12">
        <f t="shared" si="5828"/>
        <v>0</v>
      </c>
      <c r="CC350" s="11"/>
      <c r="CD350" s="12" t="e">
        <f t="shared" si="5829"/>
        <v>#DIV/0!</v>
      </c>
      <c r="CE350" s="11"/>
      <c r="CF350" s="11"/>
      <c r="CG350" s="18"/>
      <c r="CH350" s="20"/>
      <c r="CI350" s="10"/>
      <c r="CJ350" s="11"/>
      <c r="CK350" s="61">
        <f t="shared" si="5897"/>
        <v>538</v>
      </c>
      <c r="CL350" s="61">
        <f t="shared" si="5898"/>
        <v>38</v>
      </c>
      <c r="CM350" s="11"/>
      <c r="CN350" s="12">
        <f t="shared" si="5830"/>
        <v>0</v>
      </c>
      <c r="CO350" s="11"/>
      <c r="CP350" s="12" t="e">
        <f t="shared" si="5831"/>
        <v>#DIV/0!</v>
      </c>
      <c r="CQ350" s="11"/>
      <c r="CR350" s="11"/>
      <c r="CS350" s="18"/>
      <c r="CT350" s="20"/>
      <c r="CU350" s="10"/>
      <c r="CV350" s="11"/>
      <c r="CW350" s="61">
        <f t="shared" si="5899"/>
        <v>547</v>
      </c>
      <c r="CX350" s="61">
        <f t="shared" si="5900"/>
        <v>38</v>
      </c>
      <c r="CY350" s="11"/>
      <c r="CZ350" s="12">
        <f t="shared" si="5832"/>
        <v>0</v>
      </c>
      <c r="DA350" s="11"/>
      <c r="DB350" s="12" t="e">
        <f t="shared" si="5833"/>
        <v>#DIV/0!</v>
      </c>
      <c r="DC350" s="11"/>
      <c r="DD350" s="11"/>
      <c r="DE350" s="18"/>
      <c r="DF350" s="20"/>
      <c r="DG350" s="10"/>
      <c r="DH350" s="11"/>
      <c r="DI350" s="61">
        <f t="shared" si="5901"/>
        <v>561</v>
      </c>
      <c r="DJ350" s="61">
        <f t="shared" si="5902"/>
        <v>39</v>
      </c>
      <c r="DK350" s="11"/>
      <c r="DL350" s="12">
        <f t="shared" si="5834"/>
        <v>0</v>
      </c>
      <c r="DM350" s="11"/>
      <c r="DN350" s="12" t="e">
        <f t="shared" si="5835"/>
        <v>#DIV/0!</v>
      </c>
      <c r="DO350" s="11"/>
      <c r="DP350" s="11"/>
      <c r="DQ350" s="18"/>
      <c r="DR350" s="20"/>
      <c r="DS350" s="10"/>
      <c r="DT350" s="11"/>
      <c r="DU350" s="61">
        <f t="shared" si="5903"/>
        <v>97</v>
      </c>
      <c r="DV350" s="61">
        <f t="shared" si="5904"/>
        <v>8</v>
      </c>
      <c r="DW350" s="11"/>
      <c r="DX350" s="12">
        <f t="shared" si="5836"/>
        <v>0</v>
      </c>
      <c r="DY350" s="11"/>
      <c r="DZ350" s="12" t="e">
        <f t="shared" si="5837"/>
        <v>#DIV/0!</v>
      </c>
      <c r="EA350" s="11"/>
      <c r="EB350" s="11"/>
      <c r="EC350" s="18"/>
      <c r="ED350" s="20"/>
      <c r="EE350" s="10"/>
      <c r="EF350" s="11"/>
      <c r="EG350" s="61">
        <f t="shared" si="5905"/>
        <v>568</v>
      </c>
      <c r="EH350" s="61">
        <f t="shared" si="5906"/>
        <v>40</v>
      </c>
      <c r="EI350" s="11"/>
      <c r="EJ350" s="12">
        <f t="shared" si="5838"/>
        <v>0</v>
      </c>
      <c r="EK350" s="11"/>
      <c r="EL350" s="12" t="e">
        <f t="shared" si="5839"/>
        <v>#DIV/0!</v>
      </c>
      <c r="EM350" s="11"/>
      <c r="EN350" s="11"/>
      <c r="EO350" s="18"/>
      <c r="EP350" s="20"/>
      <c r="EQ350" s="10"/>
      <c r="ER350" s="11"/>
      <c r="ES350" s="61">
        <f t="shared" si="5907"/>
        <v>556</v>
      </c>
      <c r="ET350" s="61">
        <f t="shared" si="5908"/>
        <v>39</v>
      </c>
      <c r="EU350" s="11"/>
      <c r="EV350" s="12">
        <f t="shared" si="5840"/>
        <v>0</v>
      </c>
      <c r="EW350" s="11"/>
      <c r="EX350" s="12" t="e">
        <f t="shared" si="5841"/>
        <v>#DIV/0!</v>
      </c>
      <c r="EY350" s="11"/>
      <c r="EZ350" s="11"/>
      <c r="FA350" s="18"/>
      <c r="FB350" s="20"/>
      <c r="FC350" s="10"/>
      <c r="FD350" s="11"/>
      <c r="FE350" s="61">
        <f t="shared" si="5909"/>
        <v>545</v>
      </c>
      <c r="FF350" s="61">
        <f t="shared" si="5910"/>
        <v>38</v>
      </c>
      <c r="FG350" s="11"/>
      <c r="FH350" s="12">
        <f t="shared" si="5842"/>
        <v>0</v>
      </c>
      <c r="FI350" s="11"/>
      <c r="FJ350" s="12" t="e">
        <f t="shared" si="5843"/>
        <v>#DIV/0!</v>
      </c>
      <c r="FK350" s="11"/>
      <c r="FL350" s="11"/>
      <c r="FM350" s="18"/>
      <c r="FN350" s="20"/>
      <c r="FO350" s="10"/>
      <c r="FP350" s="11"/>
      <c r="FQ350" s="61">
        <f t="shared" si="5911"/>
        <v>539</v>
      </c>
      <c r="FR350" s="61">
        <f t="shared" si="5912"/>
        <v>40</v>
      </c>
      <c r="FS350" s="11"/>
      <c r="FT350" s="12">
        <f t="shared" si="5844"/>
        <v>0</v>
      </c>
      <c r="FU350" s="11"/>
      <c r="FV350" s="12" t="e">
        <f t="shared" si="5845"/>
        <v>#DIV/0!</v>
      </c>
      <c r="FW350" s="11"/>
      <c r="FX350" s="11"/>
      <c r="FY350" s="18"/>
      <c r="FZ350" s="20"/>
      <c r="GA350" s="10"/>
      <c r="GB350" s="11"/>
      <c r="GC350" s="61">
        <f t="shared" si="5913"/>
        <v>549</v>
      </c>
      <c r="GD350" s="61">
        <f t="shared" si="5914"/>
        <v>41</v>
      </c>
      <c r="GE350" s="11"/>
      <c r="GF350" s="12">
        <f t="shared" si="5846"/>
        <v>0</v>
      </c>
      <c r="GG350" s="11"/>
      <c r="GH350" s="12" t="e">
        <f t="shared" si="5847"/>
        <v>#DIV/0!</v>
      </c>
      <c r="GI350" s="11"/>
      <c r="GJ350" s="11"/>
      <c r="GK350" s="18"/>
      <c r="GL350" s="20"/>
      <c r="GM350" s="10"/>
      <c r="GN350" s="11"/>
      <c r="GO350" s="61">
        <f t="shared" si="5915"/>
        <v>571</v>
      </c>
      <c r="GP350" s="61">
        <f t="shared" si="5916"/>
        <v>42</v>
      </c>
      <c r="GQ350" s="11"/>
      <c r="GR350" s="12">
        <f t="shared" si="5848"/>
        <v>0</v>
      </c>
      <c r="GS350" s="11"/>
      <c r="GT350" s="12" t="e">
        <f t="shared" si="5849"/>
        <v>#DIV/0!</v>
      </c>
      <c r="GU350" s="11"/>
      <c r="GV350" s="11"/>
      <c r="GW350" s="18"/>
      <c r="GX350" s="20"/>
      <c r="GY350" s="10"/>
      <c r="GZ350" s="11"/>
      <c r="HA350" s="61">
        <f t="shared" si="5917"/>
        <v>106</v>
      </c>
      <c r="HB350" s="61">
        <f t="shared" si="5918"/>
        <v>7</v>
      </c>
      <c r="HC350" s="11"/>
      <c r="HD350" s="12">
        <f t="shared" si="5850"/>
        <v>0</v>
      </c>
      <c r="HE350" s="11"/>
      <c r="HF350" s="12" t="e">
        <f t="shared" si="5851"/>
        <v>#DIV/0!</v>
      </c>
      <c r="HG350" s="11"/>
      <c r="HH350" s="11"/>
      <c r="HI350" s="18"/>
      <c r="HJ350" s="20"/>
      <c r="HK350" s="10"/>
      <c r="HL350" s="11"/>
      <c r="HM350" s="61">
        <f t="shared" si="5919"/>
        <v>574</v>
      </c>
      <c r="HN350" s="61">
        <f t="shared" si="5920"/>
        <v>42</v>
      </c>
      <c r="HO350" s="11"/>
      <c r="HP350" s="12">
        <f t="shared" si="5852"/>
        <v>0</v>
      </c>
      <c r="HQ350" s="11"/>
      <c r="HR350" s="12" t="e">
        <f t="shared" si="5853"/>
        <v>#DIV/0!</v>
      </c>
      <c r="HS350" s="11"/>
      <c r="HT350" s="11"/>
      <c r="HU350" s="18"/>
      <c r="HV350" s="20"/>
      <c r="HW350" s="10"/>
      <c r="HX350" s="11"/>
      <c r="HY350" s="61">
        <f t="shared" si="5921"/>
        <v>561</v>
      </c>
      <c r="HZ350" s="61">
        <f t="shared" si="5922"/>
        <v>41</v>
      </c>
      <c r="IA350" s="11"/>
      <c r="IB350" s="12">
        <f t="shared" si="5854"/>
        <v>0</v>
      </c>
      <c r="IC350" s="11"/>
      <c r="ID350" s="12" t="e">
        <f t="shared" si="5855"/>
        <v>#DIV/0!</v>
      </c>
      <c r="IE350" s="11"/>
      <c r="IF350" s="11"/>
      <c r="IG350" s="18"/>
      <c r="IH350" s="20"/>
      <c r="II350" s="10"/>
      <c r="IJ350" s="11"/>
      <c r="IK350" s="61">
        <f t="shared" si="5923"/>
        <v>574</v>
      </c>
      <c r="IL350" s="61">
        <f t="shared" si="5924"/>
        <v>41</v>
      </c>
      <c r="IM350" s="11"/>
      <c r="IN350" s="12">
        <f t="shared" si="5856"/>
        <v>0</v>
      </c>
      <c r="IO350" s="11"/>
      <c r="IP350" s="12" t="e">
        <f t="shared" si="5857"/>
        <v>#DIV/0!</v>
      </c>
      <c r="IQ350" s="11"/>
      <c r="IR350" s="11"/>
      <c r="IS350" s="18"/>
      <c r="IT350" s="20"/>
      <c r="IU350" s="10"/>
      <c r="IV350" s="11"/>
      <c r="IW350" s="61">
        <f t="shared" si="5925"/>
        <v>0</v>
      </c>
      <c r="IX350" s="61">
        <f t="shared" si="5926"/>
        <v>0</v>
      </c>
      <c r="IY350" s="11"/>
      <c r="IZ350" s="12" t="e">
        <f t="shared" si="5858"/>
        <v>#DIV/0!</v>
      </c>
      <c r="JA350" s="11"/>
      <c r="JB350" s="12" t="e">
        <f t="shared" si="5859"/>
        <v>#DIV/0!</v>
      </c>
      <c r="JC350" s="11"/>
      <c r="JD350" s="11"/>
      <c r="JE350" s="18"/>
      <c r="JF350" s="20"/>
      <c r="JG350" s="10">
        <f t="shared" si="5860"/>
        <v>0</v>
      </c>
      <c r="JH350" s="14">
        <f t="shared" si="5861"/>
        <v>0</v>
      </c>
      <c r="JI350" s="373">
        <f t="shared" si="5862"/>
        <v>10324</v>
      </c>
      <c r="JJ350" s="11">
        <f t="shared" si="5099"/>
        <v>731</v>
      </c>
      <c r="JK350" s="11">
        <f t="shared" si="5863"/>
        <v>0</v>
      </c>
      <c r="JL350" s="79">
        <f t="shared" si="5864"/>
        <v>0</v>
      </c>
      <c r="JM350" s="15">
        <f t="shared" si="5865"/>
        <v>0</v>
      </c>
      <c r="JN350" s="12" t="e">
        <f t="shared" si="5866"/>
        <v>#DIV/0!</v>
      </c>
      <c r="JO350" s="16"/>
      <c r="JP350" s="17"/>
      <c r="JQ350" s="16" t="e">
        <f t="shared" si="5556"/>
        <v>#DIV/0!</v>
      </c>
      <c r="JR350" s="16"/>
      <c r="JS350" s="369" t="e">
        <f t="shared" si="5407"/>
        <v>#DIV/0!</v>
      </c>
      <c r="JT350" s="18"/>
      <c r="JU350" s="21"/>
      <c r="JV350" s="404">
        <f t="shared" si="5868"/>
        <v>0</v>
      </c>
      <c r="JW350" s="401">
        <f t="shared" si="5869"/>
        <v>0</v>
      </c>
      <c r="JX350" s="406">
        <f t="shared" si="5870"/>
        <v>0</v>
      </c>
      <c r="JY350" s="743"/>
      <c r="JZ350" s="690"/>
      <c r="KA350" s="746"/>
      <c r="KB350" s="719"/>
      <c r="KC350" s="716"/>
      <c r="KD350" s="716"/>
      <c r="KE350" s="716"/>
      <c r="KF350" s="716"/>
      <c r="KG350" s="760"/>
      <c r="KH350" s="758"/>
      <c r="KI350" s="67">
        <f t="shared" si="5877"/>
        <v>0</v>
      </c>
      <c r="KJ350" s="430">
        <f t="shared" ref="KJ350" si="5934">KI350/KB351</f>
        <v>0</v>
      </c>
      <c r="KK350" s="67">
        <f t="shared" si="5879"/>
        <v>0</v>
      </c>
      <c r="KL350" s="425">
        <f t="shared" ref="KL350" si="5935">KK350/KD351</f>
        <v>0</v>
      </c>
      <c r="KM350" s="67">
        <f t="shared" si="5881"/>
        <v>0</v>
      </c>
      <c r="KN350" s="425">
        <f>KM350/KF351</f>
        <v>0</v>
      </c>
    </row>
    <row r="351" spans="1:300" ht="19.5" thickTop="1" x14ac:dyDescent="0.25">
      <c r="A351" s="734"/>
      <c r="B351" s="436">
        <f>+B350+1</f>
        <v>45866</v>
      </c>
      <c r="C351" s="10"/>
      <c r="D351" s="11"/>
      <c r="E351" s="61">
        <f t="shared" si="5883"/>
        <v>555</v>
      </c>
      <c r="F351" s="61">
        <f t="shared" si="5884"/>
        <v>39</v>
      </c>
      <c r="G351" s="11"/>
      <c r="H351" s="12">
        <f t="shared" si="5816"/>
        <v>0</v>
      </c>
      <c r="I351" s="11"/>
      <c r="J351" s="12" t="e">
        <f t="shared" si="5817"/>
        <v>#DIV/0!</v>
      </c>
      <c r="K351" s="13"/>
      <c r="L351" s="13"/>
      <c r="M351" s="25"/>
      <c r="N351" s="37"/>
      <c r="O351" s="10"/>
      <c r="P351" s="11"/>
      <c r="Q351" s="61">
        <f t="shared" si="5885"/>
        <v>562</v>
      </c>
      <c r="R351" s="61">
        <f t="shared" si="5886"/>
        <v>38</v>
      </c>
      <c r="S351" s="11"/>
      <c r="T351" s="12">
        <f t="shared" si="5818"/>
        <v>0</v>
      </c>
      <c r="U351" s="11"/>
      <c r="V351" s="12" t="e">
        <f t="shared" si="5819"/>
        <v>#DIV/0!</v>
      </c>
      <c r="W351" s="13"/>
      <c r="X351" s="13"/>
      <c r="Y351" s="25"/>
      <c r="Z351" s="37"/>
      <c r="AA351" s="10"/>
      <c r="AB351" s="11"/>
      <c r="AC351" s="61">
        <f t="shared" si="5887"/>
        <v>545</v>
      </c>
      <c r="AD351" s="61">
        <f t="shared" si="5888"/>
        <v>38</v>
      </c>
      <c r="AE351" s="11"/>
      <c r="AF351" s="12">
        <f t="shared" si="5820"/>
        <v>0</v>
      </c>
      <c r="AG351" s="11"/>
      <c r="AH351" s="12" t="e">
        <f t="shared" si="5821"/>
        <v>#DIV/0!</v>
      </c>
      <c r="AI351" s="13"/>
      <c r="AJ351" s="13"/>
      <c r="AK351" s="25"/>
      <c r="AL351" s="37"/>
      <c r="AM351" s="10"/>
      <c r="AN351" s="11"/>
      <c r="AO351" s="61">
        <f t="shared" si="5889"/>
        <v>122</v>
      </c>
      <c r="AP351" s="61">
        <f t="shared" si="5890"/>
        <v>8</v>
      </c>
      <c r="AQ351" s="11"/>
      <c r="AR351" s="12">
        <f t="shared" si="5822"/>
        <v>0</v>
      </c>
      <c r="AS351" s="11"/>
      <c r="AT351" s="12" t="e">
        <f t="shared" si="5823"/>
        <v>#DIV/0!</v>
      </c>
      <c r="AU351" s="13"/>
      <c r="AV351" s="13"/>
      <c r="AW351" s="25"/>
      <c r="AX351" s="37"/>
      <c r="AY351" s="10"/>
      <c r="AZ351" s="11"/>
      <c r="BA351" s="61">
        <f t="shared" si="5891"/>
        <v>547</v>
      </c>
      <c r="BB351" s="61">
        <f t="shared" si="5892"/>
        <v>38</v>
      </c>
      <c r="BC351" s="11"/>
      <c r="BD351" s="12">
        <f t="shared" si="5824"/>
        <v>0</v>
      </c>
      <c r="BE351" s="11"/>
      <c r="BF351" s="12" t="e">
        <f t="shared" si="5825"/>
        <v>#DIV/0!</v>
      </c>
      <c r="BG351" s="13"/>
      <c r="BH351" s="13"/>
      <c r="BI351" s="25"/>
      <c r="BJ351" s="37"/>
      <c r="BK351" s="10"/>
      <c r="BL351" s="11"/>
      <c r="BM351" s="61">
        <f t="shared" si="5893"/>
        <v>551</v>
      </c>
      <c r="BN351" s="61">
        <f t="shared" si="5894"/>
        <v>38</v>
      </c>
      <c r="BO351" s="11"/>
      <c r="BP351" s="12">
        <f t="shared" si="5826"/>
        <v>0</v>
      </c>
      <c r="BQ351" s="11"/>
      <c r="BR351" s="12" t="e">
        <f t="shared" si="5827"/>
        <v>#DIV/0!</v>
      </c>
      <c r="BS351" s="13"/>
      <c r="BT351" s="13"/>
      <c r="BU351" s="25"/>
      <c r="BV351" s="37"/>
      <c r="BW351" s="10"/>
      <c r="BX351" s="11"/>
      <c r="BY351" s="61">
        <f t="shared" si="5895"/>
        <v>556</v>
      </c>
      <c r="BZ351" s="61">
        <f t="shared" si="5896"/>
        <v>38</v>
      </c>
      <c r="CA351" s="11"/>
      <c r="CB351" s="12">
        <f t="shared" si="5828"/>
        <v>0</v>
      </c>
      <c r="CC351" s="11"/>
      <c r="CD351" s="12" t="e">
        <f t="shared" si="5829"/>
        <v>#DIV/0!</v>
      </c>
      <c r="CE351" s="13"/>
      <c r="CF351" s="13"/>
      <c r="CG351" s="25"/>
      <c r="CH351" s="37"/>
      <c r="CI351" s="10"/>
      <c r="CJ351" s="11"/>
      <c r="CK351" s="61">
        <f t="shared" si="5897"/>
        <v>538</v>
      </c>
      <c r="CL351" s="61">
        <f t="shared" si="5898"/>
        <v>38</v>
      </c>
      <c r="CM351" s="11"/>
      <c r="CN351" s="12">
        <f t="shared" si="5830"/>
        <v>0</v>
      </c>
      <c r="CO351" s="11"/>
      <c r="CP351" s="12" t="e">
        <f t="shared" si="5831"/>
        <v>#DIV/0!</v>
      </c>
      <c r="CQ351" s="13"/>
      <c r="CR351" s="13"/>
      <c r="CS351" s="25"/>
      <c r="CT351" s="37"/>
      <c r="CU351" s="10"/>
      <c r="CV351" s="11"/>
      <c r="CW351" s="61">
        <f t="shared" si="5899"/>
        <v>547</v>
      </c>
      <c r="CX351" s="61">
        <f t="shared" si="5900"/>
        <v>38</v>
      </c>
      <c r="CY351" s="11"/>
      <c r="CZ351" s="12">
        <f t="shared" si="5832"/>
        <v>0</v>
      </c>
      <c r="DA351" s="11"/>
      <c r="DB351" s="12" t="e">
        <f t="shared" si="5833"/>
        <v>#DIV/0!</v>
      </c>
      <c r="DC351" s="13"/>
      <c r="DD351" s="13"/>
      <c r="DE351" s="25"/>
      <c r="DF351" s="37"/>
      <c r="DG351" s="10"/>
      <c r="DH351" s="11"/>
      <c r="DI351" s="61">
        <f t="shared" si="5901"/>
        <v>561</v>
      </c>
      <c r="DJ351" s="61">
        <f t="shared" si="5902"/>
        <v>39</v>
      </c>
      <c r="DK351" s="11"/>
      <c r="DL351" s="12">
        <f t="shared" si="5834"/>
        <v>0</v>
      </c>
      <c r="DM351" s="11"/>
      <c r="DN351" s="12" t="e">
        <f t="shared" si="5835"/>
        <v>#DIV/0!</v>
      </c>
      <c r="DO351" s="13"/>
      <c r="DP351" s="13"/>
      <c r="DQ351" s="25"/>
      <c r="DR351" s="37"/>
      <c r="DS351" s="10"/>
      <c r="DT351" s="11"/>
      <c r="DU351" s="61">
        <f t="shared" si="5903"/>
        <v>97</v>
      </c>
      <c r="DV351" s="61">
        <f t="shared" si="5904"/>
        <v>8</v>
      </c>
      <c r="DW351" s="11"/>
      <c r="DX351" s="12">
        <f t="shared" si="5836"/>
        <v>0</v>
      </c>
      <c r="DY351" s="11"/>
      <c r="DZ351" s="12" t="e">
        <f t="shared" si="5837"/>
        <v>#DIV/0!</v>
      </c>
      <c r="EA351" s="13"/>
      <c r="EB351" s="13"/>
      <c r="EC351" s="25"/>
      <c r="ED351" s="37"/>
      <c r="EE351" s="10"/>
      <c r="EF351" s="11"/>
      <c r="EG351" s="61">
        <f t="shared" si="5905"/>
        <v>568</v>
      </c>
      <c r="EH351" s="61">
        <f t="shared" si="5906"/>
        <v>40</v>
      </c>
      <c r="EI351" s="11"/>
      <c r="EJ351" s="12">
        <f t="shared" si="5838"/>
        <v>0</v>
      </c>
      <c r="EK351" s="11"/>
      <c r="EL351" s="12" t="e">
        <f t="shared" si="5839"/>
        <v>#DIV/0!</v>
      </c>
      <c r="EM351" s="13"/>
      <c r="EN351" s="13"/>
      <c r="EO351" s="25"/>
      <c r="EP351" s="37"/>
      <c r="EQ351" s="10"/>
      <c r="ER351" s="11"/>
      <c r="ES351" s="61">
        <f t="shared" si="5907"/>
        <v>556</v>
      </c>
      <c r="ET351" s="61">
        <f t="shared" si="5908"/>
        <v>39</v>
      </c>
      <c r="EU351" s="11"/>
      <c r="EV351" s="12">
        <f t="shared" si="5840"/>
        <v>0</v>
      </c>
      <c r="EW351" s="11"/>
      <c r="EX351" s="12" t="e">
        <f t="shared" si="5841"/>
        <v>#DIV/0!</v>
      </c>
      <c r="EY351" s="13"/>
      <c r="EZ351" s="13"/>
      <c r="FA351" s="25"/>
      <c r="FB351" s="37"/>
      <c r="FC351" s="10"/>
      <c r="FD351" s="11"/>
      <c r="FE351" s="61">
        <f t="shared" si="5909"/>
        <v>545</v>
      </c>
      <c r="FF351" s="61">
        <f t="shared" si="5910"/>
        <v>38</v>
      </c>
      <c r="FG351" s="11"/>
      <c r="FH351" s="12">
        <f t="shared" si="5842"/>
        <v>0</v>
      </c>
      <c r="FI351" s="11"/>
      <c r="FJ351" s="12" t="e">
        <f t="shared" si="5843"/>
        <v>#DIV/0!</v>
      </c>
      <c r="FK351" s="13"/>
      <c r="FL351" s="13"/>
      <c r="FM351" s="25"/>
      <c r="FN351" s="37"/>
      <c r="FO351" s="10"/>
      <c r="FP351" s="11"/>
      <c r="FQ351" s="61">
        <f t="shared" si="5911"/>
        <v>539</v>
      </c>
      <c r="FR351" s="61">
        <f t="shared" si="5912"/>
        <v>40</v>
      </c>
      <c r="FS351" s="11"/>
      <c r="FT351" s="12">
        <f t="shared" si="5844"/>
        <v>0</v>
      </c>
      <c r="FU351" s="11"/>
      <c r="FV351" s="12" t="e">
        <f t="shared" si="5845"/>
        <v>#DIV/0!</v>
      </c>
      <c r="FW351" s="13"/>
      <c r="FX351" s="13"/>
      <c r="FY351" s="25"/>
      <c r="FZ351" s="37"/>
      <c r="GA351" s="10"/>
      <c r="GB351" s="11"/>
      <c r="GC351" s="61">
        <f t="shared" si="5913"/>
        <v>549</v>
      </c>
      <c r="GD351" s="61">
        <f t="shared" si="5914"/>
        <v>41</v>
      </c>
      <c r="GE351" s="11"/>
      <c r="GF351" s="12">
        <f t="shared" si="5846"/>
        <v>0</v>
      </c>
      <c r="GG351" s="11"/>
      <c r="GH351" s="12" t="e">
        <f t="shared" si="5847"/>
        <v>#DIV/0!</v>
      </c>
      <c r="GI351" s="13"/>
      <c r="GJ351" s="13"/>
      <c r="GK351" s="25"/>
      <c r="GL351" s="37"/>
      <c r="GM351" s="10"/>
      <c r="GN351" s="11"/>
      <c r="GO351" s="61">
        <f t="shared" si="5915"/>
        <v>571</v>
      </c>
      <c r="GP351" s="61">
        <f t="shared" si="5916"/>
        <v>42</v>
      </c>
      <c r="GQ351" s="11"/>
      <c r="GR351" s="12">
        <f t="shared" si="5848"/>
        <v>0</v>
      </c>
      <c r="GS351" s="11"/>
      <c r="GT351" s="12" t="e">
        <f t="shared" si="5849"/>
        <v>#DIV/0!</v>
      </c>
      <c r="GU351" s="13"/>
      <c r="GV351" s="13"/>
      <c r="GW351" s="25"/>
      <c r="GX351" s="37"/>
      <c r="GY351" s="10"/>
      <c r="GZ351" s="11"/>
      <c r="HA351" s="61">
        <f t="shared" si="5917"/>
        <v>106</v>
      </c>
      <c r="HB351" s="61">
        <f t="shared" si="5918"/>
        <v>7</v>
      </c>
      <c r="HC351" s="11"/>
      <c r="HD351" s="12">
        <f t="shared" si="5850"/>
        <v>0</v>
      </c>
      <c r="HE351" s="11"/>
      <c r="HF351" s="12" t="e">
        <f t="shared" si="5851"/>
        <v>#DIV/0!</v>
      </c>
      <c r="HG351" s="13"/>
      <c r="HH351" s="13"/>
      <c r="HI351" s="25"/>
      <c r="HJ351" s="37"/>
      <c r="HK351" s="10"/>
      <c r="HL351" s="11"/>
      <c r="HM351" s="61">
        <f t="shared" si="5919"/>
        <v>574</v>
      </c>
      <c r="HN351" s="61">
        <f t="shared" si="5920"/>
        <v>42</v>
      </c>
      <c r="HO351" s="11"/>
      <c r="HP351" s="12">
        <f t="shared" si="5852"/>
        <v>0</v>
      </c>
      <c r="HQ351" s="11"/>
      <c r="HR351" s="12" t="e">
        <f t="shared" si="5853"/>
        <v>#DIV/0!</v>
      </c>
      <c r="HS351" s="13"/>
      <c r="HT351" s="13"/>
      <c r="HU351" s="25"/>
      <c r="HV351" s="37"/>
      <c r="HW351" s="10"/>
      <c r="HX351" s="11"/>
      <c r="HY351" s="61">
        <f t="shared" si="5921"/>
        <v>561</v>
      </c>
      <c r="HZ351" s="61">
        <f t="shared" si="5922"/>
        <v>41</v>
      </c>
      <c r="IA351" s="11"/>
      <c r="IB351" s="12">
        <f t="shared" si="5854"/>
        <v>0</v>
      </c>
      <c r="IC351" s="11"/>
      <c r="ID351" s="12" t="e">
        <f t="shared" si="5855"/>
        <v>#DIV/0!</v>
      </c>
      <c r="IE351" s="13"/>
      <c r="IF351" s="13"/>
      <c r="IG351" s="25"/>
      <c r="IH351" s="37"/>
      <c r="II351" s="10"/>
      <c r="IJ351" s="11"/>
      <c r="IK351" s="61">
        <f t="shared" si="5923"/>
        <v>574</v>
      </c>
      <c r="IL351" s="61">
        <f t="shared" si="5924"/>
        <v>41</v>
      </c>
      <c r="IM351" s="11"/>
      <c r="IN351" s="12">
        <f t="shared" si="5856"/>
        <v>0</v>
      </c>
      <c r="IO351" s="11"/>
      <c r="IP351" s="12" t="e">
        <f t="shared" si="5857"/>
        <v>#DIV/0!</v>
      </c>
      <c r="IQ351" s="13"/>
      <c r="IR351" s="13"/>
      <c r="IS351" s="25"/>
      <c r="IT351" s="37"/>
      <c r="IU351" s="10"/>
      <c r="IV351" s="11"/>
      <c r="IW351" s="61">
        <f t="shared" si="5925"/>
        <v>0</v>
      </c>
      <c r="IX351" s="61">
        <f t="shared" si="5926"/>
        <v>0</v>
      </c>
      <c r="IY351" s="11"/>
      <c r="IZ351" s="12" t="e">
        <f t="shared" si="5858"/>
        <v>#DIV/0!</v>
      </c>
      <c r="JA351" s="11"/>
      <c r="JB351" s="12" t="e">
        <f t="shared" si="5859"/>
        <v>#DIV/0!</v>
      </c>
      <c r="JC351" s="13"/>
      <c r="JD351" s="13"/>
      <c r="JE351" s="25"/>
      <c r="JF351" s="37"/>
      <c r="JG351" s="10">
        <f t="shared" si="5860"/>
        <v>0</v>
      </c>
      <c r="JH351" s="14">
        <f t="shared" si="5861"/>
        <v>0</v>
      </c>
      <c r="JI351" s="373">
        <f t="shared" si="5862"/>
        <v>10324</v>
      </c>
      <c r="JJ351" s="11">
        <f t="shared" si="5099"/>
        <v>731</v>
      </c>
      <c r="JK351" s="11">
        <f t="shared" si="5863"/>
        <v>0</v>
      </c>
      <c r="JL351" s="79">
        <f t="shared" si="5864"/>
        <v>0</v>
      </c>
      <c r="JM351" s="15">
        <f t="shared" si="5865"/>
        <v>0</v>
      </c>
      <c r="JN351" s="12" t="e">
        <f t="shared" si="5866"/>
        <v>#DIV/0!</v>
      </c>
      <c r="JO351" s="16"/>
      <c r="JP351" s="17"/>
      <c r="JQ351" s="16" t="e">
        <f t="shared" si="5556"/>
        <v>#DIV/0!</v>
      </c>
      <c r="JR351" s="16"/>
      <c r="JS351" s="369" t="e">
        <f t="shared" si="5407"/>
        <v>#DIV/0!</v>
      </c>
      <c r="JT351" s="23"/>
      <c r="JU351" s="399"/>
      <c r="JV351" s="404">
        <f t="shared" si="5868"/>
        <v>0</v>
      </c>
      <c r="JW351" s="401">
        <f t="shared" si="5869"/>
        <v>0</v>
      </c>
      <c r="JX351" s="406">
        <f t="shared" si="5870"/>
        <v>0</v>
      </c>
      <c r="JY351" s="743"/>
      <c r="JZ351" s="690"/>
      <c r="KA351" s="746"/>
      <c r="KB351" s="718">
        <f t="shared" ref="KB351" si="5936">SUM(E344,Q344,AC344,AO344,BA344,BM344,BY344)</f>
        <v>3438</v>
      </c>
      <c r="KC351" s="714"/>
      <c r="KD351" s="714">
        <f t="shared" ref="KD351" si="5937">SUM(CK344,CW344,DI344,DU344,EG344,ES344,FE344)</f>
        <v>3412</v>
      </c>
      <c r="KE351" s="714"/>
      <c r="KF351" s="714">
        <f t="shared" ref="KF351" si="5938">SUM(FQ344,GC344,GO344,HA344,HM344,HY344,IK344)</f>
        <v>3474</v>
      </c>
      <c r="KG351" s="759"/>
      <c r="KH351" s="761" t="s">
        <v>65</v>
      </c>
      <c r="KI351" s="67">
        <f t="shared" si="5877"/>
        <v>0</v>
      </c>
      <c r="KJ351" s="430">
        <f t="shared" ref="KJ351" si="5939">KI351/KB351</f>
        <v>0</v>
      </c>
      <c r="KK351" s="67">
        <f t="shared" si="5879"/>
        <v>0</v>
      </c>
      <c r="KL351" s="425">
        <f t="shared" ref="KL351" si="5940">KK351/KD351</f>
        <v>0</v>
      </c>
      <c r="KM351" s="67">
        <f t="shared" si="5881"/>
        <v>0</v>
      </c>
      <c r="KN351" s="425">
        <f>KM351/KF351</f>
        <v>0</v>
      </c>
    </row>
    <row r="352" spans="1:300" ht="19.5" thickBot="1" x14ac:dyDescent="0.3">
      <c r="A352" s="734"/>
      <c r="B352" s="436">
        <f t="shared" si="5882"/>
        <v>45867</v>
      </c>
      <c r="C352" s="10"/>
      <c r="D352" s="11"/>
      <c r="E352" s="61">
        <f t="shared" si="5883"/>
        <v>555</v>
      </c>
      <c r="F352" s="61">
        <f t="shared" si="5884"/>
        <v>39</v>
      </c>
      <c r="G352" s="11"/>
      <c r="H352" s="12">
        <f t="shared" si="5816"/>
        <v>0</v>
      </c>
      <c r="I352" s="11"/>
      <c r="J352" s="12" t="e">
        <f t="shared" si="5817"/>
        <v>#DIV/0!</v>
      </c>
      <c r="K352" s="13"/>
      <c r="L352" s="11"/>
      <c r="M352" s="25"/>
      <c r="N352" s="37"/>
      <c r="O352" s="10"/>
      <c r="P352" s="11"/>
      <c r="Q352" s="61">
        <f t="shared" si="5885"/>
        <v>562</v>
      </c>
      <c r="R352" s="61">
        <f t="shared" si="5886"/>
        <v>38</v>
      </c>
      <c r="S352" s="11"/>
      <c r="T352" s="12">
        <f t="shared" si="5818"/>
        <v>0</v>
      </c>
      <c r="U352" s="11"/>
      <c r="V352" s="12" t="e">
        <f t="shared" si="5819"/>
        <v>#DIV/0!</v>
      </c>
      <c r="W352" s="13"/>
      <c r="X352" s="11"/>
      <c r="Y352" s="25"/>
      <c r="Z352" s="37"/>
      <c r="AA352" s="10"/>
      <c r="AB352" s="11"/>
      <c r="AC352" s="61">
        <f t="shared" si="5887"/>
        <v>545</v>
      </c>
      <c r="AD352" s="61">
        <f t="shared" si="5888"/>
        <v>38</v>
      </c>
      <c r="AE352" s="11"/>
      <c r="AF352" s="12">
        <f t="shared" si="5820"/>
        <v>0</v>
      </c>
      <c r="AG352" s="11"/>
      <c r="AH352" s="12" t="e">
        <f t="shared" si="5821"/>
        <v>#DIV/0!</v>
      </c>
      <c r="AI352" s="13"/>
      <c r="AJ352" s="11"/>
      <c r="AK352" s="25"/>
      <c r="AL352" s="37"/>
      <c r="AM352" s="10"/>
      <c r="AN352" s="11"/>
      <c r="AO352" s="61">
        <f t="shared" si="5889"/>
        <v>122</v>
      </c>
      <c r="AP352" s="61">
        <f t="shared" si="5890"/>
        <v>8</v>
      </c>
      <c r="AQ352" s="11"/>
      <c r="AR352" s="12">
        <f t="shared" si="5822"/>
        <v>0</v>
      </c>
      <c r="AS352" s="11"/>
      <c r="AT352" s="12" t="e">
        <f t="shared" si="5823"/>
        <v>#DIV/0!</v>
      </c>
      <c r="AU352" s="13"/>
      <c r="AV352" s="11"/>
      <c r="AW352" s="25"/>
      <c r="AX352" s="37"/>
      <c r="AY352" s="10"/>
      <c r="AZ352" s="11"/>
      <c r="BA352" s="61">
        <f t="shared" si="5891"/>
        <v>547</v>
      </c>
      <c r="BB352" s="61">
        <f t="shared" si="5892"/>
        <v>38</v>
      </c>
      <c r="BC352" s="11"/>
      <c r="BD352" s="12">
        <f t="shared" si="5824"/>
        <v>0</v>
      </c>
      <c r="BE352" s="11"/>
      <c r="BF352" s="12" t="e">
        <f t="shared" si="5825"/>
        <v>#DIV/0!</v>
      </c>
      <c r="BG352" s="13"/>
      <c r="BH352" s="11"/>
      <c r="BI352" s="25"/>
      <c r="BJ352" s="37"/>
      <c r="BK352" s="10"/>
      <c r="BL352" s="11"/>
      <c r="BM352" s="61">
        <f t="shared" si="5893"/>
        <v>551</v>
      </c>
      <c r="BN352" s="61">
        <f t="shared" si="5894"/>
        <v>38</v>
      </c>
      <c r="BO352" s="11"/>
      <c r="BP352" s="12">
        <f t="shared" si="5826"/>
        <v>0</v>
      </c>
      <c r="BQ352" s="11"/>
      <c r="BR352" s="12" t="e">
        <f t="shared" si="5827"/>
        <v>#DIV/0!</v>
      </c>
      <c r="BS352" s="13"/>
      <c r="BT352" s="11"/>
      <c r="BU352" s="25"/>
      <c r="BV352" s="37"/>
      <c r="BW352" s="10"/>
      <c r="BX352" s="11"/>
      <c r="BY352" s="61">
        <f t="shared" si="5895"/>
        <v>556</v>
      </c>
      <c r="BZ352" s="61">
        <f t="shared" si="5896"/>
        <v>38</v>
      </c>
      <c r="CA352" s="11"/>
      <c r="CB352" s="12">
        <f t="shared" si="5828"/>
        <v>0</v>
      </c>
      <c r="CC352" s="11"/>
      <c r="CD352" s="12" t="e">
        <f t="shared" si="5829"/>
        <v>#DIV/0!</v>
      </c>
      <c r="CE352" s="13"/>
      <c r="CF352" s="11"/>
      <c r="CG352" s="25"/>
      <c r="CH352" s="37"/>
      <c r="CI352" s="10"/>
      <c r="CJ352" s="11"/>
      <c r="CK352" s="61">
        <f t="shared" si="5897"/>
        <v>538</v>
      </c>
      <c r="CL352" s="61">
        <f t="shared" si="5898"/>
        <v>38</v>
      </c>
      <c r="CM352" s="11"/>
      <c r="CN352" s="12">
        <f t="shared" si="5830"/>
        <v>0</v>
      </c>
      <c r="CO352" s="11"/>
      <c r="CP352" s="12" t="e">
        <f t="shared" si="5831"/>
        <v>#DIV/0!</v>
      </c>
      <c r="CQ352" s="13"/>
      <c r="CR352" s="11"/>
      <c r="CS352" s="25"/>
      <c r="CT352" s="37"/>
      <c r="CU352" s="10"/>
      <c r="CV352" s="11"/>
      <c r="CW352" s="61">
        <f t="shared" si="5899"/>
        <v>547</v>
      </c>
      <c r="CX352" s="61">
        <f t="shared" si="5900"/>
        <v>38</v>
      </c>
      <c r="CY352" s="11"/>
      <c r="CZ352" s="12">
        <f t="shared" si="5832"/>
        <v>0</v>
      </c>
      <c r="DA352" s="11"/>
      <c r="DB352" s="12" t="e">
        <f t="shared" si="5833"/>
        <v>#DIV/0!</v>
      </c>
      <c r="DC352" s="13"/>
      <c r="DD352" s="11"/>
      <c r="DE352" s="25"/>
      <c r="DF352" s="37"/>
      <c r="DG352" s="10"/>
      <c r="DH352" s="11"/>
      <c r="DI352" s="61">
        <f t="shared" si="5901"/>
        <v>561</v>
      </c>
      <c r="DJ352" s="61">
        <f t="shared" si="5902"/>
        <v>39</v>
      </c>
      <c r="DK352" s="11"/>
      <c r="DL352" s="12">
        <f t="shared" si="5834"/>
        <v>0</v>
      </c>
      <c r="DM352" s="11"/>
      <c r="DN352" s="12" t="e">
        <f t="shared" si="5835"/>
        <v>#DIV/0!</v>
      </c>
      <c r="DO352" s="13"/>
      <c r="DP352" s="11"/>
      <c r="DQ352" s="25"/>
      <c r="DR352" s="37"/>
      <c r="DS352" s="10"/>
      <c r="DT352" s="11"/>
      <c r="DU352" s="61">
        <f t="shared" si="5903"/>
        <v>97</v>
      </c>
      <c r="DV352" s="61">
        <f t="shared" si="5904"/>
        <v>8</v>
      </c>
      <c r="DW352" s="11"/>
      <c r="DX352" s="12">
        <f t="shared" si="5836"/>
        <v>0</v>
      </c>
      <c r="DY352" s="11"/>
      <c r="DZ352" s="12" t="e">
        <f t="shared" si="5837"/>
        <v>#DIV/0!</v>
      </c>
      <c r="EA352" s="13"/>
      <c r="EB352" s="11"/>
      <c r="EC352" s="25"/>
      <c r="ED352" s="37"/>
      <c r="EE352" s="10"/>
      <c r="EF352" s="11"/>
      <c r="EG352" s="61">
        <f t="shared" si="5905"/>
        <v>568</v>
      </c>
      <c r="EH352" s="61">
        <f t="shared" si="5906"/>
        <v>40</v>
      </c>
      <c r="EI352" s="11"/>
      <c r="EJ352" s="12">
        <f t="shared" si="5838"/>
        <v>0</v>
      </c>
      <c r="EK352" s="11"/>
      <c r="EL352" s="12" t="e">
        <f t="shared" si="5839"/>
        <v>#DIV/0!</v>
      </c>
      <c r="EM352" s="13"/>
      <c r="EN352" s="11"/>
      <c r="EO352" s="25"/>
      <c r="EP352" s="37"/>
      <c r="EQ352" s="10"/>
      <c r="ER352" s="11"/>
      <c r="ES352" s="61">
        <f t="shared" si="5907"/>
        <v>556</v>
      </c>
      <c r="ET352" s="61">
        <f t="shared" si="5908"/>
        <v>39</v>
      </c>
      <c r="EU352" s="11"/>
      <c r="EV352" s="12">
        <f t="shared" si="5840"/>
        <v>0</v>
      </c>
      <c r="EW352" s="11"/>
      <c r="EX352" s="12" t="e">
        <f t="shared" si="5841"/>
        <v>#DIV/0!</v>
      </c>
      <c r="EY352" s="13"/>
      <c r="EZ352" s="11"/>
      <c r="FA352" s="25"/>
      <c r="FB352" s="37"/>
      <c r="FC352" s="10"/>
      <c r="FD352" s="11"/>
      <c r="FE352" s="61">
        <f t="shared" si="5909"/>
        <v>545</v>
      </c>
      <c r="FF352" s="61">
        <f t="shared" si="5910"/>
        <v>38</v>
      </c>
      <c r="FG352" s="11"/>
      <c r="FH352" s="12">
        <f t="shared" si="5842"/>
        <v>0</v>
      </c>
      <c r="FI352" s="11"/>
      <c r="FJ352" s="12" t="e">
        <f t="shared" si="5843"/>
        <v>#DIV/0!</v>
      </c>
      <c r="FK352" s="13"/>
      <c r="FL352" s="11"/>
      <c r="FM352" s="25"/>
      <c r="FN352" s="37"/>
      <c r="FO352" s="10"/>
      <c r="FP352" s="11"/>
      <c r="FQ352" s="61">
        <f t="shared" si="5911"/>
        <v>539</v>
      </c>
      <c r="FR352" s="61">
        <f t="shared" si="5912"/>
        <v>40</v>
      </c>
      <c r="FS352" s="11"/>
      <c r="FT352" s="12">
        <f t="shared" si="5844"/>
        <v>0</v>
      </c>
      <c r="FU352" s="11"/>
      <c r="FV352" s="12" t="e">
        <f t="shared" si="5845"/>
        <v>#DIV/0!</v>
      </c>
      <c r="FW352" s="13"/>
      <c r="FX352" s="11"/>
      <c r="FY352" s="25"/>
      <c r="FZ352" s="37"/>
      <c r="GA352" s="10"/>
      <c r="GB352" s="11"/>
      <c r="GC352" s="61">
        <f t="shared" si="5913"/>
        <v>549</v>
      </c>
      <c r="GD352" s="61">
        <f t="shared" si="5914"/>
        <v>41</v>
      </c>
      <c r="GE352" s="11"/>
      <c r="GF352" s="12">
        <f t="shared" si="5846"/>
        <v>0</v>
      </c>
      <c r="GG352" s="11"/>
      <c r="GH352" s="12" t="e">
        <f t="shared" si="5847"/>
        <v>#DIV/0!</v>
      </c>
      <c r="GI352" s="13"/>
      <c r="GJ352" s="11"/>
      <c r="GK352" s="25"/>
      <c r="GL352" s="37"/>
      <c r="GM352" s="10"/>
      <c r="GN352" s="11"/>
      <c r="GO352" s="61">
        <f t="shared" si="5915"/>
        <v>571</v>
      </c>
      <c r="GP352" s="61">
        <f t="shared" si="5916"/>
        <v>42</v>
      </c>
      <c r="GQ352" s="11"/>
      <c r="GR352" s="12">
        <f t="shared" si="5848"/>
        <v>0</v>
      </c>
      <c r="GS352" s="11"/>
      <c r="GT352" s="12" t="e">
        <f t="shared" si="5849"/>
        <v>#DIV/0!</v>
      </c>
      <c r="GU352" s="13"/>
      <c r="GV352" s="11"/>
      <c r="GW352" s="25"/>
      <c r="GX352" s="37"/>
      <c r="GY352" s="10"/>
      <c r="GZ352" s="11"/>
      <c r="HA352" s="61">
        <f t="shared" si="5917"/>
        <v>106</v>
      </c>
      <c r="HB352" s="61">
        <f t="shared" si="5918"/>
        <v>7</v>
      </c>
      <c r="HC352" s="11"/>
      <c r="HD352" s="12">
        <f t="shared" si="5850"/>
        <v>0</v>
      </c>
      <c r="HE352" s="11"/>
      <c r="HF352" s="12" t="e">
        <f t="shared" si="5851"/>
        <v>#DIV/0!</v>
      </c>
      <c r="HG352" s="13"/>
      <c r="HH352" s="11"/>
      <c r="HI352" s="25"/>
      <c r="HJ352" s="37"/>
      <c r="HK352" s="10"/>
      <c r="HL352" s="11"/>
      <c r="HM352" s="61">
        <f t="shared" si="5919"/>
        <v>574</v>
      </c>
      <c r="HN352" s="61">
        <f t="shared" si="5920"/>
        <v>42</v>
      </c>
      <c r="HO352" s="11"/>
      <c r="HP352" s="12">
        <f t="shared" si="5852"/>
        <v>0</v>
      </c>
      <c r="HQ352" s="11"/>
      <c r="HR352" s="12" t="e">
        <f t="shared" si="5853"/>
        <v>#DIV/0!</v>
      </c>
      <c r="HS352" s="13"/>
      <c r="HT352" s="11"/>
      <c r="HU352" s="25"/>
      <c r="HV352" s="37"/>
      <c r="HW352" s="10"/>
      <c r="HX352" s="11"/>
      <c r="HY352" s="61">
        <f t="shared" si="5921"/>
        <v>561</v>
      </c>
      <c r="HZ352" s="61">
        <f t="shared" si="5922"/>
        <v>41</v>
      </c>
      <c r="IA352" s="11"/>
      <c r="IB352" s="12">
        <f t="shared" si="5854"/>
        <v>0</v>
      </c>
      <c r="IC352" s="11"/>
      <c r="ID352" s="12" t="e">
        <f t="shared" si="5855"/>
        <v>#DIV/0!</v>
      </c>
      <c r="IE352" s="13"/>
      <c r="IF352" s="11"/>
      <c r="IG352" s="25"/>
      <c r="IH352" s="37"/>
      <c r="II352" s="10"/>
      <c r="IJ352" s="11"/>
      <c r="IK352" s="61">
        <f t="shared" si="5923"/>
        <v>574</v>
      </c>
      <c r="IL352" s="61">
        <f t="shared" si="5924"/>
        <v>41</v>
      </c>
      <c r="IM352" s="11"/>
      <c r="IN352" s="12">
        <f t="shared" si="5856"/>
        <v>0</v>
      </c>
      <c r="IO352" s="11"/>
      <c r="IP352" s="12" t="e">
        <f t="shared" si="5857"/>
        <v>#DIV/0!</v>
      </c>
      <c r="IQ352" s="13"/>
      <c r="IR352" s="11"/>
      <c r="IS352" s="25"/>
      <c r="IT352" s="37"/>
      <c r="IU352" s="10"/>
      <c r="IV352" s="11"/>
      <c r="IW352" s="61">
        <f t="shared" si="5925"/>
        <v>0</v>
      </c>
      <c r="IX352" s="61">
        <f t="shared" si="5926"/>
        <v>0</v>
      </c>
      <c r="IY352" s="11"/>
      <c r="IZ352" s="12" t="e">
        <f t="shared" si="5858"/>
        <v>#DIV/0!</v>
      </c>
      <c r="JA352" s="11"/>
      <c r="JB352" s="12" t="e">
        <f t="shared" si="5859"/>
        <v>#DIV/0!</v>
      </c>
      <c r="JC352" s="13"/>
      <c r="JD352" s="11"/>
      <c r="JE352" s="25"/>
      <c r="JF352" s="37"/>
      <c r="JG352" s="10">
        <f t="shared" si="5860"/>
        <v>0</v>
      </c>
      <c r="JH352" s="14">
        <f t="shared" si="5861"/>
        <v>0</v>
      </c>
      <c r="JI352" s="373">
        <f t="shared" si="5862"/>
        <v>10324</v>
      </c>
      <c r="JJ352" s="11">
        <f t="shared" si="5099"/>
        <v>731</v>
      </c>
      <c r="JK352" s="11">
        <f t="shared" si="5863"/>
        <v>0</v>
      </c>
      <c r="JL352" s="79">
        <f t="shared" si="5864"/>
        <v>0</v>
      </c>
      <c r="JM352" s="15">
        <f t="shared" si="5865"/>
        <v>0</v>
      </c>
      <c r="JN352" s="12" t="e">
        <f t="shared" si="5866"/>
        <v>#DIV/0!</v>
      </c>
      <c r="JO352" s="16"/>
      <c r="JP352" s="17"/>
      <c r="JQ352" s="16" t="e">
        <f t="shared" si="5556"/>
        <v>#DIV/0!</v>
      </c>
      <c r="JR352" s="16"/>
      <c r="JS352" s="369" t="e">
        <f t="shared" si="5407"/>
        <v>#DIV/0!</v>
      </c>
      <c r="JT352" s="23"/>
      <c r="JU352" s="399"/>
      <c r="JV352" s="404">
        <f t="shared" si="5868"/>
        <v>0</v>
      </c>
      <c r="JW352" s="401">
        <f t="shared" si="5869"/>
        <v>0</v>
      </c>
      <c r="JX352" s="406">
        <f t="shared" si="5870"/>
        <v>0</v>
      </c>
      <c r="JY352" s="743"/>
      <c r="JZ352" s="690"/>
      <c r="KA352" s="746"/>
      <c r="KB352" s="719"/>
      <c r="KC352" s="716"/>
      <c r="KD352" s="716"/>
      <c r="KE352" s="716"/>
      <c r="KF352" s="716"/>
      <c r="KG352" s="760"/>
      <c r="KH352" s="758"/>
      <c r="KI352" s="67">
        <f t="shared" si="5877"/>
        <v>0</v>
      </c>
      <c r="KJ352" s="430">
        <f t="shared" ref="KJ352" si="5941">KI352/KB351</f>
        <v>0</v>
      </c>
      <c r="KK352" s="67">
        <f t="shared" si="5879"/>
        <v>0</v>
      </c>
      <c r="KL352" s="425">
        <f t="shared" ref="KL352" si="5942">KK352/KD351</f>
        <v>0</v>
      </c>
      <c r="KM352" s="67">
        <f t="shared" si="5881"/>
        <v>0</v>
      </c>
      <c r="KN352" s="425">
        <f>KM352/KF351</f>
        <v>0</v>
      </c>
    </row>
    <row r="353" spans="1:300" ht="20.25" thickTop="1" thickBot="1" x14ac:dyDescent="0.3">
      <c r="A353" s="734"/>
      <c r="B353" s="436">
        <f t="shared" si="5882"/>
        <v>45868</v>
      </c>
      <c r="C353" s="10"/>
      <c r="D353" s="11"/>
      <c r="E353" s="61">
        <f t="shared" si="5883"/>
        <v>555</v>
      </c>
      <c r="F353" s="61">
        <f t="shared" si="5884"/>
        <v>39</v>
      </c>
      <c r="G353" s="11"/>
      <c r="H353" s="12">
        <f t="shared" si="5816"/>
        <v>0</v>
      </c>
      <c r="I353" s="11"/>
      <c r="J353" s="12" t="e">
        <f t="shared" si="5817"/>
        <v>#DIV/0!</v>
      </c>
      <c r="K353" s="13"/>
      <c r="L353" s="11"/>
      <c r="M353" s="38"/>
      <c r="N353" s="39"/>
      <c r="O353" s="10"/>
      <c r="P353" s="11"/>
      <c r="Q353" s="61">
        <f t="shared" si="5885"/>
        <v>562</v>
      </c>
      <c r="R353" s="61">
        <f t="shared" si="5886"/>
        <v>38</v>
      </c>
      <c r="S353" s="11"/>
      <c r="T353" s="12">
        <f t="shared" si="5818"/>
        <v>0</v>
      </c>
      <c r="U353" s="11"/>
      <c r="V353" s="12" t="e">
        <f t="shared" si="5819"/>
        <v>#DIV/0!</v>
      </c>
      <c r="W353" s="13"/>
      <c r="X353" s="11"/>
      <c r="Y353" s="38"/>
      <c r="Z353" s="39"/>
      <c r="AA353" s="10"/>
      <c r="AB353" s="11"/>
      <c r="AC353" s="61">
        <f t="shared" si="5887"/>
        <v>545</v>
      </c>
      <c r="AD353" s="61">
        <f t="shared" si="5888"/>
        <v>38</v>
      </c>
      <c r="AE353" s="11"/>
      <c r="AF353" s="12">
        <f t="shared" si="5820"/>
        <v>0</v>
      </c>
      <c r="AG353" s="11"/>
      <c r="AH353" s="12" t="e">
        <f t="shared" si="5821"/>
        <v>#DIV/0!</v>
      </c>
      <c r="AI353" s="13"/>
      <c r="AJ353" s="11"/>
      <c r="AK353" s="38"/>
      <c r="AL353" s="39"/>
      <c r="AM353" s="10"/>
      <c r="AN353" s="11"/>
      <c r="AO353" s="61">
        <f t="shared" si="5889"/>
        <v>122</v>
      </c>
      <c r="AP353" s="61">
        <f t="shared" si="5890"/>
        <v>8</v>
      </c>
      <c r="AQ353" s="11"/>
      <c r="AR353" s="12">
        <f t="shared" si="5822"/>
        <v>0</v>
      </c>
      <c r="AS353" s="11"/>
      <c r="AT353" s="12" t="e">
        <f t="shared" si="5823"/>
        <v>#DIV/0!</v>
      </c>
      <c r="AU353" s="13"/>
      <c r="AV353" s="11"/>
      <c r="AW353" s="38"/>
      <c r="AX353" s="39"/>
      <c r="AY353" s="10"/>
      <c r="AZ353" s="11"/>
      <c r="BA353" s="61">
        <f t="shared" si="5891"/>
        <v>547</v>
      </c>
      <c r="BB353" s="61">
        <f t="shared" si="5892"/>
        <v>38</v>
      </c>
      <c r="BC353" s="11"/>
      <c r="BD353" s="12">
        <f t="shared" si="5824"/>
        <v>0</v>
      </c>
      <c r="BE353" s="11"/>
      <c r="BF353" s="12" t="e">
        <f t="shared" si="5825"/>
        <v>#DIV/0!</v>
      </c>
      <c r="BG353" s="13"/>
      <c r="BH353" s="11"/>
      <c r="BI353" s="38"/>
      <c r="BJ353" s="39"/>
      <c r="BK353" s="10"/>
      <c r="BL353" s="11"/>
      <c r="BM353" s="61">
        <f t="shared" si="5893"/>
        <v>551</v>
      </c>
      <c r="BN353" s="61">
        <f t="shared" si="5894"/>
        <v>38</v>
      </c>
      <c r="BO353" s="11"/>
      <c r="BP353" s="12">
        <f t="shared" si="5826"/>
        <v>0</v>
      </c>
      <c r="BQ353" s="11"/>
      <c r="BR353" s="12" t="e">
        <f t="shared" si="5827"/>
        <v>#DIV/0!</v>
      </c>
      <c r="BS353" s="13"/>
      <c r="BT353" s="11"/>
      <c r="BU353" s="38"/>
      <c r="BV353" s="39"/>
      <c r="BW353" s="10"/>
      <c r="BX353" s="11"/>
      <c r="BY353" s="61">
        <f t="shared" si="5895"/>
        <v>556</v>
      </c>
      <c r="BZ353" s="61">
        <f t="shared" si="5896"/>
        <v>38</v>
      </c>
      <c r="CA353" s="11"/>
      <c r="CB353" s="12">
        <f t="shared" si="5828"/>
        <v>0</v>
      </c>
      <c r="CC353" s="11"/>
      <c r="CD353" s="12" t="e">
        <f t="shared" si="5829"/>
        <v>#DIV/0!</v>
      </c>
      <c r="CE353" s="13"/>
      <c r="CF353" s="11"/>
      <c r="CG353" s="38"/>
      <c r="CH353" s="39"/>
      <c r="CI353" s="10"/>
      <c r="CJ353" s="11"/>
      <c r="CK353" s="61">
        <f t="shared" si="5897"/>
        <v>538</v>
      </c>
      <c r="CL353" s="61">
        <f t="shared" si="5898"/>
        <v>38</v>
      </c>
      <c r="CM353" s="11"/>
      <c r="CN353" s="12">
        <f t="shared" si="5830"/>
        <v>0</v>
      </c>
      <c r="CO353" s="11"/>
      <c r="CP353" s="12" t="e">
        <f t="shared" si="5831"/>
        <v>#DIV/0!</v>
      </c>
      <c r="CQ353" s="13"/>
      <c r="CR353" s="11"/>
      <c r="CS353" s="38"/>
      <c r="CT353" s="39"/>
      <c r="CU353" s="10"/>
      <c r="CV353" s="11"/>
      <c r="CW353" s="61">
        <f t="shared" si="5899"/>
        <v>547</v>
      </c>
      <c r="CX353" s="61">
        <f t="shared" si="5900"/>
        <v>38</v>
      </c>
      <c r="CY353" s="11"/>
      <c r="CZ353" s="12">
        <f t="shared" si="5832"/>
        <v>0</v>
      </c>
      <c r="DA353" s="11"/>
      <c r="DB353" s="12" t="e">
        <f t="shared" si="5833"/>
        <v>#DIV/0!</v>
      </c>
      <c r="DC353" s="13"/>
      <c r="DD353" s="11"/>
      <c r="DE353" s="38"/>
      <c r="DF353" s="39"/>
      <c r="DG353" s="10"/>
      <c r="DH353" s="11"/>
      <c r="DI353" s="61">
        <f t="shared" si="5901"/>
        <v>561</v>
      </c>
      <c r="DJ353" s="61">
        <f t="shared" si="5902"/>
        <v>39</v>
      </c>
      <c r="DK353" s="11"/>
      <c r="DL353" s="12">
        <f t="shared" si="5834"/>
        <v>0</v>
      </c>
      <c r="DM353" s="11"/>
      <c r="DN353" s="12" t="e">
        <f t="shared" si="5835"/>
        <v>#DIV/0!</v>
      </c>
      <c r="DO353" s="13"/>
      <c r="DP353" s="11"/>
      <c r="DQ353" s="38"/>
      <c r="DR353" s="39"/>
      <c r="DS353" s="10"/>
      <c r="DT353" s="11"/>
      <c r="DU353" s="61">
        <f t="shared" si="5903"/>
        <v>97</v>
      </c>
      <c r="DV353" s="61">
        <f t="shared" si="5904"/>
        <v>8</v>
      </c>
      <c r="DW353" s="11"/>
      <c r="DX353" s="12">
        <f t="shared" si="5836"/>
        <v>0</v>
      </c>
      <c r="DY353" s="11"/>
      <c r="DZ353" s="12" t="e">
        <f t="shared" si="5837"/>
        <v>#DIV/0!</v>
      </c>
      <c r="EA353" s="13"/>
      <c r="EB353" s="11"/>
      <c r="EC353" s="38"/>
      <c r="ED353" s="39"/>
      <c r="EE353" s="10"/>
      <c r="EF353" s="11"/>
      <c r="EG353" s="61">
        <f t="shared" si="5905"/>
        <v>568</v>
      </c>
      <c r="EH353" s="61">
        <f t="shared" si="5906"/>
        <v>40</v>
      </c>
      <c r="EI353" s="11"/>
      <c r="EJ353" s="12">
        <f t="shared" si="5838"/>
        <v>0</v>
      </c>
      <c r="EK353" s="11"/>
      <c r="EL353" s="12" t="e">
        <f t="shared" si="5839"/>
        <v>#DIV/0!</v>
      </c>
      <c r="EM353" s="13"/>
      <c r="EN353" s="11"/>
      <c r="EO353" s="38"/>
      <c r="EP353" s="39"/>
      <c r="EQ353" s="10"/>
      <c r="ER353" s="11"/>
      <c r="ES353" s="61">
        <f t="shared" si="5907"/>
        <v>556</v>
      </c>
      <c r="ET353" s="61">
        <f t="shared" si="5908"/>
        <v>39</v>
      </c>
      <c r="EU353" s="11"/>
      <c r="EV353" s="12">
        <f t="shared" si="5840"/>
        <v>0</v>
      </c>
      <c r="EW353" s="11"/>
      <c r="EX353" s="12" t="e">
        <f t="shared" si="5841"/>
        <v>#DIV/0!</v>
      </c>
      <c r="EY353" s="13"/>
      <c r="EZ353" s="11"/>
      <c r="FA353" s="38"/>
      <c r="FB353" s="39"/>
      <c r="FC353" s="10"/>
      <c r="FD353" s="11"/>
      <c r="FE353" s="61">
        <f t="shared" si="5909"/>
        <v>545</v>
      </c>
      <c r="FF353" s="61">
        <f t="shared" si="5910"/>
        <v>38</v>
      </c>
      <c r="FG353" s="11"/>
      <c r="FH353" s="12">
        <f t="shared" si="5842"/>
        <v>0</v>
      </c>
      <c r="FI353" s="11"/>
      <c r="FJ353" s="12" t="e">
        <f t="shared" si="5843"/>
        <v>#DIV/0!</v>
      </c>
      <c r="FK353" s="13"/>
      <c r="FL353" s="11"/>
      <c r="FM353" s="38"/>
      <c r="FN353" s="39"/>
      <c r="FO353" s="10"/>
      <c r="FP353" s="11"/>
      <c r="FQ353" s="61">
        <f t="shared" si="5911"/>
        <v>539</v>
      </c>
      <c r="FR353" s="61">
        <f t="shared" si="5912"/>
        <v>40</v>
      </c>
      <c r="FS353" s="11"/>
      <c r="FT353" s="12">
        <f t="shared" si="5844"/>
        <v>0</v>
      </c>
      <c r="FU353" s="11"/>
      <c r="FV353" s="12" t="e">
        <f t="shared" si="5845"/>
        <v>#DIV/0!</v>
      </c>
      <c r="FW353" s="13"/>
      <c r="FX353" s="11"/>
      <c r="FY353" s="38"/>
      <c r="FZ353" s="39"/>
      <c r="GA353" s="10"/>
      <c r="GB353" s="11"/>
      <c r="GC353" s="61">
        <f t="shared" si="5913"/>
        <v>549</v>
      </c>
      <c r="GD353" s="61">
        <f t="shared" si="5914"/>
        <v>41</v>
      </c>
      <c r="GE353" s="11"/>
      <c r="GF353" s="12">
        <f t="shared" si="5846"/>
        <v>0</v>
      </c>
      <c r="GG353" s="11"/>
      <c r="GH353" s="12" t="e">
        <f t="shared" si="5847"/>
        <v>#DIV/0!</v>
      </c>
      <c r="GI353" s="13"/>
      <c r="GJ353" s="11"/>
      <c r="GK353" s="38"/>
      <c r="GL353" s="39"/>
      <c r="GM353" s="10"/>
      <c r="GN353" s="11"/>
      <c r="GO353" s="61">
        <f t="shared" si="5915"/>
        <v>571</v>
      </c>
      <c r="GP353" s="61">
        <f t="shared" si="5916"/>
        <v>42</v>
      </c>
      <c r="GQ353" s="11"/>
      <c r="GR353" s="12">
        <f t="shared" si="5848"/>
        <v>0</v>
      </c>
      <c r="GS353" s="11"/>
      <c r="GT353" s="12" t="e">
        <f t="shared" si="5849"/>
        <v>#DIV/0!</v>
      </c>
      <c r="GU353" s="13"/>
      <c r="GV353" s="11"/>
      <c r="GW353" s="38"/>
      <c r="GX353" s="39"/>
      <c r="GY353" s="10"/>
      <c r="GZ353" s="11"/>
      <c r="HA353" s="61">
        <f t="shared" si="5917"/>
        <v>106</v>
      </c>
      <c r="HB353" s="61">
        <f t="shared" si="5918"/>
        <v>7</v>
      </c>
      <c r="HC353" s="11"/>
      <c r="HD353" s="12">
        <f t="shared" si="5850"/>
        <v>0</v>
      </c>
      <c r="HE353" s="11"/>
      <c r="HF353" s="12" t="e">
        <f t="shared" si="5851"/>
        <v>#DIV/0!</v>
      </c>
      <c r="HG353" s="13"/>
      <c r="HH353" s="11"/>
      <c r="HI353" s="38"/>
      <c r="HJ353" s="39"/>
      <c r="HK353" s="10"/>
      <c r="HL353" s="11"/>
      <c r="HM353" s="61">
        <f t="shared" si="5919"/>
        <v>574</v>
      </c>
      <c r="HN353" s="61">
        <f t="shared" si="5920"/>
        <v>42</v>
      </c>
      <c r="HO353" s="11"/>
      <c r="HP353" s="12">
        <f t="shared" si="5852"/>
        <v>0</v>
      </c>
      <c r="HQ353" s="11"/>
      <c r="HR353" s="12" t="e">
        <f t="shared" si="5853"/>
        <v>#DIV/0!</v>
      </c>
      <c r="HS353" s="13"/>
      <c r="HT353" s="11">
        <v>508</v>
      </c>
      <c r="HU353" s="38"/>
      <c r="HV353" s="39"/>
      <c r="HW353" s="10"/>
      <c r="HX353" s="11"/>
      <c r="HY353" s="61">
        <f t="shared" si="5921"/>
        <v>561</v>
      </c>
      <c r="HZ353" s="61">
        <f t="shared" si="5922"/>
        <v>41</v>
      </c>
      <c r="IA353" s="11"/>
      <c r="IB353" s="12">
        <f t="shared" si="5854"/>
        <v>0</v>
      </c>
      <c r="IC353" s="11"/>
      <c r="ID353" s="12" t="e">
        <f t="shared" si="5855"/>
        <v>#DIV/0!</v>
      </c>
      <c r="IE353" s="13"/>
      <c r="IF353" s="11"/>
      <c r="IG353" s="38"/>
      <c r="IH353" s="39"/>
      <c r="II353" s="10"/>
      <c r="IJ353" s="11"/>
      <c r="IK353" s="61">
        <f t="shared" si="5923"/>
        <v>574</v>
      </c>
      <c r="IL353" s="61">
        <f t="shared" si="5924"/>
        <v>41</v>
      </c>
      <c r="IM353" s="11"/>
      <c r="IN353" s="12">
        <f t="shared" si="5856"/>
        <v>0</v>
      </c>
      <c r="IO353" s="11"/>
      <c r="IP353" s="12" t="e">
        <f t="shared" si="5857"/>
        <v>#DIV/0!</v>
      </c>
      <c r="IQ353" s="13"/>
      <c r="IR353" s="11"/>
      <c r="IS353" s="38"/>
      <c r="IT353" s="39"/>
      <c r="IU353" s="10"/>
      <c r="IV353" s="11"/>
      <c r="IW353" s="61">
        <f t="shared" si="5925"/>
        <v>0</v>
      </c>
      <c r="IX353" s="61">
        <f t="shared" si="5926"/>
        <v>0</v>
      </c>
      <c r="IY353" s="11"/>
      <c r="IZ353" s="12" t="e">
        <f t="shared" si="5858"/>
        <v>#DIV/0!</v>
      </c>
      <c r="JA353" s="11"/>
      <c r="JB353" s="12" t="e">
        <f t="shared" si="5859"/>
        <v>#DIV/0!</v>
      </c>
      <c r="JC353" s="13"/>
      <c r="JD353" s="11"/>
      <c r="JE353" s="38"/>
      <c r="JF353" s="39"/>
      <c r="JG353" s="10">
        <f t="shared" si="5860"/>
        <v>0</v>
      </c>
      <c r="JH353" s="14">
        <f t="shared" si="5861"/>
        <v>0</v>
      </c>
      <c r="JI353" s="373">
        <f t="shared" si="5862"/>
        <v>10324</v>
      </c>
      <c r="JJ353" s="11">
        <f t="shared" si="5099"/>
        <v>731</v>
      </c>
      <c r="JK353" s="11">
        <f t="shared" si="5863"/>
        <v>0</v>
      </c>
      <c r="JL353" s="79">
        <f t="shared" si="5864"/>
        <v>0</v>
      </c>
      <c r="JM353" s="15">
        <f t="shared" si="5865"/>
        <v>0</v>
      </c>
      <c r="JN353" s="12" t="e">
        <f t="shared" si="5866"/>
        <v>#DIV/0!</v>
      </c>
      <c r="JO353" s="16"/>
      <c r="JP353" s="17"/>
      <c r="JQ353" s="16" t="e">
        <f t="shared" si="5556"/>
        <v>#DIV/0!</v>
      </c>
      <c r="JR353" s="16"/>
      <c r="JS353" s="369" t="e">
        <f t="shared" si="5407"/>
        <v>#DIV/0!</v>
      </c>
      <c r="JT353" s="23"/>
      <c r="JU353" s="399"/>
      <c r="JV353" s="404">
        <f t="shared" si="5868"/>
        <v>0</v>
      </c>
      <c r="JW353" s="401">
        <f t="shared" si="5869"/>
        <v>0</v>
      </c>
      <c r="JX353" s="406">
        <f t="shared" si="5870"/>
        <v>0</v>
      </c>
      <c r="JY353" s="743"/>
      <c r="JZ353" s="690"/>
      <c r="KA353" s="746"/>
      <c r="KB353" s="718">
        <f t="shared" ref="KB353" si="5943">KB344+KB349</f>
        <v>513</v>
      </c>
      <c r="KC353" s="763">
        <f t="shared" ref="KC353" si="5944">KB353/$KB$10</f>
        <v>0.1300380228136882</v>
      </c>
      <c r="KD353" s="714">
        <f t="shared" ref="KD353" si="5945">KD344+KD349</f>
        <v>530</v>
      </c>
      <c r="KE353" s="763">
        <f t="shared" ref="KE353" si="5946">KD353/$KD$10</f>
        <v>0.13444951801116184</v>
      </c>
      <c r="KF353" s="714">
        <f t="shared" ref="KF353" si="5947">KF344+KF349</f>
        <v>478</v>
      </c>
      <c r="KG353" s="770">
        <f t="shared" ref="KG353" si="5948">KF353/$KF$10</f>
        <v>0.12110463643273373</v>
      </c>
      <c r="KH353" s="761" t="s">
        <v>144</v>
      </c>
      <c r="KI353" s="304">
        <f t="shared" si="5877"/>
        <v>0</v>
      </c>
      <c r="KJ353" s="431">
        <f t="shared" ref="KJ353" si="5949">KI353/KB351</f>
        <v>0</v>
      </c>
      <c r="KK353" s="304">
        <f t="shared" si="5879"/>
        <v>0</v>
      </c>
      <c r="KL353" s="422">
        <f t="shared" ref="KL353" si="5950">KK353/KD351</f>
        <v>0</v>
      </c>
      <c r="KM353" s="304">
        <f t="shared" si="5881"/>
        <v>0</v>
      </c>
      <c r="KN353" s="422">
        <f>KM353/KF351</f>
        <v>0</v>
      </c>
    </row>
    <row r="354" spans="1:300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0"/>
        <v>0</v>
      </c>
      <c r="JH354" s="443">
        <f t="shared" si="5861"/>
        <v>0</v>
      </c>
      <c r="JI354" s="378">
        <f t="shared" ref="JI354:JJ354" si="5951">SUM(JI346:JI353)</f>
        <v>72268</v>
      </c>
      <c r="JJ354" s="27">
        <f t="shared" si="5951"/>
        <v>5117</v>
      </c>
      <c r="JK354" s="27">
        <f t="shared" si="5863"/>
        <v>0</v>
      </c>
      <c r="JL354" s="80">
        <f t="shared" si="5864"/>
        <v>0</v>
      </c>
      <c r="JM354" s="15">
        <f t="shared" si="5865"/>
        <v>0</v>
      </c>
      <c r="JN354" s="48" t="e">
        <f t="shared" si="5866"/>
        <v>#DIV/0!</v>
      </c>
      <c r="JO354" s="49">
        <f t="shared" ref="JO354" si="5952">SUM(JO347:JO353)/7</f>
        <v>0</v>
      </c>
      <c r="JP354" s="50">
        <f t="shared" ref="JP354" si="5953">SUM(JP347:JP353)</f>
        <v>0</v>
      </c>
      <c r="JQ354" s="397" t="e">
        <f t="shared" si="5556"/>
        <v>#DIV/0!</v>
      </c>
      <c r="JR354" s="50">
        <f t="shared" ref="JR354" si="5954">SUM(JR347:JR353)</f>
        <v>0</v>
      </c>
      <c r="JS354" s="370" t="e">
        <f t="shared" si="5407"/>
        <v>#DIV/0!</v>
      </c>
      <c r="JT354" s="58" t="e">
        <f t="shared" ref="JT354:JU354" si="5955">JT352/JT351*100-100</f>
        <v>#DIV/0!</v>
      </c>
      <c r="JU354" s="318" t="e">
        <f t="shared" si="5955"/>
        <v>#DIV/0!</v>
      </c>
      <c r="JV354" s="410">
        <f t="shared" ref="JV354" si="5956">SUM(G354,I354,S354,U354,AE354,AG354,AQ354,AS354,BC354,BE354,BO354,BQ354,CA354,CC354)/7/SUM(E353,Q353,AC353,AO353,BA353,BM353,BY353)</f>
        <v>0</v>
      </c>
      <c r="JW354" s="411">
        <f t="shared" ref="JW354" si="5957">SUM(CM354,CO354,CY354,DA354,DK354,DM354,DW354,DY354,EI354,EK354,EU354,EW354,FG354,FI354)/7/SUM(CK353,CW353,DI353,DU353,EG353,ES353,FE353)</f>
        <v>0</v>
      </c>
      <c r="JX354" s="412">
        <f t="shared" ref="JX354" si="5958">SUM(FS354,FU354,GE354,GG354,GQ354,GS354,HC354,HE354,HO354,HQ354,IA354,IC354,IM354,IO354,)/7/SUM(FQ353,GC353,GO353,HA353,HM353,HY353,IK353)</f>
        <v>0</v>
      </c>
      <c r="JY354" s="744"/>
      <c r="JZ354" s="691"/>
      <c r="KA354" s="747"/>
      <c r="KB354" s="762"/>
      <c r="KC354" s="764"/>
      <c r="KD354" s="769"/>
      <c r="KE354" s="764"/>
      <c r="KF354" s="769"/>
      <c r="KG354" s="771"/>
      <c r="KH354" s="772"/>
      <c r="KI354" s="418">
        <f t="shared" ref="KI354" si="5959">SUM(KI347:KI353)</f>
        <v>0</v>
      </c>
      <c r="KJ354" s="432">
        <f t="shared" ref="KJ354" si="5960">KI354/KB351</f>
        <v>0</v>
      </c>
      <c r="KK354" s="418">
        <f t="shared" ref="KK354" si="5961">SUM(KK347:KK353)</f>
        <v>0</v>
      </c>
      <c r="KL354" s="426">
        <f t="shared" ref="KL354" si="5962">KK354/KD351</f>
        <v>0</v>
      </c>
      <c r="KM354" s="418">
        <f t="shared" ref="KM354" si="5963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4">JG354/JI347</f>
        <v>0</v>
      </c>
      <c r="JH355" s="445">
        <f t="shared" ref="JH355" si="5965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01"/>
      <c r="JW355" s="702"/>
      <c r="JX355" s="703"/>
      <c r="JY355" s="639"/>
      <c r="JZ355" s="640"/>
      <c r="KA355" s="641"/>
      <c r="KB355" s="752"/>
      <c r="KC355" s="753"/>
      <c r="KD355" s="753"/>
      <c r="KE355" s="753"/>
      <c r="KF355" s="753"/>
      <c r="KG355" s="753"/>
      <c r="KH355" s="754"/>
      <c r="KI355" s="416"/>
      <c r="KJ355" s="420"/>
      <c r="KK355" s="416"/>
      <c r="KL355" s="417"/>
      <c r="KM355" s="416"/>
      <c r="KN355" s="417"/>
    </row>
    <row r="356" spans="1:300" x14ac:dyDescent="0.25">
      <c r="A356" s="736">
        <v>64</v>
      </c>
      <c r="B356" s="435">
        <f>B353+1</f>
        <v>45869</v>
      </c>
      <c r="C356" s="32"/>
      <c r="D356" s="33"/>
      <c r="E356" s="33">
        <f>E353-C356</f>
        <v>555</v>
      </c>
      <c r="F356" s="33">
        <f>F353-D356</f>
        <v>39</v>
      </c>
      <c r="G356" s="33"/>
      <c r="H356" s="34">
        <f t="shared" ref="H356:H362" si="5966">((G356+I356)/E356)</f>
        <v>0</v>
      </c>
      <c r="I356" s="33"/>
      <c r="J356" s="34" t="e">
        <f t="shared" ref="J356:J362" si="5967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562</v>
      </c>
      <c r="R356" s="33">
        <f>R353-P356</f>
        <v>38</v>
      </c>
      <c r="S356" s="33"/>
      <c r="T356" s="34">
        <f t="shared" ref="T356:T362" si="5968">((S356+U356)/Q356)</f>
        <v>0</v>
      </c>
      <c r="U356" s="33"/>
      <c r="V356" s="34" t="e">
        <f t="shared" ref="V356:V362" si="5969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545</v>
      </c>
      <c r="AD356" s="33">
        <f>AD353-AB356</f>
        <v>38</v>
      </c>
      <c r="AE356" s="33"/>
      <c r="AF356" s="34">
        <f t="shared" ref="AF356:AF362" si="5970">((AE356+AG356)/AC356)</f>
        <v>0</v>
      </c>
      <c r="AG356" s="33"/>
      <c r="AH356" s="34" t="e">
        <f t="shared" ref="AH356:AH362" si="5971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122</v>
      </c>
      <c r="AP356" s="33">
        <f>AP353-AN356</f>
        <v>8</v>
      </c>
      <c r="AQ356" s="33"/>
      <c r="AR356" s="34">
        <f t="shared" ref="AR356:AR362" si="5972">((AQ356+AS356)/AO356)</f>
        <v>0</v>
      </c>
      <c r="AS356" s="33"/>
      <c r="AT356" s="34" t="e">
        <f t="shared" ref="AT356:AT362" si="5973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547</v>
      </c>
      <c r="BB356" s="33">
        <f>BB353-AZ356</f>
        <v>38</v>
      </c>
      <c r="BC356" s="33"/>
      <c r="BD356" s="34">
        <f t="shared" ref="BD356:BD362" si="5974">((BC356+BE356)/BA356)</f>
        <v>0</v>
      </c>
      <c r="BE356" s="33"/>
      <c r="BF356" s="34" t="e">
        <f t="shared" ref="BF356:BF362" si="5975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551</v>
      </c>
      <c r="BN356" s="33">
        <f>BN353-BL356</f>
        <v>38</v>
      </c>
      <c r="BO356" s="33"/>
      <c r="BP356" s="34">
        <f t="shared" ref="BP356:BP362" si="5976">((BO356+BQ356)/BM356)</f>
        <v>0</v>
      </c>
      <c r="BQ356" s="33"/>
      <c r="BR356" s="34" t="e">
        <f t="shared" ref="BR356:BR362" si="5977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556</v>
      </c>
      <c r="BZ356" s="33">
        <f>BZ353-BX356</f>
        <v>38</v>
      </c>
      <c r="CA356" s="33"/>
      <c r="CB356" s="34">
        <f t="shared" ref="CB356:CB362" si="5978">((CA356+CC356)/BY356)</f>
        <v>0</v>
      </c>
      <c r="CC356" s="33"/>
      <c r="CD356" s="34" t="e">
        <f t="shared" ref="CD356:CD362" si="5979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538</v>
      </c>
      <c r="CL356" s="33">
        <f>CL353-CJ356</f>
        <v>38</v>
      </c>
      <c r="CM356" s="33"/>
      <c r="CN356" s="34">
        <f t="shared" ref="CN356:CN362" si="5980">((CM356+CO356)/CK356)</f>
        <v>0</v>
      </c>
      <c r="CO356" s="33"/>
      <c r="CP356" s="34" t="e">
        <f t="shared" ref="CP356:CP362" si="5981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547</v>
      </c>
      <c r="CX356" s="33">
        <f>CX353-CV356</f>
        <v>38</v>
      </c>
      <c r="CY356" s="33"/>
      <c r="CZ356" s="34">
        <f t="shared" ref="CZ356:CZ362" si="5982">((CY356+DA356)/CW356)</f>
        <v>0</v>
      </c>
      <c r="DA356" s="33"/>
      <c r="DB356" s="34" t="e">
        <f t="shared" ref="DB356:DB362" si="5983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561</v>
      </c>
      <c r="DJ356" s="33">
        <f>DJ353-DH356</f>
        <v>39</v>
      </c>
      <c r="DK356" s="33"/>
      <c r="DL356" s="34">
        <f t="shared" ref="DL356:DL362" si="5984">((DK356+DM356)/DI356)</f>
        <v>0</v>
      </c>
      <c r="DM356" s="33"/>
      <c r="DN356" s="34" t="e">
        <f t="shared" ref="DN356:DN362" si="5985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97</v>
      </c>
      <c r="DV356" s="33">
        <f>DV353-DT356</f>
        <v>8</v>
      </c>
      <c r="DW356" s="33"/>
      <c r="DX356" s="34">
        <f t="shared" ref="DX356:DX362" si="5986">((DW356+DY356)/DU356)</f>
        <v>0</v>
      </c>
      <c r="DY356" s="33"/>
      <c r="DZ356" s="34" t="e">
        <f t="shared" ref="DZ356:DZ362" si="5987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568</v>
      </c>
      <c r="EH356" s="33">
        <f>EH353-EF356</f>
        <v>40</v>
      </c>
      <c r="EI356" s="33"/>
      <c r="EJ356" s="34">
        <f t="shared" ref="EJ356:EJ362" si="5988">((EI356+EK356)/EG356)</f>
        <v>0</v>
      </c>
      <c r="EK356" s="33"/>
      <c r="EL356" s="34" t="e">
        <f t="shared" ref="EL356:EL362" si="5989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556</v>
      </c>
      <c r="ET356" s="33">
        <f>ET353-ER356</f>
        <v>39</v>
      </c>
      <c r="EU356" s="33"/>
      <c r="EV356" s="34">
        <f t="shared" ref="EV356:EV362" si="5990">((EU356+EW356)/ES356)</f>
        <v>0</v>
      </c>
      <c r="EW356" s="33"/>
      <c r="EX356" s="34" t="e">
        <f t="shared" ref="EX356:EX362" si="5991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545</v>
      </c>
      <c r="FF356" s="33">
        <f>FF353-FD356</f>
        <v>38</v>
      </c>
      <c r="FG356" s="33"/>
      <c r="FH356" s="34">
        <f t="shared" ref="FH356:FH362" si="5992">((FG356+FI356)/FE356)</f>
        <v>0</v>
      </c>
      <c r="FI356" s="33"/>
      <c r="FJ356" s="34" t="e">
        <f t="shared" ref="FJ356:FJ362" si="5993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539</v>
      </c>
      <c r="FR356" s="33">
        <f>FR353-FP356</f>
        <v>40</v>
      </c>
      <c r="FS356" s="33"/>
      <c r="FT356" s="34">
        <f t="shared" ref="FT356:FT362" si="5994">((FS356+FU356)/FQ356)</f>
        <v>0</v>
      </c>
      <c r="FU356" s="33"/>
      <c r="FV356" s="34" t="e">
        <f t="shared" ref="FV356:FV362" si="5995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549</v>
      </c>
      <c r="GD356" s="33">
        <f>GD353-GB356</f>
        <v>41</v>
      </c>
      <c r="GE356" s="33"/>
      <c r="GF356" s="34">
        <f t="shared" ref="GF356:GF362" si="5996">((GE356+GG356)/GC356)</f>
        <v>0</v>
      </c>
      <c r="GG356" s="33"/>
      <c r="GH356" s="34" t="e">
        <f t="shared" ref="GH356:GH362" si="5997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571</v>
      </c>
      <c r="GP356" s="33">
        <f>GP353-GN356</f>
        <v>42</v>
      </c>
      <c r="GQ356" s="33"/>
      <c r="GR356" s="34">
        <f t="shared" ref="GR356:GR362" si="5998">((GQ356+GS356)/GO356)</f>
        <v>0</v>
      </c>
      <c r="GS356" s="33"/>
      <c r="GT356" s="34" t="e">
        <f t="shared" ref="GT356:GT362" si="5999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106</v>
      </c>
      <c r="HB356" s="33">
        <f>HB353-GZ356</f>
        <v>7</v>
      </c>
      <c r="HC356" s="33"/>
      <c r="HD356" s="34">
        <f t="shared" ref="HD356:HD362" si="6000">((HC356+HE356)/HA356)</f>
        <v>0</v>
      </c>
      <c r="HE356" s="33"/>
      <c r="HF356" s="34" t="e">
        <f t="shared" ref="HF356:HF362" si="6001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574</v>
      </c>
      <c r="HN356" s="33">
        <f>HN353-HL356</f>
        <v>42</v>
      </c>
      <c r="HO356" s="33"/>
      <c r="HP356" s="34">
        <f t="shared" ref="HP356:HP362" si="6002">((HO356+HQ356)/HM356)</f>
        <v>0</v>
      </c>
      <c r="HQ356" s="33"/>
      <c r="HR356" s="34" t="e">
        <f t="shared" ref="HR356:HR362" si="6003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561</v>
      </c>
      <c r="HZ356" s="33">
        <f>HZ353-HX356</f>
        <v>41</v>
      </c>
      <c r="IA356" s="33"/>
      <c r="IB356" s="34">
        <f t="shared" ref="IB356:IB362" si="6004">((IA356+IC356)/HY356)</f>
        <v>0</v>
      </c>
      <c r="IC356" s="33"/>
      <c r="ID356" s="34" t="e">
        <f t="shared" ref="ID356:ID362" si="6005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574</v>
      </c>
      <c r="IL356" s="33">
        <f>IL353-IJ356</f>
        <v>41</v>
      </c>
      <c r="IM356" s="33"/>
      <c r="IN356" s="34">
        <f t="shared" ref="IN356:IN362" si="6006">((IM356+IO356)/IK356)</f>
        <v>0</v>
      </c>
      <c r="IO356" s="33"/>
      <c r="IP356" s="34" t="e">
        <f t="shared" ref="IP356:IP362" si="6007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0</v>
      </c>
      <c r="IY356" s="33"/>
      <c r="IZ356" s="34" t="e">
        <f t="shared" ref="IZ356:IZ362" si="6008">((IY356+JA356)/IW356)</f>
        <v>#DIV/0!</v>
      </c>
      <c r="JA356" s="33"/>
      <c r="JB356" s="34" t="e">
        <f t="shared" ref="JB356:JB362" si="6009">JA356/(IY356+JA356)</f>
        <v>#DIV/0!</v>
      </c>
      <c r="JC356" s="35"/>
      <c r="JD356" s="33"/>
      <c r="JE356" s="33"/>
      <c r="JF356" s="36"/>
      <c r="JG356" s="32">
        <f t="shared" ref="JG356:JG363" si="6010">+C356+O356+AA356+AM356+AY356+BK356+BW356+CI356+CU356+DG356+DS356+EE356+EQ356+FC356+GA356+GM356+GY356+HK356+HW356+II356+FO356+IU356</f>
        <v>0</v>
      </c>
      <c r="JH356" s="36">
        <f t="shared" ref="JH356:JH363" si="6011">+D356+P356+AB356+AN356+AZ356+BL356+BX356+CJ356+CV356+DH356+DT356+EF356+ER356+FD356+GB356+GN356+GZ356+HL356+HX356+IJ356+FP356+IV356</f>
        <v>0</v>
      </c>
      <c r="JI356" s="372">
        <f t="shared" ref="JI356:JI362" si="6012">+E356+Q356+AC356+AO356+BA356+BM356+BY356+CK356+CW356+DI356+DU356+EG356+ES356+FE356+GC356+GO356+HA356+HM356+HY356+FQ356+IK356</f>
        <v>10324</v>
      </c>
      <c r="JJ356" s="11">
        <f t="shared" si="5099"/>
        <v>731</v>
      </c>
      <c r="JK356" s="33">
        <f t="shared" ref="JK356:JK363" si="6013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4">+(JK356)/JI356</f>
        <v>0</v>
      </c>
      <c r="JM356" s="15">
        <f t="shared" ref="JM356:JM363" si="6015">+I356+U356+AG356+AS356+BE356+BQ356+CC356+CO356+DA356+DM356+DY356+EK356+EW356+FI356+GG356+GS356+HE356+HQ356+IC356+IO356+FU356</f>
        <v>0</v>
      </c>
      <c r="JN356" s="34" t="e">
        <f t="shared" ref="JN356:JN363" si="6016">+(JM356/(JK356))</f>
        <v>#DIV/0!</v>
      </c>
      <c r="JO356" s="45"/>
      <c r="JP356" s="46"/>
      <c r="JQ356" s="45" t="e">
        <f t="shared" si="5556"/>
        <v>#DIV/0!</v>
      </c>
      <c r="JR356" s="45"/>
      <c r="JS356" s="366" t="e">
        <f t="shared" ref="JS356" si="6017">JR356/JM356</f>
        <v>#DIV/0!</v>
      </c>
      <c r="JT356" s="44"/>
      <c r="JU356" s="284"/>
      <c r="JV356" s="402">
        <f t="shared" ref="JV356:JV362" si="6018">SUM(G356,I356,S356,U356,AE356,AG356,AQ356,AS356,BC356,BE356,BO356,BQ356,CA356,CC356)/SUM(E356,Q356,AC356,AO356,BA356,BM356,BY356)</f>
        <v>0</v>
      </c>
      <c r="JW356" s="403">
        <f t="shared" ref="JW356:JW362" si="6019">SUM(CM356,CO356,CY356,DA356,DK356,DM356,DW356,DY356,EI356,EK356,EU356,EW356,FG356,FI356)/SUM(CK356,CW356,DI356,DU356,EG356,ES356,FE356)</f>
        <v>0</v>
      </c>
      <c r="JX356" s="405">
        <f t="shared" ref="JX356:JX362" si="6020">SUM(FS356,FU356,GE356,GG356,GQ356,GS356,HC356,HE356,HO356,HQ356,IA356,IC356,IM356,IO356,)/SUM(FQ356,GC356,GO356,HA356,HM356,HY356,IK356)</f>
        <v>0</v>
      </c>
      <c r="JY356" s="742" t="e">
        <f t="shared" ref="JY356" si="6021">SUM(I363,U363,AG363,AS363,BE363,BQ363,CC363)/SUM(G363,I363,S363,U363,AE363,AG363,AQ363,AS363,BC363,BE363,BO363,BQ363,CA363,CC363)</f>
        <v>#DIV/0!</v>
      </c>
      <c r="JZ356" s="689" t="e">
        <f t="shared" ref="JZ356" si="6022">SUM(CO363,DA363,DM363,DY363,EK363,EW363,FI363)/SUM(CM363,CO363,CY363,DA363,DK363,DM363,DW363,DY363,EI363,EK363,EU363,EW363,FG363,FI363)</f>
        <v>#DIV/0!</v>
      </c>
      <c r="KA356" s="745" t="e">
        <f t="shared" ref="KA356" si="6023">SUM(,FU363,GG363,GS363,HE363,HQ363,IC363,IO363)/SUM(FU363,FS363,GG363,GE363,GS363,GQ363,HE363,HC363,HQ363,HO363,IC363,IA363,IO363,IM363)</f>
        <v>#DIV/0!</v>
      </c>
      <c r="KB356" s="724">
        <f t="shared" ref="KB356" si="6024">KB358/KB360</f>
        <v>0</v>
      </c>
      <c r="KC356" s="720"/>
      <c r="KD356" s="720">
        <f t="shared" ref="KD356" si="6025">KD358/KD360</f>
        <v>0</v>
      </c>
      <c r="KE356" s="720"/>
      <c r="KF356" s="720">
        <f t="shared" ref="KF356" si="6026">KF358/KF360</f>
        <v>0</v>
      </c>
      <c r="KG356" s="755"/>
      <c r="KH356" s="757" t="s">
        <v>68</v>
      </c>
      <c r="KI356" s="419">
        <f t="shared" ref="KI356:KI362" si="6027">C356+AA356+AM356+AY356+BK356+BW356</f>
        <v>0</v>
      </c>
      <c r="KJ356" s="427">
        <f t="shared" ref="KJ356" si="6028">KI356/KB360</f>
        <v>0</v>
      </c>
      <c r="KK356" s="419">
        <f t="shared" ref="KK356:KK362" si="6029">CI356+CU356+DG356+EE356+EQ356+FC356+DS356</f>
        <v>0</v>
      </c>
      <c r="KL356" s="424">
        <f t="shared" ref="KL356" si="6030">KK356/KD360</f>
        <v>0</v>
      </c>
      <c r="KM356" s="419">
        <f t="shared" ref="KM356:KM362" si="6031">FO356+GA356+GM356+GY356+HK356+HW356+II356</f>
        <v>0</v>
      </c>
      <c r="KN356" s="424">
        <f>KM356/KF360</f>
        <v>0</v>
      </c>
    </row>
    <row r="357" spans="1:300" ht="19.5" thickBot="1" x14ac:dyDescent="0.3">
      <c r="A357" s="734"/>
      <c r="B357" s="436">
        <f t="shared" ref="B357:B362" si="6032">+B356+1</f>
        <v>45870</v>
      </c>
      <c r="C357" s="10"/>
      <c r="D357" s="11"/>
      <c r="E357" s="61">
        <f t="shared" ref="E357:E362" si="6033">E356-C357</f>
        <v>555</v>
      </c>
      <c r="F357" s="61">
        <f t="shared" ref="F357:F362" si="6034">F356-D357</f>
        <v>39</v>
      </c>
      <c r="G357" s="11"/>
      <c r="H357" s="12">
        <f t="shared" si="5966"/>
        <v>0</v>
      </c>
      <c r="I357" s="11"/>
      <c r="J357" s="12" t="e">
        <f t="shared" si="5967"/>
        <v>#DIV/0!</v>
      </c>
      <c r="K357" s="13"/>
      <c r="L357" s="11"/>
      <c r="M357" s="11"/>
      <c r="N357" s="14"/>
      <c r="O357" s="10"/>
      <c r="P357" s="11"/>
      <c r="Q357" s="61">
        <f t="shared" ref="Q357:Q362" si="6035">Q356-O357</f>
        <v>562</v>
      </c>
      <c r="R357" s="61">
        <f t="shared" ref="R357:R362" si="6036">R356-P357</f>
        <v>38</v>
      </c>
      <c r="S357" s="11"/>
      <c r="T357" s="12">
        <f t="shared" si="5968"/>
        <v>0</v>
      </c>
      <c r="U357" s="11"/>
      <c r="V357" s="12" t="e">
        <f t="shared" si="5969"/>
        <v>#DIV/0!</v>
      </c>
      <c r="W357" s="13"/>
      <c r="X357" s="11"/>
      <c r="Y357" s="11"/>
      <c r="Z357" s="14"/>
      <c r="AA357" s="10"/>
      <c r="AB357" s="11"/>
      <c r="AC357" s="61">
        <f t="shared" ref="AC357:AC362" si="6037">AC356-AA357</f>
        <v>545</v>
      </c>
      <c r="AD357" s="61">
        <f t="shared" ref="AD357:AD362" si="6038">AD356-AB357</f>
        <v>38</v>
      </c>
      <c r="AE357" s="11"/>
      <c r="AF357" s="12">
        <f t="shared" si="5970"/>
        <v>0</v>
      </c>
      <c r="AG357" s="11"/>
      <c r="AH357" s="12" t="e">
        <f t="shared" si="5971"/>
        <v>#DIV/0!</v>
      </c>
      <c r="AI357" s="13"/>
      <c r="AJ357" s="11"/>
      <c r="AK357" s="11"/>
      <c r="AL357" s="14"/>
      <c r="AM357" s="10"/>
      <c r="AN357" s="11"/>
      <c r="AO357" s="61">
        <f t="shared" ref="AO357:AO362" si="6039">AO356-AM357</f>
        <v>122</v>
      </c>
      <c r="AP357" s="61">
        <f t="shared" ref="AP357:AP362" si="6040">AP356-AN357</f>
        <v>8</v>
      </c>
      <c r="AQ357" s="11"/>
      <c r="AR357" s="12">
        <f t="shared" si="5972"/>
        <v>0</v>
      </c>
      <c r="AS357" s="11"/>
      <c r="AT357" s="12" t="e">
        <f t="shared" si="5973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1">BA356-AY357</f>
        <v>547</v>
      </c>
      <c r="BB357" s="61">
        <f t="shared" ref="BB357:BB362" si="6042">BB356-AZ357</f>
        <v>38</v>
      </c>
      <c r="BC357" s="11"/>
      <c r="BD357" s="12">
        <f t="shared" si="5974"/>
        <v>0</v>
      </c>
      <c r="BE357" s="11"/>
      <c r="BF357" s="12" t="e">
        <f t="shared" si="5975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3">BM356-BK357</f>
        <v>551</v>
      </c>
      <c r="BN357" s="61">
        <f t="shared" ref="BN357:BN362" si="6044">BN356-BL357</f>
        <v>38</v>
      </c>
      <c r="BO357" s="11"/>
      <c r="BP357" s="12">
        <f t="shared" si="5976"/>
        <v>0</v>
      </c>
      <c r="BQ357" s="11"/>
      <c r="BR357" s="12" t="e">
        <f t="shared" si="5977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5">BY356-BW357</f>
        <v>556</v>
      </c>
      <c r="BZ357" s="61">
        <f t="shared" ref="BZ357:BZ362" si="6046">BZ356-BX357</f>
        <v>38</v>
      </c>
      <c r="CA357" s="11"/>
      <c r="CB357" s="12">
        <f t="shared" si="5978"/>
        <v>0</v>
      </c>
      <c r="CC357" s="11"/>
      <c r="CD357" s="12" t="e">
        <f t="shared" si="5979"/>
        <v>#DIV/0!</v>
      </c>
      <c r="CE357" s="13"/>
      <c r="CF357" s="11"/>
      <c r="CG357" s="11"/>
      <c r="CH357" s="14"/>
      <c r="CI357" s="10"/>
      <c r="CJ357" s="11"/>
      <c r="CK357" s="61">
        <f t="shared" ref="CK357:CK362" si="6047">CK356-CI357</f>
        <v>538</v>
      </c>
      <c r="CL357" s="61">
        <f t="shared" ref="CL357:CL362" si="6048">CL356-CJ357</f>
        <v>38</v>
      </c>
      <c r="CM357" s="11"/>
      <c r="CN357" s="12">
        <f t="shared" si="5980"/>
        <v>0</v>
      </c>
      <c r="CO357" s="11"/>
      <c r="CP357" s="12" t="e">
        <f t="shared" si="5981"/>
        <v>#DIV/0!</v>
      </c>
      <c r="CQ357" s="13"/>
      <c r="CR357" s="11"/>
      <c r="CS357" s="11"/>
      <c r="CT357" s="14"/>
      <c r="CU357" s="10"/>
      <c r="CV357" s="11"/>
      <c r="CW357" s="61">
        <f t="shared" ref="CW357:CW362" si="6049">CW356-CU357</f>
        <v>547</v>
      </c>
      <c r="CX357" s="61">
        <f t="shared" ref="CX357:CX362" si="6050">CX356-CV357</f>
        <v>38</v>
      </c>
      <c r="CY357" s="11"/>
      <c r="CZ357" s="12">
        <f t="shared" si="5982"/>
        <v>0</v>
      </c>
      <c r="DA357" s="11"/>
      <c r="DB357" s="12" t="e">
        <f t="shared" si="5983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1">DI356-DG357</f>
        <v>561</v>
      </c>
      <c r="DJ357" s="61">
        <f t="shared" ref="DJ357:DJ362" si="6052">DJ356-DH357</f>
        <v>39</v>
      </c>
      <c r="DK357" s="11"/>
      <c r="DL357" s="12">
        <f t="shared" si="5984"/>
        <v>0</v>
      </c>
      <c r="DM357" s="11"/>
      <c r="DN357" s="12" t="e">
        <f t="shared" si="5985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3">DU356-DS357</f>
        <v>97</v>
      </c>
      <c r="DV357" s="61">
        <f t="shared" ref="DV357:DV362" si="6054">DV356-DT357</f>
        <v>8</v>
      </c>
      <c r="DW357" s="11"/>
      <c r="DX357" s="12">
        <f t="shared" si="5986"/>
        <v>0</v>
      </c>
      <c r="DY357" s="11"/>
      <c r="DZ357" s="12" t="e">
        <f t="shared" si="5987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5">EG356-EE357</f>
        <v>568</v>
      </c>
      <c r="EH357" s="61">
        <f t="shared" ref="EH357:EH362" si="6056">EH356-EF357</f>
        <v>40</v>
      </c>
      <c r="EI357" s="11"/>
      <c r="EJ357" s="12">
        <f t="shared" si="5988"/>
        <v>0</v>
      </c>
      <c r="EK357" s="11"/>
      <c r="EL357" s="12" t="e">
        <f t="shared" si="5989"/>
        <v>#DIV/0!</v>
      </c>
      <c r="EM357" s="13"/>
      <c r="EN357" s="11"/>
      <c r="EO357" s="11"/>
      <c r="EP357" s="14"/>
      <c r="EQ357" s="10"/>
      <c r="ER357" s="11"/>
      <c r="ES357" s="61">
        <f t="shared" ref="ES357:ES362" si="6057">ES356-EQ357</f>
        <v>556</v>
      </c>
      <c r="ET357" s="61">
        <f t="shared" ref="ET357:ET362" si="6058">ET356-ER357</f>
        <v>39</v>
      </c>
      <c r="EU357" s="11"/>
      <c r="EV357" s="12">
        <f t="shared" si="5990"/>
        <v>0</v>
      </c>
      <c r="EW357" s="11"/>
      <c r="EX357" s="12" t="e">
        <f t="shared" si="5991"/>
        <v>#DIV/0!</v>
      </c>
      <c r="EY357" s="13"/>
      <c r="EZ357" s="11"/>
      <c r="FA357" s="11"/>
      <c r="FB357" s="14"/>
      <c r="FC357" s="10"/>
      <c r="FD357" s="11"/>
      <c r="FE357" s="61">
        <f t="shared" ref="FE357:FE362" si="6059">FE356-FC357</f>
        <v>545</v>
      </c>
      <c r="FF357" s="61">
        <f t="shared" ref="FF357:FF362" si="6060">FF356-FD357</f>
        <v>38</v>
      </c>
      <c r="FG357" s="11"/>
      <c r="FH357" s="12">
        <f t="shared" si="5992"/>
        <v>0</v>
      </c>
      <c r="FI357" s="11"/>
      <c r="FJ357" s="12" t="e">
        <f t="shared" si="5993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1">FQ356-FO357</f>
        <v>539</v>
      </c>
      <c r="FR357" s="61">
        <f t="shared" ref="FR357:FR362" si="6062">FR356-FP357</f>
        <v>40</v>
      </c>
      <c r="FS357" s="11"/>
      <c r="FT357" s="12">
        <f t="shared" si="5994"/>
        <v>0</v>
      </c>
      <c r="FU357" s="11"/>
      <c r="FV357" s="12" t="e">
        <f t="shared" si="5995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3">GC356-GA357</f>
        <v>549</v>
      </c>
      <c r="GD357" s="61">
        <f t="shared" ref="GD357:GD362" si="6064">GD356-GB357</f>
        <v>41</v>
      </c>
      <c r="GE357" s="11"/>
      <c r="GF357" s="12">
        <f t="shared" si="5996"/>
        <v>0</v>
      </c>
      <c r="GG357" s="11"/>
      <c r="GH357" s="12" t="e">
        <f t="shared" si="5997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5">GO356-GM357</f>
        <v>571</v>
      </c>
      <c r="GP357" s="61">
        <f t="shared" ref="GP357:GP362" si="6066">GP356-GN357</f>
        <v>42</v>
      </c>
      <c r="GQ357" s="11"/>
      <c r="GR357" s="12">
        <f t="shared" si="5998"/>
        <v>0</v>
      </c>
      <c r="GS357" s="11"/>
      <c r="GT357" s="12" t="e">
        <f t="shared" si="5999"/>
        <v>#DIV/0!</v>
      </c>
      <c r="GU357" s="13"/>
      <c r="GV357" s="11"/>
      <c r="GW357" s="11"/>
      <c r="GX357" s="14"/>
      <c r="GY357" s="10"/>
      <c r="GZ357" s="11"/>
      <c r="HA357" s="61">
        <f t="shared" ref="HA357:HA362" si="6067">HA356-GY357</f>
        <v>106</v>
      </c>
      <c r="HB357" s="61">
        <f t="shared" ref="HB357:HB362" si="6068">HB356-GZ357</f>
        <v>7</v>
      </c>
      <c r="HC357" s="11"/>
      <c r="HD357" s="12">
        <f t="shared" si="6000"/>
        <v>0</v>
      </c>
      <c r="HE357" s="11"/>
      <c r="HF357" s="12" t="e">
        <f t="shared" si="6001"/>
        <v>#DIV/0!</v>
      </c>
      <c r="HG357" s="13"/>
      <c r="HH357" s="11"/>
      <c r="HI357" s="11"/>
      <c r="HJ357" s="14"/>
      <c r="HK357" s="10"/>
      <c r="HL357" s="11"/>
      <c r="HM357" s="61">
        <f t="shared" ref="HM357:HM362" si="6069">HM356-HK357</f>
        <v>574</v>
      </c>
      <c r="HN357" s="61">
        <f t="shared" ref="HN357:HN362" si="6070">HN356-HL357</f>
        <v>42</v>
      </c>
      <c r="HO357" s="11"/>
      <c r="HP357" s="12">
        <f t="shared" si="6002"/>
        <v>0</v>
      </c>
      <c r="HQ357" s="11"/>
      <c r="HR357" s="12" t="e">
        <f t="shared" si="6003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1">HY356-HW357</f>
        <v>561</v>
      </c>
      <c r="HZ357" s="61">
        <f t="shared" ref="HZ357:HZ362" si="6072">HZ356-HX357</f>
        <v>41</v>
      </c>
      <c r="IA357" s="11"/>
      <c r="IB357" s="12">
        <f t="shared" si="6004"/>
        <v>0</v>
      </c>
      <c r="IC357" s="11"/>
      <c r="ID357" s="12" t="e">
        <f t="shared" si="6005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3">IK356-II357</f>
        <v>574</v>
      </c>
      <c r="IL357" s="61">
        <f t="shared" ref="IL357:IL362" si="6074">IL356-IJ357</f>
        <v>41</v>
      </c>
      <c r="IM357" s="11"/>
      <c r="IN357" s="12">
        <f t="shared" si="6006"/>
        <v>0</v>
      </c>
      <c r="IO357" s="11"/>
      <c r="IP357" s="12" t="e">
        <f t="shared" si="6007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5">IW356-IU357</f>
        <v>0</v>
      </c>
      <c r="IX357" s="61">
        <f t="shared" ref="IX357:IX362" si="6076">IX356-IV357</f>
        <v>0</v>
      </c>
      <c r="IY357" s="11"/>
      <c r="IZ357" s="12" t="e">
        <f t="shared" si="6008"/>
        <v>#DIV/0!</v>
      </c>
      <c r="JA357" s="11"/>
      <c r="JB357" s="12" t="e">
        <f t="shared" si="6009"/>
        <v>#DIV/0!</v>
      </c>
      <c r="JC357" s="13"/>
      <c r="JD357" s="11"/>
      <c r="JE357" s="11"/>
      <c r="JF357" s="14"/>
      <c r="JG357" s="10">
        <f t="shared" si="6010"/>
        <v>0</v>
      </c>
      <c r="JH357" s="14">
        <f t="shared" si="6011"/>
        <v>0</v>
      </c>
      <c r="JI357" s="373">
        <f t="shared" si="6012"/>
        <v>10324</v>
      </c>
      <c r="JJ357" s="11">
        <f t="shared" si="5099"/>
        <v>731</v>
      </c>
      <c r="JK357" s="11">
        <f t="shared" si="6013"/>
        <v>0</v>
      </c>
      <c r="JL357" s="79">
        <f t="shared" si="6014"/>
        <v>0</v>
      </c>
      <c r="JM357" s="15">
        <f t="shared" si="6015"/>
        <v>0</v>
      </c>
      <c r="JN357" s="12" t="e">
        <f t="shared" si="6016"/>
        <v>#DIV/0!</v>
      </c>
      <c r="JO357" s="16"/>
      <c r="JP357" s="17"/>
      <c r="JQ357" s="16" t="e">
        <f t="shared" si="5556"/>
        <v>#DIV/0!</v>
      </c>
      <c r="JR357" s="16"/>
      <c r="JS357" s="369" t="e">
        <f t="shared" si="5407"/>
        <v>#DIV/0!</v>
      </c>
      <c r="JT357" s="15"/>
      <c r="JU357" s="285"/>
      <c r="JV357" s="404">
        <f t="shared" si="6018"/>
        <v>0</v>
      </c>
      <c r="JW357" s="401">
        <f t="shared" si="6019"/>
        <v>0</v>
      </c>
      <c r="JX357" s="406">
        <f t="shared" si="6020"/>
        <v>0</v>
      </c>
      <c r="JY357" s="743"/>
      <c r="JZ357" s="690"/>
      <c r="KA357" s="746"/>
      <c r="KB357" s="725"/>
      <c r="KC357" s="722"/>
      <c r="KD357" s="722"/>
      <c r="KE357" s="722"/>
      <c r="KF357" s="722"/>
      <c r="KG357" s="756"/>
      <c r="KH357" s="758"/>
      <c r="KI357" s="67">
        <f t="shared" si="6027"/>
        <v>0</v>
      </c>
      <c r="KJ357" s="430">
        <f t="shared" ref="KJ357" si="6077">KI357/KB360</f>
        <v>0</v>
      </c>
      <c r="KK357" s="67">
        <f t="shared" si="6029"/>
        <v>0</v>
      </c>
      <c r="KL357" s="425">
        <f t="shared" ref="KL357" si="6078">KK357/KD360</f>
        <v>0</v>
      </c>
      <c r="KM357" s="67">
        <f t="shared" si="6031"/>
        <v>0</v>
      </c>
      <c r="KN357" s="425">
        <f>KM357/KF360</f>
        <v>0</v>
      </c>
    </row>
    <row r="358" spans="1:300" ht="19.5" thickTop="1" x14ac:dyDescent="0.25">
      <c r="A358" s="734"/>
      <c r="B358" s="436">
        <f t="shared" si="6032"/>
        <v>45871</v>
      </c>
      <c r="C358" s="10"/>
      <c r="D358" s="11"/>
      <c r="E358" s="61">
        <f t="shared" si="6033"/>
        <v>555</v>
      </c>
      <c r="F358" s="61">
        <f t="shared" si="6034"/>
        <v>39</v>
      </c>
      <c r="G358" s="11"/>
      <c r="H358" s="12">
        <f t="shared" si="5966"/>
        <v>0</v>
      </c>
      <c r="I358" s="11"/>
      <c r="J358" s="12" t="e">
        <f t="shared" si="5967"/>
        <v>#DIV/0!</v>
      </c>
      <c r="K358" s="13"/>
      <c r="L358" s="11"/>
      <c r="M358" s="11"/>
      <c r="N358" s="14"/>
      <c r="O358" s="10"/>
      <c r="P358" s="11"/>
      <c r="Q358" s="61">
        <f t="shared" si="6035"/>
        <v>562</v>
      </c>
      <c r="R358" s="61">
        <f t="shared" si="6036"/>
        <v>38</v>
      </c>
      <c r="S358" s="11"/>
      <c r="T358" s="12">
        <f t="shared" si="5968"/>
        <v>0</v>
      </c>
      <c r="U358" s="11"/>
      <c r="V358" s="12" t="e">
        <f t="shared" si="5969"/>
        <v>#DIV/0!</v>
      </c>
      <c r="W358" s="13"/>
      <c r="X358" s="11"/>
      <c r="Y358" s="11"/>
      <c r="Z358" s="14"/>
      <c r="AA358" s="10"/>
      <c r="AB358" s="11"/>
      <c r="AC358" s="61">
        <f t="shared" si="6037"/>
        <v>545</v>
      </c>
      <c r="AD358" s="61">
        <f t="shared" si="6038"/>
        <v>38</v>
      </c>
      <c r="AE358" s="11"/>
      <c r="AF358" s="12">
        <f t="shared" si="5970"/>
        <v>0</v>
      </c>
      <c r="AG358" s="11"/>
      <c r="AH358" s="12" t="e">
        <f t="shared" si="5971"/>
        <v>#DIV/0!</v>
      </c>
      <c r="AI358" s="13"/>
      <c r="AJ358" s="11"/>
      <c r="AK358" s="11"/>
      <c r="AL358" s="14"/>
      <c r="AM358" s="10"/>
      <c r="AN358" s="11"/>
      <c r="AO358" s="61">
        <f t="shared" si="6039"/>
        <v>122</v>
      </c>
      <c r="AP358" s="61">
        <f t="shared" si="6040"/>
        <v>8</v>
      </c>
      <c r="AQ358" s="11"/>
      <c r="AR358" s="12">
        <f t="shared" si="5972"/>
        <v>0</v>
      </c>
      <c r="AS358" s="11"/>
      <c r="AT358" s="12" t="e">
        <f t="shared" si="5973"/>
        <v>#DIV/0!</v>
      </c>
      <c r="AU358" s="13"/>
      <c r="AV358" s="11"/>
      <c r="AW358" s="11"/>
      <c r="AX358" s="14"/>
      <c r="AY358" s="10"/>
      <c r="AZ358" s="11"/>
      <c r="BA358" s="61">
        <f t="shared" si="6041"/>
        <v>547</v>
      </c>
      <c r="BB358" s="61">
        <f t="shared" si="6042"/>
        <v>38</v>
      </c>
      <c r="BC358" s="11"/>
      <c r="BD358" s="12">
        <f t="shared" si="5974"/>
        <v>0</v>
      </c>
      <c r="BE358" s="11"/>
      <c r="BF358" s="12" t="e">
        <f t="shared" si="5975"/>
        <v>#DIV/0!</v>
      </c>
      <c r="BG358" s="13"/>
      <c r="BH358" s="11"/>
      <c r="BI358" s="11"/>
      <c r="BJ358" s="14"/>
      <c r="BK358" s="10"/>
      <c r="BL358" s="11"/>
      <c r="BM358" s="61">
        <f t="shared" si="6043"/>
        <v>551</v>
      </c>
      <c r="BN358" s="61">
        <f t="shared" si="6044"/>
        <v>38</v>
      </c>
      <c r="BO358" s="11"/>
      <c r="BP358" s="12">
        <f t="shared" si="5976"/>
        <v>0</v>
      </c>
      <c r="BQ358" s="11"/>
      <c r="BR358" s="12" t="e">
        <f t="shared" si="5977"/>
        <v>#DIV/0!</v>
      </c>
      <c r="BS358" s="13"/>
      <c r="BT358" s="11"/>
      <c r="BU358" s="11"/>
      <c r="BV358" s="14"/>
      <c r="BW358" s="10"/>
      <c r="BX358" s="11"/>
      <c r="BY358" s="61">
        <f t="shared" si="6045"/>
        <v>556</v>
      </c>
      <c r="BZ358" s="61">
        <f t="shared" si="6046"/>
        <v>38</v>
      </c>
      <c r="CA358" s="11"/>
      <c r="CB358" s="12">
        <f t="shared" si="5978"/>
        <v>0</v>
      </c>
      <c r="CC358" s="11"/>
      <c r="CD358" s="12" t="e">
        <f t="shared" si="5979"/>
        <v>#DIV/0!</v>
      </c>
      <c r="CE358" s="13"/>
      <c r="CF358" s="11"/>
      <c r="CG358" s="11"/>
      <c r="CH358" s="14"/>
      <c r="CI358" s="10"/>
      <c r="CJ358" s="11"/>
      <c r="CK358" s="61">
        <f t="shared" si="6047"/>
        <v>538</v>
      </c>
      <c r="CL358" s="61">
        <f t="shared" si="6048"/>
        <v>38</v>
      </c>
      <c r="CM358" s="11"/>
      <c r="CN358" s="12">
        <f t="shared" si="5980"/>
        <v>0</v>
      </c>
      <c r="CO358" s="11"/>
      <c r="CP358" s="12" t="e">
        <f t="shared" si="5981"/>
        <v>#DIV/0!</v>
      </c>
      <c r="CQ358" s="13"/>
      <c r="CR358" s="11"/>
      <c r="CS358" s="11"/>
      <c r="CT358" s="14"/>
      <c r="CU358" s="10"/>
      <c r="CV358" s="11"/>
      <c r="CW358" s="61">
        <f t="shared" si="6049"/>
        <v>547</v>
      </c>
      <c r="CX358" s="61">
        <f t="shared" si="6050"/>
        <v>38</v>
      </c>
      <c r="CY358" s="11"/>
      <c r="CZ358" s="12">
        <f t="shared" si="5982"/>
        <v>0</v>
      </c>
      <c r="DA358" s="11"/>
      <c r="DB358" s="12" t="e">
        <f t="shared" si="5983"/>
        <v>#DIV/0!</v>
      </c>
      <c r="DC358" s="13"/>
      <c r="DD358" s="11"/>
      <c r="DE358" s="11"/>
      <c r="DF358" s="14"/>
      <c r="DG358" s="10"/>
      <c r="DH358" s="11"/>
      <c r="DI358" s="61">
        <f t="shared" si="6051"/>
        <v>561</v>
      </c>
      <c r="DJ358" s="61">
        <f t="shared" si="6052"/>
        <v>39</v>
      </c>
      <c r="DK358" s="11"/>
      <c r="DL358" s="12">
        <f t="shared" si="5984"/>
        <v>0</v>
      </c>
      <c r="DM358" s="11"/>
      <c r="DN358" s="12" t="e">
        <f t="shared" si="5985"/>
        <v>#DIV/0!</v>
      </c>
      <c r="DO358" s="13"/>
      <c r="DP358" s="11"/>
      <c r="DQ358" s="11"/>
      <c r="DR358" s="14"/>
      <c r="DS358" s="10"/>
      <c r="DT358" s="11"/>
      <c r="DU358" s="61">
        <f t="shared" si="6053"/>
        <v>97</v>
      </c>
      <c r="DV358" s="61">
        <f t="shared" si="6054"/>
        <v>8</v>
      </c>
      <c r="DW358" s="11"/>
      <c r="DX358" s="12">
        <f t="shared" si="5986"/>
        <v>0</v>
      </c>
      <c r="DY358" s="11"/>
      <c r="DZ358" s="12" t="e">
        <f t="shared" si="5987"/>
        <v>#DIV/0!</v>
      </c>
      <c r="EA358" s="13"/>
      <c r="EB358" s="11"/>
      <c r="EC358" s="11"/>
      <c r="ED358" s="14"/>
      <c r="EE358" s="10"/>
      <c r="EF358" s="11"/>
      <c r="EG358" s="61">
        <f t="shared" si="6055"/>
        <v>568</v>
      </c>
      <c r="EH358" s="61">
        <f t="shared" si="6056"/>
        <v>40</v>
      </c>
      <c r="EI358" s="11"/>
      <c r="EJ358" s="12">
        <f t="shared" si="5988"/>
        <v>0</v>
      </c>
      <c r="EK358" s="11"/>
      <c r="EL358" s="12" t="e">
        <f t="shared" si="5989"/>
        <v>#DIV/0!</v>
      </c>
      <c r="EM358" s="13"/>
      <c r="EN358" s="11"/>
      <c r="EO358" s="11"/>
      <c r="EP358" s="14"/>
      <c r="EQ358" s="10"/>
      <c r="ER358" s="11"/>
      <c r="ES358" s="61">
        <f t="shared" si="6057"/>
        <v>556</v>
      </c>
      <c r="ET358" s="61">
        <f t="shared" si="6058"/>
        <v>39</v>
      </c>
      <c r="EU358" s="11"/>
      <c r="EV358" s="12">
        <f t="shared" si="5990"/>
        <v>0</v>
      </c>
      <c r="EW358" s="11"/>
      <c r="EX358" s="12" t="e">
        <f t="shared" si="5991"/>
        <v>#DIV/0!</v>
      </c>
      <c r="EY358" s="13"/>
      <c r="EZ358" s="11"/>
      <c r="FA358" s="11"/>
      <c r="FB358" s="14"/>
      <c r="FC358" s="10"/>
      <c r="FD358" s="11"/>
      <c r="FE358" s="61">
        <f t="shared" si="6059"/>
        <v>545</v>
      </c>
      <c r="FF358" s="61">
        <f t="shared" si="6060"/>
        <v>38</v>
      </c>
      <c r="FG358" s="11"/>
      <c r="FH358" s="12">
        <f t="shared" si="5992"/>
        <v>0</v>
      </c>
      <c r="FI358" s="11"/>
      <c r="FJ358" s="12" t="e">
        <f t="shared" si="5993"/>
        <v>#DIV/0!</v>
      </c>
      <c r="FK358" s="13"/>
      <c r="FL358" s="11"/>
      <c r="FM358" s="11"/>
      <c r="FN358" s="14"/>
      <c r="FO358" s="10"/>
      <c r="FP358" s="11"/>
      <c r="FQ358" s="61">
        <f t="shared" si="6061"/>
        <v>539</v>
      </c>
      <c r="FR358" s="61">
        <f t="shared" si="6062"/>
        <v>40</v>
      </c>
      <c r="FS358" s="11"/>
      <c r="FT358" s="12">
        <f t="shared" si="5994"/>
        <v>0</v>
      </c>
      <c r="FU358" s="11"/>
      <c r="FV358" s="12" t="e">
        <f t="shared" si="5995"/>
        <v>#DIV/0!</v>
      </c>
      <c r="FW358" s="13"/>
      <c r="FX358" s="11"/>
      <c r="FY358" s="11"/>
      <c r="FZ358" s="14"/>
      <c r="GA358" s="10"/>
      <c r="GB358" s="11"/>
      <c r="GC358" s="61">
        <f t="shared" si="6063"/>
        <v>549</v>
      </c>
      <c r="GD358" s="61">
        <f t="shared" si="6064"/>
        <v>41</v>
      </c>
      <c r="GE358" s="11"/>
      <c r="GF358" s="12">
        <f t="shared" si="5996"/>
        <v>0</v>
      </c>
      <c r="GG358" s="11"/>
      <c r="GH358" s="12" t="e">
        <f t="shared" si="5997"/>
        <v>#DIV/0!</v>
      </c>
      <c r="GI358" s="13"/>
      <c r="GJ358" s="11"/>
      <c r="GK358" s="11"/>
      <c r="GL358" s="14"/>
      <c r="GM358" s="10"/>
      <c r="GN358" s="11"/>
      <c r="GO358" s="61">
        <f t="shared" si="6065"/>
        <v>571</v>
      </c>
      <c r="GP358" s="61">
        <f t="shared" si="6066"/>
        <v>42</v>
      </c>
      <c r="GQ358" s="11"/>
      <c r="GR358" s="12">
        <f t="shared" si="5998"/>
        <v>0</v>
      </c>
      <c r="GS358" s="11"/>
      <c r="GT358" s="12" t="e">
        <f t="shared" si="5999"/>
        <v>#DIV/0!</v>
      </c>
      <c r="GU358" s="13"/>
      <c r="GV358" s="11"/>
      <c r="GW358" s="11"/>
      <c r="GX358" s="14"/>
      <c r="GY358" s="10"/>
      <c r="GZ358" s="11"/>
      <c r="HA358" s="61">
        <f t="shared" si="6067"/>
        <v>106</v>
      </c>
      <c r="HB358" s="61">
        <f t="shared" si="6068"/>
        <v>7</v>
      </c>
      <c r="HC358" s="11"/>
      <c r="HD358" s="12">
        <f t="shared" si="6000"/>
        <v>0</v>
      </c>
      <c r="HE358" s="11"/>
      <c r="HF358" s="12" t="e">
        <f t="shared" si="6001"/>
        <v>#DIV/0!</v>
      </c>
      <c r="HG358" s="13"/>
      <c r="HH358" s="11"/>
      <c r="HI358" s="11"/>
      <c r="HJ358" s="14"/>
      <c r="HK358" s="10"/>
      <c r="HL358" s="11"/>
      <c r="HM358" s="61">
        <f t="shared" si="6069"/>
        <v>574</v>
      </c>
      <c r="HN358" s="61">
        <f t="shared" si="6070"/>
        <v>42</v>
      </c>
      <c r="HO358" s="11"/>
      <c r="HP358" s="12">
        <f t="shared" si="6002"/>
        <v>0</v>
      </c>
      <c r="HQ358" s="11"/>
      <c r="HR358" s="12" t="e">
        <f t="shared" si="6003"/>
        <v>#DIV/0!</v>
      </c>
      <c r="HS358" s="13"/>
      <c r="HT358" s="11"/>
      <c r="HU358" s="11"/>
      <c r="HV358" s="14"/>
      <c r="HW358" s="10"/>
      <c r="HX358" s="11"/>
      <c r="HY358" s="61">
        <f t="shared" si="6071"/>
        <v>561</v>
      </c>
      <c r="HZ358" s="61">
        <f t="shared" si="6072"/>
        <v>41</v>
      </c>
      <c r="IA358" s="11"/>
      <c r="IB358" s="12">
        <f t="shared" si="6004"/>
        <v>0</v>
      </c>
      <c r="IC358" s="11"/>
      <c r="ID358" s="12" t="e">
        <f t="shared" si="6005"/>
        <v>#DIV/0!</v>
      </c>
      <c r="IE358" s="13"/>
      <c r="IF358" s="11"/>
      <c r="IG358" s="11"/>
      <c r="IH358" s="14"/>
      <c r="II358" s="10"/>
      <c r="IJ358" s="11"/>
      <c r="IK358" s="61">
        <f t="shared" si="6073"/>
        <v>574</v>
      </c>
      <c r="IL358" s="61">
        <f t="shared" si="6074"/>
        <v>41</v>
      </c>
      <c r="IM358" s="11"/>
      <c r="IN358" s="12">
        <f t="shared" si="6006"/>
        <v>0</v>
      </c>
      <c r="IO358" s="11"/>
      <c r="IP358" s="12" t="e">
        <f t="shared" si="6007"/>
        <v>#DIV/0!</v>
      </c>
      <c r="IQ358" s="13"/>
      <c r="IR358" s="11"/>
      <c r="IS358" s="11"/>
      <c r="IT358" s="14"/>
      <c r="IU358" s="10"/>
      <c r="IV358" s="11"/>
      <c r="IW358" s="61">
        <f t="shared" si="6075"/>
        <v>0</v>
      </c>
      <c r="IX358" s="61">
        <f t="shared" si="6076"/>
        <v>0</v>
      </c>
      <c r="IY358" s="11"/>
      <c r="IZ358" s="12" t="e">
        <f t="shared" si="6008"/>
        <v>#DIV/0!</v>
      </c>
      <c r="JA358" s="11"/>
      <c r="JB358" s="12" t="e">
        <f t="shared" si="6009"/>
        <v>#DIV/0!</v>
      </c>
      <c r="JC358" s="13"/>
      <c r="JD358" s="11"/>
      <c r="JE358" s="11"/>
      <c r="JF358" s="14"/>
      <c r="JG358" s="10">
        <f t="shared" si="6010"/>
        <v>0</v>
      </c>
      <c r="JH358" s="14">
        <f t="shared" si="6011"/>
        <v>0</v>
      </c>
      <c r="JI358" s="373">
        <f t="shared" si="6012"/>
        <v>10324</v>
      </c>
      <c r="JJ358" s="11">
        <f t="shared" si="5099"/>
        <v>731</v>
      </c>
      <c r="JK358" s="11">
        <f t="shared" si="6013"/>
        <v>0</v>
      </c>
      <c r="JL358" s="79">
        <f t="shared" si="6014"/>
        <v>0</v>
      </c>
      <c r="JM358" s="15">
        <f t="shared" si="6015"/>
        <v>0</v>
      </c>
      <c r="JN358" s="12" t="e">
        <f t="shared" si="6016"/>
        <v>#DIV/0!</v>
      </c>
      <c r="JO358" s="16"/>
      <c r="JP358" s="17"/>
      <c r="JQ358" s="16" t="e">
        <f t="shared" si="5556"/>
        <v>#DIV/0!</v>
      </c>
      <c r="JR358" s="16"/>
      <c r="JS358" s="369" t="e">
        <f t="shared" si="5407"/>
        <v>#DIV/0!</v>
      </c>
      <c r="JT358" s="15"/>
      <c r="JU358" s="285"/>
      <c r="JV358" s="404">
        <f t="shared" si="6018"/>
        <v>0</v>
      </c>
      <c r="JW358" s="401">
        <f t="shared" si="6019"/>
        <v>0</v>
      </c>
      <c r="JX358" s="406">
        <f t="shared" si="6020"/>
        <v>0</v>
      </c>
      <c r="JY358" s="743"/>
      <c r="JZ358" s="690"/>
      <c r="KA358" s="746"/>
      <c r="KB358" s="718">
        <f t="shared" ref="KB358" si="6079">SUM(C363,O363,AA363,AM363,AY363,BK363,BW363)</f>
        <v>0</v>
      </c>
      <c r="KC358" s="714"/>
      <c r="KD358" s="714">
        <f t="shared" ref="KD358" si="6080">SUM(CI363,CU363,DG363,DS363,EE363,EQ363,FC363)</f>
        <v>0</v>
      </c>
      <c r="KE358" s="714"/>
      <c r="KF358" s="714">
        <f t="shared" ref="KF358" si="6081">SUM(FO363,GA363,GM363,GY363,HK363,HW363,II363)</f>
        <v>0</v>
      </c>
      <c r="KG358" s="759"/>
      <c r="KH358" s="761" t="s">
        <v>67</v>
      </c>
      <c r="KI358" s="67">
        <f t="shared" si="6027"/>
        <v>0</v>
      </c>
      <c r="KJ358" s="430">
        <f t="shared" ref="KJ358" si="6082">KI358/KB360</f>
        <v>0</v>
      </c>
      <c r="KK358" s="67">
        <f t="shared" si="6029"/>
        <v>0</v>
      </c>
      <c r="KL358" s="425">
        <f t="shared" ref="KL358" si="6083">KK358/KD360</f>
        <v>0</v>
      </c>
      <c r="KM358" s="67">
        <f t="shared" si="6031"/>
        <v>0</v>
      </c>
      <c r="KN358" s="425">
        <f>KM358/KF360</f>
        <v>0</v>
      </c>
    </row>
    <row r="359" spans="1:300" ht="19.5" thickBot="1" x14ac:dyDescent="0.3">
      <c r="A359" s="734"/>
      <c r="B359" s="436">
        <f t="shared" si="6032"/>
        <v>45872</v>
      </c>
      <c r="C359" s="10"/>
      <c r="D359" s="11"/>
      <c r="E359" s="61">
        <f t="shared" si="6033"/>
        <v>555</v>
      </c>
      <c r="F359" s="61">
        <f t="shared" si="6034"/>
        <v>39</v>
      </c>
      <c r="G359" s="11"/>
      <c r="H359" s="12">
        <f t="shared" si="5966"/>
        <v>0</v>
      </c>
      <c r="I359" s="11"/>
      <c r="J359" s="12" t="e">
        <f t="shared" si="5967"/>
        <v>#DIV/0!</v>
      </c>
      <c r="K359" s="11"/>
      <c r="L359" s="11"/>
      <c r="M359" s="18"/>
      <c r="N359" s="20"/>
      <c r="O359" s="10"/>
      <c r="P359" s="11"/>
      <c r="Q359" s="61">
        <f t="shared" si="6035"/>
        <v>562</v>
      </c>
      <c r="R359" s="61">
        <f t="shared" si="6036"/>
        <v>38</v>
      </c>
      <c r="S359" s="11"/>
      <c r="T359" s="12">
        <f t="shared" si="5968"/>
        <v>0</v>
      </c>
      <c r="U359" s="11"/>
      <c r="V359" s="12" t="e">
        <f t="shared" si="5969"/>
        <v>#DIV/0!</v>
      </c>
      <c r="W359" s="11"/>
      <c r="X359" s="11"/>
      <c r="Y359" s="18"/>
      <c r="Z359" s="20"/>
      <c r="AA359" s="10"/>
      <c r="AB359" s="11"/>
      <c r="AC359" s="61">
        <f t="shared" si="6037"/>
        <v>545</v>
      </c>
      <c r="AD359" s="61">
        <f t="shared" si="6038"/>
        <v>38</v>
      </c>
      <c r="AE359" s="11"/>
      <c r="AF359" s="12">
        <f t="shared" si="5970"/>
        <v>0</v>
      </c>
      <c r="AG359" s="11"/>
      <c r="AH359" s="12" t="e">
        <f t="shared" si="5971"/>
        <v>#DIV/0!</v>
      </c>
      <c r="AI359" s="11"/>
      <c r="AJ359" s="11"/>
      <c r="AK359" s="18"/>
      <c r="AL359" s="20"/>
      <c r="AM359" s="10"/>
      <c r="AN359" s="11"/>
      <c r="AO359" s="61">
        <f t="shared" si="6039"/>
        <v>122</v>
      </c>
      <c r="AP359" s="61">
        <f t="shared" si="6040"/>
        <v>8</v>
      </c>
      <c r="AQ359" s="11"/>
      <c r="AR359" s="12">
        <f t="shared" si="5972"/>
        <v>0</v>
      </c>
      <c r="AS359" s="11"/>
      <c r="AT359" s="12" t="e">
        <f t="shared" si="5973"/>
        <v>#DIV/0!</v>
      </c>
      <c r="AU359" s="11"/>
      <c r="AV359" s="11"/>
      <c r="AW359" s="18"/>
      <c r="AX359" s="20"/>
      <c r="AY359" s="10"/>
      <c r="AZ359" s="11"/>
      <c r="BA359" s="61">
        <f t="shared" si="6041"/>
        <v>547</v>
      </c>
      <c r="BB359" s="61">
        <f t="shared" si="6042"/>
        <v>38</v>
      </c>
      <c r="BC359" s="11"/>
      <c r="BD359" s="12">
        <f t="shared" si="5974"/>
        <v>0</v>
      </c>
      <c r="BE359" s="11"/>
      <c r="BF359" s="12" t="e">
        <f t="shared" si="5975"/>
        <v>#DIV/0!</v>
      </c>
      <c r="BG359" s="11"/>
      <c r="BH359" s="11"/>
      <c r="BI359" s="18"/>
      <c r="BJ359" s="20"/>
      <c r="BK359" s="10"/>
      <c r="BL359" s="11"/>
      <c r="BM359" s="61">
        <f t="shared" si="6043"/>
        <v>551</v>
      </c>
      <c r="BN359" s="61">
        <f t="shared" si="6044"/>
        <v>38</v>
      </c>
      <c r="BO359" s="11"/>
      <c r="BP359" s="12">
        <f t="shared" si="5976"/>
        <v>0</v>
      </c>
      <c r="BQ359" s="11"/>
      <c r="BR359" s="12" t="e">
        <f t="shared" si="5977"/>
        <v>#DIV/0!</v>
      </c>
      <c r="BS359" s="11"/>
      <c r="BT359" s="11"/>
      <c r="BU359" s="18"/>
      <c r="BV359" s="20"/>
      <c r="BW359" s="10"/>
      <c r="BX359" s="11"/>
      <c r="BY359" s="61">
        <f t="shared" si="6045"/>
        <v>556</v>
      </c>
      <c r="BZ359" s="61">
        <f t="shared" si="6046"/>
        <v>38</v>
      </c>
      <c r="CA359" s="11"/>
      <c r="CB359" s="12">
        <f t="shared" si="5978"/>
        <v>0</v>
      </c>
      <c r="CC359" s="11"/>
      <c r="CD359" s="12" t="e">
        <f t="shared" si="5979"/>
        <v>#DIV/0!</v>
      </c>
      <c r="CE359" s="11"/>
      <c r="CF359" s="11"/>
      <c r="CG359" s="18"/>
      <c r="CH359" s="20"/>
      <c r="CI359" s="10"/>
      <c r="CJ359" s="11"/>
      <c r="CK359" s="61">
        <f t="shared" si="6047"/>
        <v>538</v>
      </c>
      <c r="CL359" s="61">
        <f t="shared" si="6048"/>
        <v>38</v>
      </c>
      <c r="CM359" s="11"/>
      <c r="CN359" s="12">
        <f t="shared" si="5980"/>
        <v>0</v>
      </c>
      <c r="CO359" s="11"/>
      <c r="CP359" s="12" t="e">
        <f t="shared" si="5981"/>
        <v>#DIV/0!</v>
      </c>
      <c r="CQ359" s="11"/>
      <c r="CR359" s="11"/>
      <c r="CS359" s="18"/>
      <c r="CT359" s="20"/>
      <c r="CU359" s="10"/>
      <c r="CV359" s="11"/>
      <c r="CW359" s="61">
        <f t="shared" si="6049"/>
        <v>547</v>
      </c>
      <c r="CX359" s="61">
        <f t="shared" si="6050"/>
        <v>38</v>
      </c>
      <c r="CY359" s="11"/>
      <c r="CZ359" s="12">
        <f t="shared" si="5982"/>
        <v>0</v>
      </c>
      <c r="DA359" s="11"/>
      <c r="DB359" s="12" t="e">
        <f t="shared" si="5983"/>
        <v>#DIV/0!</v>
      </c>
      <c r="DC359" s="11"/>
      <c r="DD359" s="11"/>
      <c r="DE359" s="18"/>
      <c r="DF359" s="20"/>
      <c r="DG359" s="10"/>
      <c r="DH359" s="11"/>
      <c r="DI359" s="61">
        <f t="shared" si="6051"/>
        <v>561</v>
      </c>
      <c r="DJ359" s="61">
        <f t="shared" si="6052"/>
        <v>39</v>
      </c>
      <c r="DK359" s="11"/>
      <c r="DL359" s="12">
        <f t="shared" si="5984"/>
        <v>0</v>
      </c>
      <c r="DM359" s="11"/>
      <c r="DN359" s="12" t="e">
        <f t="shared" si="5985"/>
        <v>#DIV/0!</v>
      </c>
      <c r="DO359" s="11"/>
      <c r="DP359" s="11"/>
      <c r="DQ359" s="18"/>
      <c r="DR359" s="20"/>
      <c r="DS359" s="10"/>
      <c r="DT359" s="11"/>
      <c r="DU359" s="61">
        <f t="shared" si="6053"/>
        <v>97</v>
      </c>
      <c r="DV359" s="61">
        <f t="shared" si="6054"/>
        <v>8</v>
      </c>
      <c r="DW359" s="11"/>
      <c r="DX359" s="12">
        <f t="shared" si="5986"/>
        <v>0</v>
      </c>
      <c r="DY359" s="11"/>
      <c r="DZ359" s="12" t="e">
        <f t="shared" si="5987"/>
        <v>#DIV/0!</v>
      </c>
      <c r="EA359" s="11"/>
      <c r="EB359" s="11"/>
      <c r="EC359" s="18"/>
      <c r="ED359" s="20"/>
      <c r="EE359" s="10"/>
      <c r="EF359" s="11"/>
      <c r="EG359" s="61">
        <f t="shared" si="6055"/>
        <v>568</v>
      </c>
      <c r="EH359" s="61">
        <f t="shared" si="6056"/>
        <v>40</v>
      </c>
      <c r="EI359" s="11"/>
      <c r="EJ359" s="12">
        <f t="shared" si="5988"/>
        <v>0</v>
      </c>
      <c r="EK359" s="11"/>
      <c r="EL359" s="12" t="e">
        <f t="shared" si="5989"/>
        <v>#DIV/0!</v>
      </c>
      <c r="EM359" s="11"/>
      <c r="EN359" s="11"/>
      <c r="EO359" s="18"/>
      <c r="EP359" s="20"/>
      <c r="EQ359" s="10"/>
      <c r="ER359" s="11"/>
      <c r="ES359" s="61">
        <f t="shared" si="6057"/>
        <v>556</v>
      </c>
      <c r="ET359" s="61">
        <f t="shared" si="6058"/>
        <v>39</v>
      </c>
      <c r="EU359" s="11"/>
      <c r="EV359" s="12">
        <f t="shared" si="5990"/>
        <v>0</v>
      </c>
      <c r="EW359" s="11"/>
      <c r="EX359" s="12" t="e">
        <f t="shared" si="5991"/>
        <v>#DIV/0!</v>
      </c>
      <c r="EY359" s="11"/>
      <c r="EZ359" s="11"/>
      <c r="FA359" s="18"/>
      <c r="FB359" s="20"/>
      <c r="FC359" s="10"/>
      <c r="FD359" s="11"/>
      <c r="FE359" s="61">
        <f t="shared" si="6059"/>
        <v>545</v>
      </c>
      <c r="FF359" s="61">
        <f t="shared" si="6060"/>
        <v>38</v>
      </c>
      <c r="FG359" s="11"/>
      <c r="FH359" s="12">
        <f t="shared" si="5992"/>
        <v>0</v>
      </c>
      <c r="FI359" s="11"/>
      <c r="FJ359" s="12" t="e">
        <f t="shared" si="5993"/>
        <v>#DIV/0!</v>
      </c>
      <c r="FK359" s="11"/>
      <c r="FL359" s="11"/>
      <c r="FM359" s="18"/>
      <c r="FN359" s="20"/>
      <c r="FO359" s="10"/>
      <c r="FP359" s="11"/>
      <c r="FQ359" s="61">
        <f t="shared" si="6061"/>
        <v>539</v>
      </c>
      <c r="FR359" s="61">
        <f t="shared" si="6062"/>
        <v>40</v>
      </c>
      <c r="FS359" s="11"/>
      <c r="FT359" s="12">
        <f t="shared" si="5994"/>
        <v>0</v>
      </c>
      <c r="FU359" s="11"/>
      <c r="FV359" s="12" t="e">
        <f t="shared" si="5995"/>
        <v>#DIV/0!</v>
      </c>
      <c r="FW359" s="11"/>
      <c r="FX359" s="11"/>
      <c r="FY359" s="18"/>
      <c r="FZ359" s="20"/>
      <c r="GA359" s="10"/>
      <c r="GB359" s="11"/>
      <c r="GC359" s="61">
        <f t="shared" si="6063"/>
        <v>549</v>
      </c>
      <c r="GD359" s="61">
        <f t="shared" si="6064"/>
        <v>41</v>
      </c>
      <c r="GE359" s="11"/>
      <c r="GF359" s="12">
        <f t="shared" si="5996"/>
        <v>0</v>
      </c>
      <c r="GG359" s="11"/>
      <c r="GH359" s="12" t="e">
        <f t="shared" si="5997"/>
        <v>#DIV/0!</v>
      </c>
      <c r="GI359" s="11"/>
      <c r="GJ359" s="11"/>
      <c r="GK359" s="18"/>
      <c r="GL359" s="20"/>
      <c r="GM359" s="10"/>
      <c r="GN359" s="11"/>
      <c r="GO359" s="61">
        <f t="shared" si="6065"/>
        <v>571</v>
      </c>
      <c r="GP359" s="61">
        <f t="shared" si="6066"/>
        <v>42</v>
      </c>
      <c r="GQ359" s="11"/>
      <c r="GR359" s="12">
        <f t="shared" si="5998"/>
        <v>0</v>
      </c>
      <c r="GS359" s="11"/>
      <c r="GT359" s="12" t="e">
        <f t="shared" si="5999"/>
        <v>#DIV/0!</v>
      </c>
      <c r="GU359" s="11"/>
      <c r="GV359" s="11"/>
      <c r="GW359" s="18"/>
      <c r="GX359" s="20"/>
      <c r="GY359" s="10"/>
      <c r="GZ359" s="11"/>
      <c r="HA359" s="61">
        <f t="shared" si="6067"/>
        <v>106</v>
      </c>
      <c r="HB359" s="61">
        <f t="shared" si="6068"/>
        <v>7</v>
      </c>
      <c r="HC359" s="11"/>
      <c r="HD359" s="12">
        <f t="shared" si="6000"/>
        <v>0</v>
      </c>
      <c r="HE359" s="11"/>
      <c r="HF359" s="12" t="e">
        <f t="shared" si="6001"/>
        <v>#DIV/0!</v>
      </c>
      <c r="HG359" s="11"/>
      <c r="HH359" s="11"/>
      <c r="HI359" s="18"/>
      <c r="HJ359" s="20"/>
      <c r="HK359" s="10"/>
      <c r="HL359" s="11"/>
      <c r="HM359" s="61">
        <f t="shared" si="6069"/>
        <v>574</v>
      </c>
      <c r="HN359" s="61">
        <f t="shared" si="6070"/>
        <v>42</v>
      </c>
      <c r="HO359" s="11"/>
      <c r="HP359" s="12">
        <f t="shared" si="6002"/>
        <v>0</v>
      </c>
      <c r="HQ359" s="11"/>
      <c r="HR359" s="12" t="e">
        <f t="shared" si="6003"/>
        <v>#DIV/0!</v>
      </c>
      <c r="HS359" s="11"/>
      <c r="HT359" s="11"/>
      <c r="HU359" s="18"/>
      <c r="HV359" s="20"/>
      <c r="HW359" s="10"/>
      <c r="HX359" s="11"/>
      <c r="HY359" s="61">
        <f t="shared" si="6071"/>
        <v>561</v>
      </c>
      <c r="HZ359" s="61">
        <f t="shared" si="6072"/>
        <v>41</v>
      </c>
      <c r="IA359" s="11"/>
      <c r="IB359" s="12">
        <f t="shared" si="6004"/>
        <v>0</v>
      </c>
      <c r="IC359" s="11"/>
      <c r="ID359" s="12" t="e">
        <f t="shared" si="6005"/>
        <v>#DIV/0!</v>
      </c>
      <c r="IE359" s="11"/>
      <c r="IF359" s="11"/>
      <c r="IG359" s="18"/>
      <c r="IH359" s="20"/>
      <c r="II359" s="10"/>
      <c r="IJ359" s="11"/>
      <c r="IK359" s="61">
        <f t="shared" si="6073"/>
        <v>574</v>
      </c>
      <c r="IL359" s="61">
        <f t="shared" si="6074"/>
        <v>41</v>
      </c>
      <c r="IM359" s="11"/>
      <c r="IN359" s="12">
        <f t="shared" si="6006"/>
        <v>0</v>
      </c>
      <c r="IO359" s="11"/>
      <c r="IP359" s="12" t="e">
        <f t="shared" si="6007"/>
        <v>#DIV/0!</v>
      </c>
      <c r="IQ359" s="11"/>
      <c r="IR359" s="11"/>
      <c r="IS359" s="18"/>
      <c r="IT359" s="20"/>
      <c r="IU359" s="10"/>
      <c r="IV359" s="11"/>
      <c r="IW359" s="61">
        <f t="shared" si="6075"/>
        <v>0</v>
      </c>
      <c r="IX359" s="61">
        <f t="shared" si="6076"/>
        <v>0</v>
      </c>
      <c r="IY359" s="11"/>
      <c r="IZ359" s="12" t="e">
        <f t="shared" si="6008"/>
        <v>#DIV/0!</v>
      </c>
      <c r="JA359" s="11"/>
      <c r="JB359" s="12" t="e">
        <f t="shared" si="6009"/>
        <v>#DIV/0!</v>
      </c>
      <c r="JC359" s="11"/>
      <c r="JD359" s="11"/>
      <c r="JE359" s="18"/>
      <c r="JF359" s="20"/>
      <c r="JG359" s="10">
        <f t="shared" si="6010"/>
        <v>0</v>
      </c>
      <c r="JH359" s="14">
        <f t="shared" si="6011"/>
        <v>0</v>
      </c>
      <c r="JI359" s="373">
        <f t="shared" si="6012"/>
        <v>10324</v>
      </c>
      <c r="JJ359" s="11">
        <f t="shared" si="5099"/>
        <v>731</v>
      </c>
      <c r="JK359" s="11">
        <f t="shared" si="6013"/>
        <v>0</v>
      </c>
      <c r="JL359" s="79">
        <f t="shared" si="6014"/>
        <v>0</v>
      </c>
      <c r="JM359" s="15">
        <f t="shared" si="6015"/>
        <v>0</v>
      </c>
      <c r="JN359" s="12" t="e">
        <f t="shared" si="6016"/>
        <v>#DIV/0!</v>
      </c>
      <c r="JO359" s="16"/>
      <c r="JP359" s="17"/>
      <c r="JQ359" s="16" t="e">
        <f t="shared" si="5556"/>
        <v>#DIV/0!</v>
      </c>
      <c r="JR359" s="16"/>
      <c r="JS359" s="369" t="e">
        <f t="shared" si="5407"/>
        <v>#DIV/0!</v>
      </c>
      <c r="JT359" s="18"/>
      <c r="JU359" s="21"/>
      <c r="JV359" s="404">
        <f t="shared" si="6018"/>
        <v>0</v>
      </c>
      <c r="JW359" s="401">
        <f t="shared" si="6019"/>
        <v>0</v>
      </c>
      <c r="JX359" s="406">
        <f t="shared" si="6020"/>
        <v>0</v>
      </c>
      <c r="JY359" s="743"/>
      <c r="JZ359" s="690"/>
      <c r="KA359" s="746"/>
      <c r="KB359" s="719"/>
      <c r="KC359" s="716"/>
      <c r="KD359" s="716"/>
      <c r="KE359" s="716"/>
      <c r="KF359" s="716"/>
      <c r="KG359" s="760"/>
      <c r="KH359" s="758"/>
      <c r="KI359" s="67">
        <f t="shared" si="6027"/>
        <v>0</v>
      </c>
      <c r="KJ359" s="430">
        <f t="shared" ref="KJ359" si="6084">KI359/KB360</f>
        <v>0</v>
      </c>
      <c r="KK359" s="67">
        <f t="shared" si="6029"/>
        <v>0</v>
      </c>
      <c r="KL359" s="425">
        <f t="shared" ref="KL359" si="6085">KK359/KD360</f>
        <v>0</v>
      </c>
      <c r="KM359" s="67">
        <f t="shared" si="6031"/>
        <v>0</v>
      </c>
      <c r="KN359" s="425">
        <f>KM359/KF360</f>
        <v>0</v>
      </c>
    </row>
    <row r="360" spans="1:300" ht="19.5" thickTop="1" x14ac:dyDescent="0.25">
      <c r="A360" s="734"/>
      <c r="B360" s="436">
        <f>+B359+1</f>
        <v>45873</v>
      </c>
      <c r="C360" s="10"/>
      <c r="D360" s="11"/>
      <c r="E360" s="61">
        <f t="shared" si="6033"/>
        <v>555</v>
      </c>
      <c r="F360" s="61">
        <f t="shared" si="6034"/>
        <v>39</v>
      </c>
      <c r="G360" s="11"/>
      <c r="H360" s="12">
        <f t="shared" si="5966"/>
        <v>0</v>
      </c>
      <c r="I360" s="11"/>
      <c r="J360" s="12" t="e">
        <f t="shared" si="5967"/>
        <v>#DIV/0!</v>
      </c>
      <c r="K360" s="13"/>
      <c r="L360" s="13"/>
      <c r="M360" s="25"/>
      <c r="N360" s="37"/>
      <c r="O360" s="10"/>
      <c r="P360" s="11"/>
      <c r="Q360" s="61">
        <f t="shared" si="6035"/>
        <v>562</v>
      </c>
      <c r="R360" s="61">
        <f t="shared" si="6036"/>
        <v>38</v>
      </c>
      <c r="S360" s="11"/>
      <c r="T360" s="12">
        <f t="shared" si="5968"/>
        <v>0</v>
      </c>
      <c r="U360" s="11"/>
      <c r="V360" s="12" t="e">
        <f t="shared" si="5969"/>
        <v>#DIV/0!</v>
      </c>
      <c r="W360" s="13"/>
      <c r="X360" s="13"/>
      <c r="Y360" s="25"/>
      <c r="Z360" s="37"/>
      <c r="AA360" s="10"/>
      <c r="AB360" s="11"/>
      <c r="AC360" s="61">
        <f t="shared" si="6037"/>
        <v>545</v>
      </c>
      <c r="AD360" s="61">
        <f t="shared" si="6038"/>
        <v>38</v>
      </c>
      <c r="AE360" s="11"/>
      <c r="AF360" s="12">
        <f t="shared" si="5970"/>
        <v>0</v>
      </c>
      <c r="AG360" s="11"/>
      <c r="AH360" s="12" t="e">
        <f t="shared" si="5971"/>
        <v>#DIV/0!</v>
      </c>
      <c r="AI360" s="13"/>
      <c r="AJ360" s="13"/>
      <c r="AK360" s="25"/>
      <c r="AL360" s="37"/>
      <c r="AM360" s="10"/>
      <c r="AN360" s="11"/>
      <c r="AO360" s="61">
        <f t="shared" si="6039"/>
        <v>122</v>
      </c>
      <c r="AP360" s="61">
        <f t="shared" si="6040"/>
        <v>8</v>
      </c>
      <c r="AQ360" s="11"/>
      <c r="AR360" s="12">
        <f t="shared" si="5972"/>
        <v>0</v>
      </c>
      <c r="AS360" s="11"/>
      <c r="AT360" s="12" t="e">
        <f t="shared" si="5973"/>
        <v>#DIV/0!</v>
      </c>
      <c r="AU360" s="13"/>
      <c r="AV360" s="13"/>
      <c r="AW360" s="25"/>
      <c r="AX360" s="37"/>
      <c r="AY360" s="10"/>
      <c r="AZ360" s="11"/>
      <c r="BA360" s="61">
        <f t="shared" si="6041"/>
        <v>547</v>
      </c>
      <c r="BB360" s="61">
        <f t="shared" si="6042"/>
        <v>38</v>
      </c>
      <c r="BC360" s="11"/>
      <c r="BD360" s="12">
        <f t="shared" si="5974"/>
        <v>0</v>
      </c>
      <c r="BE360" s="11"/>
      <c r="BF360" s="12" t="e">
        <f t="shared" si="5975"/>
        <v>#DIV/0!</v>
      </c>
      <c r="BG360" s="13"/>
      <c r="BH360" s="13"/>
      <c r="BI360" s="25"/>
      <c r="BJ360" s="37"/>
      <c r="BK360" s="10"/>
      <c r="BL360" s="11"/>
      <c r="BM360" s="61">
        <f t="shared" si="6043"/>
        <v>551</v>
      </c>
      <c r="BN360" s="61">
        <f t="shared" si="6044"/>
        <v>38</v>
      </c>
      <c r="BO360" s="11"/>
      <c r="BP360" s="12">
        <f t="shared" si="5976"/>
        <v>0</v>
      </c>
      <c r="BQ360" s="11"/>
      <c r="BR360" s="12" t="e">
        <f t="shared" si="5977"/>
        <v>#DIV/0!</v>
      </c>
      <c r="BS360" s="13"/>
      <c r="BT360" s="13"/>
      <c r="BU360" s="25"/>
      <c r="BV360" s="37"/>
      <c r="BW360" s="10"/>
      <c r="BX360" s="11"/>
      <c r="BY360" s="61">
        <f t="shared" si="6045"/>
        <v>556</v>
      </c>
      <c r="BZ360" s="61">
        <f t="shared" si="6046"/>
        <v>38</v>
      </c>
      <c r="CA360" s="11"/>
      <c r="CB360" s="12">
        <f t="shared" si="5978"/>
        <v>0</v>
      </c>
      <c r="CC360" s="11"/>
      <c r="CD360" s="12" t="e">
        <f t="shared" si="5979"/>
        <v>#DIV/0!</v>
      </c>
      <c r="CE360" s="13"/>
      <c r="CF360" s="13"/>
      <c r="CG360" s="25"/>
      <c r="CH360" s="37"/>
      <c r="CI360" s="10"/>
      <c r="CJ360" s="11"/>
      <c r="CK360" s="61">
        <f t="shared" si="6047"/>
        <v>538</v>
      </c>
      <c r="CL360" s="61">
        <f t="shared" si="6048"/>
        <v>38</v>
      </c>
      <c r="CM360" s="11"/>
      <c r="CN360" s="12">
        <f t="shared" si="5980"/>
        <v>0</v>
      </c>
      <c r="CO360" s="11"/>
      <c r="CP360" s="12" t="e">
        <f t="shared" si="5981"/>
        <v>#DIV/0!</v>
      </c>
      <c r="CQ360" s="13"/>
      <c r="CR360" s="13"/>
      <c r="CS360" s="25"/>
      <c r="CT360" s="37"/>
      <c r="CU360" s="10"/>
      <c r="CV360" s="11"/>
      <c r="CW360" s="61">
        <f t="shared" si="6049"/>
        <v>547</v>
      </c>
      <c r="CX360" s="61">
        <f t="shared" si="6050"/>
        <v>38</v>
      </c>
      <c r="CY360" s="11"/>
      <c r="CZ360" s="12">
        <f t="shared" si="5982"/>
        <v>0</v>
      </c>
      <c r="DA360" s="11"/>
      <c r="DB360" s="12" t="e">
        <f t="shared" si="5983"/>
        <v>#DIV/0!</v>
      </c>
      <c r="DC360" s="13"/>
      <c r="DD360" s="13"/>
      <c r="DE360" s="25"/>
      <c r="DF360" s="37"/>
      <c r="DG360" s="10"/>
      <c r="DH360" s="11"/>
      <c r="DI360" s="61">
        <f t="shared" si="6051"/>
        <v>561</v>
      </c>
      <c r="DJ360" s="61">
        <f t="shared" si="6052"/>
        <v>39</v>
      </c>
      <c r="DK360" s="11"/>
      <c r="DL360" s="12">
        <f t="shared" si="5984"/>
        <v>0</v>
      </c>
      <c r="DM360" s="11"/>
      <c r="DN360" s="12" t="e">
        <f t="shared" si="5985"/>
        <v>#DIV/0!</v>
      </c>
      <c r="DO360" s="13"/>
      <c r="DP360" s="13"/>
      <c r="DQ360" s="25"/>
      <c r="DR360" s="37"/>
      <c r="DS360" s="10"/>
      <c r="DT360" s="11"/>
      <c r="DU360" s="61">
        <f t="shared" si="6053"/>
        <v>97</v>
      </c>
      <c r="DV360" s="61">
        <f t="shared" si="6054"/>
        <v>8</v>
      </c>
      <c r="DW360" s="11"/>
      <c r="DX360" s="12">
        <f t="shared" si="5986"/>
        <v>0</v>
      </c>
      <c r="DY360" s="11"/>
      <c r="DZ360" s="12" t="e">
        <f t="shared" si="5987"/>
        <v>#DIV/0!</v>
      </c>
      <c r="EA360" s="13"/>
      <c r="EB360" s="13"/>
      <c r="EC360" s="25"/>
      <c r="ED360" s="37"/>
      <c r="EE360" s="10"/>
      <c r="EF360" s="11"/>
      <c r="EG360" s="61">
        <f t="shared" si="6055"/>
        <v>568</v>
      </c>
      <c r="EH360" s="61">
        <f t="shared" si="6056"/>
        <v>40</v>
      </c>
      <c r="EI360" s="11"/>
      <c r="EJ360" s="12">
        <f t="shared" si="5988"/>
        <v>0</v>
      </c>
      <c r="EK360" s="11"/>
      <c r="EL360" s="12" t="e">
        <f t="shared" si="5989"/>
        <v>#DIV/0!</v>
      </c>
      <c r="EM360" s="13"/>
      <c r="EN360" s="13"/>
      <c r="EO360" s="25"/>
      <c r="EP360" s="37"/>
      <c r="EQ360" s="10"/>
      <c r="ER360" s="11"/>
      <c r="ES360" s="61">
        <f t="shared" si="6057"/>
        <v>556</v>
      </c>
      <c r="ET360" s="61">
        <f t="shared" si="6058"/>
        <v>39</v>
      </c>
      <c r="EU360" s="11"/>
      <c r="EV360" s="12">
        <f t="shared" si="5990"/>
        <v>0</v>
      </c>
      <c r="EW360" s="11"/>
      <c r="EX360" s="12" t="e">
        <f t="shared" si="5991"/>
        <v>#DIV/0!</v>
      </c>
      <c r="EY360" s="13"/>
      <c r="EZ360" s="13"/>
      <c r="FA360" s="25"/>
      <c r="FB360" s="37"/>
      <c r="FC360" s="10"/>
      <c r="FD360" s="11"/>
      <c r="FE360" s="61">
        <f t="shared" si="6059"/>
        <v>545</v>
      </c>
      <c r="FF360" s="61">
        <f t="shared" si="6060"/>
        <v>38</v>
      </c>
      <c r="FG360" s="11"/>
      <c r="FH360" s="12">
        <f t="shared" si="5992"/>
        <v>0</v>
      </c>
      <c r="FI360" s="11"/>
      <c r="FJ360" s="12" t="e">
        <f t="shared" si="5993"/>
        <v>#DIV/0!</v>
      </c>
      <c r="FK360" s="13"/>
      <c r="FL360" s="13"/>
      <c r="FM360" s="25"/>
      <c r="FN360" s="37"/>
      <c r="FO360" s="10"/>
      <c r="FP360" s="11"/>
      <c r="FQ360" s="61">
        <f t="shared" si="6061"/>
        <v>539</v>
      </c>
      <c r="FR360" s="61">
        <f t="shared" si="6062"/>
        <v>40</v>
      </c>
      <c r="FS360" s="11"/>
      <c r="FT360" s="12">
        <f t="shared" si="5994"/>
        <v>0</v>
      </c>
      <c r="FU360" s="11"/>
      <c r="FV360" s="12" t="e">
        <f t="shared" si="5995"/>
        <v>#DIV/0!</v>
      </c>
      <c r="FW360" s="13"/>
      <c r="FX360" s="13"/>
      <c r="FY360" s="25"/>
      <c r="FZ360" s="37"/>
      <c r="GA360" s="10"/>
      <c r="GB360" s="11"/>
      <c r="GC360" s="61">
        <f t="shared" si="6063"/>
        <v>549</v>
      </c>
      <c r="GD360" s="61">
        <f t="shared" si="6064"/>
        <v>41</v>
      </c>
      <c r="GE360" s="11"/>
      <c r="GF360" s="12">
        <f t="shared" si="5996"/>
        <v>0</v>
      </c>
      <c r="GG360" s="11"/>
      <c r="GH360" s="12" t="e">
        <f t="shared" si="5997"/>
        <v>#DIV/0!</v>
      </c>
      <c r="GI360" s="13"/>
      <c r="GJ360" s="13"/>
      <c r="GK360" s="25"/>
      <c r="GL360" s="37"/>
      <c r="GM360" s="10"/>
      <c r="GN360" s="11"/>
      <c r="GO360" s="61">
        <f t="shared" si="6065"/>
        <v>571</v>
      </c>
      <c r="GP360" s="61">
        <f t="shared" si="6066"/>
        <v>42</v>
      </c>
      <c r="GQ360" s="11"/>
      <c r="GR360" s="12">
        <f t="shared" si="5998"/>
        <v>0</v>
      </c>
      <c r="GS360" s="11"/>
      <c r="GT360" s="12" t="e">
        <f t="shared" si="5999"/>
        <v>#DIV/0!</v>
      </c>
      <c r="GU360" s="13"/>
      <c r="GV360" s="13"/>
      <c r="GW360" s="25"/>
      <c r="GX360" s="37"/>
      <c r="GY360" s="10"/>
      <c r="GZ360" s="11"/>
      <c r="HA360" s="61">
        <f t="shared" si="6067"/>
        <v>106</v>
      </c>
      <c r="HB360" s="61">
        <f t="shared" si="6068"/>
        <v>7</v>
      </c>
      <c r="HC360" s="11"/>
      <c r="HD360" s="12">
        <f t="shared" si="6000"/>
        <v>0</v>
      </c>
      <c r="HE360" s="11"/>
      <c r="HF360" s="12" t="e">
        <f t="shared" si="6001"/>
        <v>#DIV/0!</v>
      </c>
      <c r="HG360" s="13"/>
      <c r="HH360" s="13"/>
      <c r="HI360" s="25"/>
      <c r="HJ360" s="37"/>
      <c r="HK360" s="10"/>
      <c r="HL360" s="11"/>
      <c r="HM360" s="61">
        <f t="shared" si="6069"/>
        <v>574</v>
      </c>
      <c r="HN360" s="61">
        <f t="shared" si="6070"/>
        <v>42</v>
      </c>
      <c r="HO360" s="11"/>
      <c r="HP360" s="12">
        <f t="shared" si="6002"/>
        <v>0</v>
      </c>
      <c r="HQ360" s="11"/>
      <c r="HR360" s="12" t="e">
        <f t="shared" si="6003"/>
        <v>#DIV/0!</v>
      </c>
      <c r="HS360" s="13"/>
      <c r="HT360" s="13"/>
      <c r="HU360" s="25"/>
      <c r="HV360" s="37"/>
      <c r="HW360" s="10"/>
      <c r="HX360" s="11"/>
      <c r="HY360" s="61">
        <f t="shared" si="6071"/>
        <v>561</v>
      </c>
      <c r="HZ360" s="61">
        <f t="shared" si="6072"/>
        <v>41</v>
      </c>
      <c r="IA360" s="11"/>
      <c r="IB360" s="12">
        <f t="shared" si="6004"/>
        <v>0</v>
      </c>
      <c r="IC360" s="11"/>
      <c r="ID360" s="12" t="e">
        <f t="shared" si="6005"/>
        <v>#DIV/0!</v>
      </c>
      <c r="IE360" s="13"/>
      <c r="IF360" s="13"/>
      <c r="IG360" s="25"/>
      <c r="IH360" s="37"/>
      <c r="II360" s="10"/>
      <c r="IJ360" s="11"/>
      <c r="IK360" s="61">
        <f t="shared" si="6073"/>
        <v>574</v>
      </c>
      <c r="IL360" s="61">
        <f t="shared" si="6074"/>
        <v>41</v>
      </c>
      <c r="IM360" s="11"/>
      <c r="IN360" s="12">
        <f t="shared" si="6006"/>
        <v>0</v>
      </c>
      <c r="IO360" s="11"/>
      <c r="IP360" s="12" t="e">
        <f t="shared" si="6007"/>
        <v>#DIV/0!</v>
      </c>
      <c r="IQ360" s="13"/>
      <c r="IR360" s="13"/>
      <c r="IS360" s="25"/>
      <c r="IT360" s="37"/>
      <c r="IU360" s="10"/>
      <c r="IV360" s="11"/>
      <c r="IW360" s="61">
        <f t="shared" si="6075"/>
        <v>0</v>
      </c>
      <c r="IX360" s="61">
        <f t="shared" si="6076"/>
        <v>0</v>
      </c>
      <c r="IY360" s="11"/>
      <c r="IZ360" s="12" t="e">
        <f t="shared" si="6008"/>
        <v>#DIV/0!</v>
      </c>
      <c r="JA360" s="11"/>
      <c r="JB360" s="12" t="e">
        <f t="shared" si="6009"/>
        <v>#DIV/0!</v>
      </c>
      <c r="JC360" s="13"/>
      <c r="JD360" s="13"/>
      <c r="JE360" s="25"/>
      <c r="JF360" s="37"/>
      <c r="JG360" s="10">
        <f t="shared" si="6010"/>
        <v>0</v>
      </c>
      <c r="JH360" s="14">
        <f t="shared" si="6011"/>
        <v>0</v>
      </c>
      <c r="JI360" s="373">
        <f t="shared" si="6012"/>
        <v>10324</v>
      </c>
      <c r="JJ360" s="11">
        <f t="shared" si="5099"/>
        <v>731</v>
      </c>
      <c r="JK360" s="11">
        <f t="shared" si="6013"/>
        <v>0</v>
      </c>
      <c r="JL360" s="79">
        <f t="shared" si="6014"/>
        <v>0</v>
      </c>
      <c r="JM360" s="15">
        <f t="shared" si="6015"/>
        <v>0</v>
      </c>
      <c r="JN360" s="12" t="e">
        <f t="shared" si="6016"/>
        <v>#DIV/0!</v>
      </c>
      <c r="JO360" s="16"/>
      <c r="JP360" s="17"/>
      <c r="JQ360" s="16" t="e">
        <f t="shared" si="5556"/>
        <v>#DIV/0!</v>
      </c>
      <c r="JR360" s="16"/>
      <c r="JS360" s="369" t="e">
        <f t="shared" si="5407"/>
        <v>#DIV/0!</v>
      </c>
      <c r="JT360" s="23"/>
      <c r="JU360" s="399"/>
      <c r="JV360" s="404">
        <f t="shared" si="6018"/>
        <v>0</v>
      </c>
      <c r="JW360" s="401">
        <f t="shared" si="6019"/>
        <v>0</v>
      </c>
      <c r="JX360" s="406">
        <f t="shared" si="6020"/>
        <v>0</v>
      </c>
      <c r="JY360" s="743"/>
      <c r="JZ360" s="690"/>
      <c r="KA360" s="746"/>
      <c r="KB360" s="718">
        <f t="shared" ref="KB360" si="6086">SUM(E353,Q353,AC353,AO353,BA353,BM353,BY353)</f>
        <v>3438</v>
      </c>
      <c r="KC360" s="714"/>
      <c r="KD360" s="714">
        <f t="shared" ref="KD360" si="6087">SUM(CK353,CW353,DI353,DU353,EG353,ES353,FE353)</f>
        <v>3412</v>
      </c>
      <c r="KE360" s="714"/>
      <c r="KF360" s="714">
        <f t="shared" ref="KF360" si="6088">SUM(FQ353,GC353,GO353,HA353,HM353,HY353,IK353)</f>
        <v>3474</v>
      </c>
      <c r="KG360" s="759"/>
      <c r="KH360" s="761" t="s">
        <v>65</v>
      </c>
      <c r="KI360" s="67">
        <f t="shared" si="6027"/>
        <v>0</v>
      </c>
      <c r="KJ360" s="430">
        <f t="shared" ref="KJ360" si="6089">KI360/KB360</f>
        <v>0</v>
      </c>
      <c r="KK360" s="67">
        <f t="shared" si="6029"/>
        <v>0</v>
      </c>
      <c r="KL360" s="425">
        <f t="shared" ref="KL360" si="6090">KK360/KD360</f>
        <v>0</v>
      </c>
      <c r="KM360" s="67">
        <f t="shared" si="6031"/>
        <v>0</v>
      </c>
      <c r="KN360" s="425">
        <f>KM360/KF360</f>
        <v>0</v>
      </c>
    </row>
    <row r="361" spans="1:300" ht="19.5" thickBot="1" x14ac:dyDescent="0.3">
      <c r="A361" s="734"/>
      <c r="B361" s="436">
        <f t="shared" si="6032"/>
        <v>45874</v>
      </c>
      <c r="C361" s="10"/>
      <c r="D361" s="11"/>
      <c r="E361" s="61">
        <f t="shared" si="6033"/>
        <v>555</v>
      </c>
      <c r="F361" s="61">
        <f t="shared" si="6034"/>
        <v>39</v>
      </c>
      <c r="G361" s="11"/>
      <c r="H361" s="12">
        <f t="shared" si="5966"/>
        <v>0</v>
      </c>
      <c r="I361" s="11"/>
      <c r="J361" s="12" t="e">
        <f t="shared" si="5967"/>
        <v>#DIV/0!</v>
      </c>
      <c r="K361" s="13"/>
      <c r="L361" s="11"/>
      <c r="M361" s="25"/>
      <c r="N361" s="37"/>
      <c r="O361" s="10"/>
      <c r="P361" s="11"/>
      <c r="Q361" s="61">
        <f t="shared" si="6035"/>
        <v>562</v>
      </c>
      <c r="R361" s="61">
        <f t="shared" si="6036"/>
        <v>38</v>
      </c>
      <c r="S361" s="11"/>
      <c r="T361" s="12">
        <f t="shared" si="5968"/>
        <v>0</v>
      </c>
      <c r="U361" s="11"/>
      <c r="V361" s="12" t="e">
        <f t="shared" si="5969"/>
        <v>#DIV/0!</v>
      </c>
      <c r="W361" s="13"/>
      <c r="X361" s="11"/>
      <c r="Y361" s="25"/>
      <c r="Z361" s="37"/>
      <c r="AA361" s="10"/>
      <c r="AB361" s="11"/>
      <c r="AC361" s="61">
        <f t="shared" si="6037"/>
        <v>545</v>
      </c>
      <c r="AD361" s="61">
        <f t="shared" si="6038"/>
        <v>38</v>
      </c>
      <c r="AE361" s="11"/>
      <c r="AF361" s="12">
        <f t="shared" si="5970"/>
        <v>0</v>
      </c>
      <c r="AG361" s="11"/>
      <c r="AH361" s="12" t="e">
        <f t="shared" si="5971"/>
        <v>#DIV/0!</v>
      </c>
      <c r="AI361" s="13"/>
      <c r="AJ361" s="11"/>
      <c r="AK361" s="25"/>
      <c r="AL361" s="37"/>
      <c r="AM361" s="10"/>
      <c r="AN361" s="11"/>
      <c r="AO361" s="61">
        <f t="shared" si="6039"/>
        <v>122</v>
      </c>
      <c r="AP361" s="61">
        <f t="shared" si="6040"/>
        <v>8</v>
      </c>
      <c r="AQ361" s="11"/>
      <c r="AR361" s="12">
        <f t="shared" si="5972"/>
        <v>0</v>
      </c>
      <c r="AS361" s="11"/>
      <c r="AT361" s="12" t="e">
        <f t="shared" si="5973"/>
        <v>#DIV/0!</v>
      </c>
      <c r="AU361" s="13"/>
      <c r="AV361" s="11"/>
      <c r="AW361" s="25"/>
      <c r="AX361" s="37"/>
      <c r="AY361" s="10"/>
      <c r="AZ361" s="11"/>
      <c r="BA361" s="61">
        <f t="shared" si="6041"/>
        <v>547</v>
      </c>
      <c r="BB361" s="61">
        <f t="shared" si="6042"/>
        <v>38</v>
      </c>
      <c r="BC361" s="11"/>
      <c r="BD361" s="12">
        <f t="shared" si="5974"/>
        <v>0</v>
      </c>
      <c r="BE361" s="11"/>
      <c r="BF361" s="12" t="e">
        <f t="shared" si="5975"/>
        <v>#DIV/0!</v>
      </c>
      <c r="BG361" s="13"/>
      <c r="BH361" s="11"/>
      <c r="BI361" s="25"/>
      <c r="BJ361" s="37"/>
      <c r="BK361" s="10"/>
      <c r="BL361" s="11"/>
      <c r="BM361" s="61">
        <f t="shared" si="6043"/>
        <v>551</v>
      </c>
      <c r="BN361" s="61">
        <f t="shared" si="6044"/>
        <v>38</v>
      </c>
      <c r="BO361" s="11"/>
      <c r="BP361" s="12">
        <f t="shared" si="5976"/>
        <v>0</v>
      </c>
      <c r="BQ361" s="11"/>
      <c r="BR361" s="12" t="e">
        <f t="shared" si="5977"/>
        <v>#DIV/0!</v>
      </c>
      <c r="BS361" s="13"/>
      <c r="BT361" s="11"/>
      <c r="BU361" s="25"/>
      <c r="BV361" s="37"/>
      <c r="BW361" s="10"/>
      <c r="BX361" s="11"/>
      <c r="BY361" s="61">
        <f t="shared" si="6045"/>
        <v>556</v>
      </c>
      <c r="BZ361" s="61">
        <f t="shared" si="6046"/>
        <v>38</v>
      </c>
      <c r="CA361" s="11"/>
      <c r="CB361" s="12">
        <f t="shared" si="5978"/>
        <v>0</v>
      </c>
      <c r="CC361" s="11"/>
      <c r="CD361" s="12" t="e">
        <f t="shared" si="5979"/>
        <v>#DIV/0!</v>
      </c>
      <c r="CE361" s="13"/>
      <c r="CF361" s="11"/>
      <c r="CG361" s="25"/>
      <c r="CH361" s="37"/>
      <c r="CI361" s="10"/>
      <c r="CJ361" s="11"/>
      <c r="CK361" s="61">
        <f t="shared" si="6047"/>
        <v>538</v>
      </c>
      <c r="CL361" s="61">
        <f t="shared" si="6048"/>
        <v>38</v>
      </c>
      <c r="CM361" s="11"/>
      <c r="CN361" s="12">
        <f t="shared" si="5980"/>
        <v>0</v>
      </c>
      <c r="CO361" s="11"/>
      <c r="CP361" s="12" t="e">
        <f t="shared" si="5981"/>
        <v>#DIV/0!</v>
      </c>
      <c r="CQ361" s="13"/>
      <c r="CR361" s="11"/>
      <c r="CS361" s="25"/>
      <c r="CT361" s="37"/>
      <c r="CU361" s="10"/>
      <c r="CV361" s="11"/>
      <c r="CW361" s="61">
        <f t="shared" si="6049"/>
        <v>547</v>
      </c>
      <c r="CX361" s="61">
        <f t="shared" si="6050"/>
        <v>38</v>
      </c>
      <c r="CY361" s="11"/>
      <c r="CZ361" s="12">
        <f t="shared" si="5982"/>
        <v>0</v>
      </c>
      <c r="DA361" s="11"/>
      <c r="DB361" s="12" t="e">
        <f t="shared" si="5983"/>
        <v>#DIV/0!</v>
      </c>
      <c r="DC361" s="13"/>
      <c r="DD361" s="11"/>
      <c r="DE361" s="25"/>
      <c r="DF361" s="37"/>
      <c r="DG361" s="10"/>
      <c r="DH361" s="11"/>
      <c r="DI361" s="61">
        <f t="shared" si="6051"/>
        <v>561</v>
      </c>
      <c r="DJ361" s="61">
        <f t="shared" si="6052"/>
        <v>39</v>
      </c>
      <c r="DK361" s="11"/>
      <c r="DL361" s="12">
        <f t="shared" si="5984"/>
        <v>0</v>
      </c>
      <c r="DM361" s="11"/>
      <c r="DN361" s="12" t="e">
        <f t="shared" si="5985"/>
        <v>#DIV/0!</v>
      </c>
      <c r="DO361" s="13"/>
      <c r="DP361" s="11"/>
      <c r="DQ361" s="25"/>
      <c r="DR361" s="37"/>
      <c r="DS361" s="10"/>
      <c r="DT361" s="11"/>
      <c r="DU361" s="61">
        <f t="shared" si="6053"/>
        <v>97</v>
      </c>
      <c r="DV361" s="61">
        <f t="shared" si="6054"/>
        <v>8</v>
      </c>
      <c r="DW361" s="11"/>
      <c r="DX361" s="12">
        <f t="shared" si="5986"/>
        <v>0</v>
      </c>
      <c r="DY361" s="11"/>
      <c r="DZ361" s="12" t="e">
        <f t="shared" si="5987"/>
        <v>#DIV/0!</v>
      </c>
      <c r="EA361" s="13"/>
      <c r="EB361" s="11"/>
      <c r="EC361" s="25"/>
      <c r="ED361" s="37"/>
      <c r="EE361" s="10"/>
      <c r="EF361" s="11"/>
      <c r="EG361" s="61">
        <f t="shared" si="6055"/>
        <v>568</v>
      </c>
      <c r="EH361" s="61">
        <f t="shared" si="6056"/>
        <v>40</v>
      </c>
      <c r="EI361" s="11"/>
      <c r="EJ361" s="12">
        <f t="shared" si="5988"/>
        <v>0</v>
      </c>
      <c r="EK361" s="11"/>
      <c r="EL361" s="12" t="e">
        <f t="shared" si="5989"/>
        <v>#DIV/0!</v>
      </c>
      <c r="EM361" s="13"/>
      <c r="EN361" s="11"/>
      <c r="EO361" s="25"/>
      <c r="EP361" s="37"/>
      <c r="EQ361" s="10"/>
      <c r="ER361" s="11"/>
      <c r="ES361" s="61">
        <f t="shared" si="6057"/>
        <v>556</v>
      </c>
      <c r="ET361" s="61">
        <f t="shared" si="6058"/>
        <v>39</v>
      </c>
      <c r="EU361" s="11"/>
      <c r="EV361" s="12">
        <f t="shared" si="5990"/>
        <v>0</v>
      </c>
      <c r="EW361" s="11"/>
      <c r="EX361" s="12" t="e">
        <f t="shared" si="5991"/>
        <v>#DIV/0!</v>
      </c>
      <c r="EY361" s="13"/>
      <c r="EZ361" s="11"/>
      <c r="FA361" s="25"/>
      <c r="FB361" s="37"/>
      <c r="FC361" s="10"/>
      <c r="FD361" s="11"/>
      <c r="FE361" s="61">
        <f t="shared" si="6059"/>
        <v>545</v>
      </c>
      <c r="FF361" s="61">
        <f t="shared" si="6060"/>
        <v>38</v>
      </c>
      <c r="FG361" s="11"/>
      <c r="FH361" s="12">
        <f t="shared" si="5992"/>
        <v>0</v>
      </c>
      <c r="FI361" s="11"/>
      <c r="FJ361" s="12" t="e">
        <f t="shared" si="5993"/>
        <v>#DIV/0!</v>
      </c>
      <c r="FK361" s="13"/>
      <c r="FL361" s="11"/>
      <c r="FM361" s="25"/>
      <c r="FN361" s="37"/>
      <c r="FO361" s="10"/>
      <c r="FP361" s="11"/>
      <c r="FQ361" s="61">
        <f t="shared" si="6061"/>
        <v>539</v>
      </c>
      <c r="FR361" s="61">
        <f t="shared" si="6062"/>
        <v>40</v>
      </c>
      <c r="FS361" s="11"/>
      <c r="FT361" s="12">
        <f t="shared" si="5994"/>
        <v>0</v>
      </c>
      <c r="FU361" s="11"/>
      <c r="FV361" s="12" t="e">
        <f t="shared" si="5995"/>
        <v>#DIV/0!</v>
      </c>
      <c r="FW361" s="13"/>
      <c r="FX361" s="11"/>
      <c r="FY361" s="25"/>
      <c r="FZ361" s="37"/>
      <c r="GA361" s="10"/>
      <c r="GB361" s="11"/>
      <c r="GC361" s="61">
        <f t="shared" si="6063"/>
        <v>549</v>
      </c>
      <c r="GD361" s="61">
        <f t="shared" si="6064"/>
        <v>41</v>
      </c>
      <c r="GE361" s="11"/>
      <c r="GF361" s="12">
        <f t="shared" si="5996"/>
        <v>0</v>
      </c>
      <c r="GG361" s="11"/>
      <c r="GH361" s="12" t="e">
        <f t="shared" si="5997"/>
        <v>#DIV/0!</v>
      </c>
      <c r="GI361" s="13"/>
      <c r="GJ361" s="11"/>
      <c r="GK361" s="25"/>
      <c r="GL361" s="37"/>
      <c r="GM361" s="10"/>
      <c r="GN361" s="11"/>
      <c r="GO361" s="61">
        <f t="shared" si="6065"/>
        <v>571</v>
      </c>
      <c r="GP361" s="61">
        <f t="shared" si="6066"/>
        <v>42</v>
      </c>
      <c r="GQ361" s="11"/>
      <c r="GR361" s="12">
        <f t="shared" si="5998"/>
        <v>0</v>
      </c>
      <c r="GS361" s="11"/>
      <c r="GT361" s="12" t="e">
        <f t="shared" si="5999"/>
        <v>#DIV/0!</v>
      </c>
      <c r="GU361" s="13"/>
      <c r="GV361" s="11"/>
      <c r="GW361" s="25"/>
      <c r="GX361" s="37"/>
      <c r="GY361" s="10"/>
      <c r="GZ361" s="11"/>
      <c r="HA361" s="61">
        <f t="shared" si="6067"/>
        <v>106</v>
      </c>
      <c r="HB361" s="61">
        <f t="shared" si="6068"/>
        <v>7</v>
      </c>
      <c r="HC361" s="11"/>
      <c r="HD361" s="12">
        <f t="shared" si="6000"/>
        <v>0</v>
      </c>
      <c r="HE361" s="11"/>
      <c r="HF361" s="12" t="e">
        <f t="shared" si="6001"/>
        <v>#DIV/0!</v>
      </c>
      <c r="HG361" s="13"/>
      <c r="HH361" s="11"/>
      <c r="HI361" s="25"/>
      <c r="HJ361" s="37"/>
      <c r="HK361" s="10"/>
      <c r="HL361" s="11"/>
      <c r="HM361" s="61">
        <f t="shared" si="6069"/>
        <v>574</v>
      </c>
      <c r="HN361" s="61">
        <f t="shared" si="6070"/>
        <v>42</v>
      </c>
      <c r="HO361" s="11"/>
      <c r="HP361" s="12">
        <f t="shared" si="6002"/>
        <v>0</v>
      </c>
      <c r="HQ361" s="11"/>
      <c r="HR361" s="12" t="e">
        <f t="shared" si="6003"/>
        <v>#DIV/0!</v>
      </c>
      <c r="HS361" s="13"/>
      <c r="HT361" s="11"/>
      <c r="HU361" s="25"/>
      <c r="HV361" s="37"/>
      <c r="HW361" s="10"/>
      <c r="HX361" s="11"/>
      <c r="HY361" s="61">
        <f t="shared" si="6071"/>
        <v>561</v>
      </c>
      <c r="HZ361" s="61">
        <f t="shared" si="6072"/>
        <v>41</v>
      </c>
      <c r="IA361" s="11"/>
      <c r="IB361" s="12">
        <f t="shared" si="6004"/>
        <v>0</v>
      </c>
      <c r="IC361" s="11"/>
      <c r="ID361" s="12" t="e">
        <f t="shared" si="6005"/>
        <v>#DIV/0!</v>
      </c>
      <c r="IE361" s="13"/>
      <c r="IF361" s="11"/>
      <c r="IG361" s="25"/>
      <c r="IH361" s="37"/>
      <c r="II361" s="10"/>
      <c r="IJ361" s="11"/>
      <c r="IK361" s="61">
        <f t="shared" si="6073"/>
        <v>574</v>
      </c>
      <c r="IL361" s="61">
        <f t="shared" si="6074"/>
        <v>41</v>
      </c>
      <c r="IM361" s="11"/>
      <c r="IN361" s="12">
        <f t="shared" si="6006"/>
        <v>0</v>
      </c>
      <c r="IO361" s="11"/>
      <c r="IP361" s="12" t="e">
        <f t="shared" si="6007"/>
        <v>#DIV/0!</v>
      </c>
      <c r="IQ361" s="13"/>
      <c r="IR361" s="11"/>
      <c r="IS361" s="25"/>
      <c r="IT361" s="37"/>
      <c r="IU361" s="10"/>
      <c r="IV361" s="11"/>
      <c r="IW361" s="61">
        <f t="shared" si="6075"/>
        <v>0</v>
      </c>
      <c r="IX361" s="61">
        <f t="shared" si="6076"/>
        <v>0</v>
      </c>
      <c r="IY361" s="11"/>
      <c r="IZ361" s="12" t="e">
        <f t="shared" si="6008"/>
        <v>#DIV/0!</v>
      </c>
      <c r="JA361" s="11"/>
      <c r="JB361" s="12" t="e">
        <f t="shared" si="6009"/>
        <v>#DIV/0!</v>
      </c>
      <c r="JC361" s="13"/>
      <c r="JD361" s="11"/>
      <c r="JE361" s="25"/>
      <c r="JF361" s="37"/>
      <c r="JG361" s="10">
        <f t="shared" si="6010"/>
        <v>0</v>
      </c>
      <c r="JH361" s="14">
        <f t="shared" si="6011"/>
        <v>0</v>
      </c>
      <c r="JI361" s="373">
        <f t="shared" si="6012"/>
        <v>10324</v>
      </c>
      <c r="JJ361" s="11">
        <f t="shared" si="5099"/>
        <v>731</v>
      </c>
      <c r="JK361" s="11">
        <f t="shared" si="6013"/>
        <v>0</v>
      </c>
      <c r="JL361" s="79">
        <f t="shared" si="6014"/>
        <v>0</v>
      </c>
      <c r="JM361" s="15">
        <f t="shared" si="6015"/>
        <v>0</v>
      </c>
      <c r="JN361" s="12" t="e">
        <f t="shared" si="6016"/>
        <v>#DIV/0!</v>
      </c>
      <c r="JO361" s="16"/>
      <c r="JP361" s="17"/>
      <c r="JQ361" s="16" t="e">
        <f t="shared" si="5556"/>
        <v>#DIV/0!</v>
      </c>
      <c r="JR361" s="16"/>
      <c r="JS361" s="369" t="e">
        <f t="shared" si="5407"/>
        <v>#DIV/0!</v>
      </c>
      <c r="JT361" s="23"/>
      <c r="JU361" s="399"/>
      <c r="JV361" s="404">
        <f t="shared" si="6018"/>
        <v>0</v>
      </c>
      <c r="JW361" s="401">
        <f t="shared" si="6019"/>
        <v>0</v>
      </c>
      <c r="JX361" s="406">
        <f t="shared" si="6020"/>
        <v>0</v>
      </c>
      <c r="JY361" s="743"/>
      <c r="JZ361" s="690"/>
      <c r="KA361" s="746"/>
      <c r="KB361" s="719"/>
      <c r="KC361" s="716"/>
      <c r="KD361" s="716"/>
      <c r="KE361" s="716"/>
      <c r="KF361" s="716"/>
      <c r="KG361" s="760"/>
      <c r="KH361" s="758"/>
      <c r="KI361" s="67">
        <f t="shared" si="6027"/>
        <v>0</v>
      </c>
      <c r="KJ361" s="430">
        <f t="shared" ref="KJ361" si="6091">KI361/KB360</f>
        <v>0</v>
      </c>
      <c r="KK361" s="67">
        <f t="shared" si="6029"/>
        <v>0</v>
      </c>
      <c r="KL361" s="425">
        <f t="shared" ref="KL361" si="6092">KK361/KD360</f>
        <v>0</v>
      </c>
      <c r="KM361" s="67">
        <f t="shared" si="6031"/>
        <v>0</v>
      </c>
      <c r="KN361" s="425">
        <f>KM361/KF360</f>
        <v>0</v>
      </c>
    </row>
    <row r="362" spans="1:300" ht="20.25" thickTop="1" thickBot="1" x14ac:dyDescent="0.3">
      <c r="A362" s="734"/>
      <c r="B362" s="436">
        <f t="shared" si="6032"/>
        <v>45875</v>
      </c>
      <c r="C362" s="10"/>
      <c r="D362" s="11"/>
      <c r="E362" s="61">
        <f t="shared" si="6033"/>
        <v>555</v>
      </c>
      <c r="F362" s="61">
        <f t="shared" si="6034"/>
        <v>39</v>
      </c>
      <c r="G362" s="11"/>
      <c r="H362" s="12">
        <f t="shared" si="5966"/>
        <v>0</v>
      </c>
      <c r="I362" s="11"/>
      <c r="J362" s="12" t="e">
        <f t="shared" si="5967"/>
        <v>#DIV/0!</v>
      </c>
      <c r="K362" s="13"/>
      <c r="L362" s="11"/>
      <c r="M362" s="38"/>
      <c r="N362" s="39"/>
      <c r="O362" s="10"/>
      <c r="P362" s="11"/>
      <c r="Q362" s="61">
        <f t="shared" si="6035"/>
        <v>562</v>
      </c>
      <c r="R362" s="61">
        <f t="shared" si="6036"/>
        <v>38</v>
      </c>
      <c r="S362" s="11"/>
      <c r="T362" s="12">
        <f t="shared" si="5968"/>
        <v>0</v>
      </c>
      <c r="U362" s="11"/>
      <c r="V362" s="12" t="e">
        <f t="shared" si="5969"/>
        <v>#DIV/0!</v>
      </c>
      <c r="W362" s="13"/>
      <c r="X362" s="11"/>
      <c r="Y362" s="38"/>
      <c r="Z362" s="39"/>
      <c r="AA362" s="10"/>
      <c r="AB362" s="11"/>
      <c r="AC362" s="61">
        <f t="shared" si="6037"/>
        <v>545</v>
      </c>
      <c r="AD362" s="61">
        <f t="shared" si="6038"/>
        <v>38</v>
      </c>
      <c r="AE362" s="11"/>
      <c r="AF362" s="12">
        <f t="shared" si="5970"/>
        <v>0</v>
      </c>
      <c r="AG362" s="11"/>
      <c r="AH362" s="12" t="e">
        <f t="shared" si="5971"/>
        <v>#DIV/0!</v>
      </c>
      <c r="AI362" s="13"/>
      <c r="AJ362" s="11"/>
      <c r="AK362" s="38"/>
      <c r="AL362" s="39"/>
      <c r="AM362" s="10"/>
      <c r="AN362" s="11"/>
      <c r="AO362" s="61">
        <f t="shared" si="6039"/>
        <v>122</v>
      </c>
      <c r="AP362" s="61">
        <f t="shared" si="6040"/>
        <v>8</v>
      </c>
      <c r="AQ362" s="11"/>
      <c r="AR362" s="12">
        <f t="shared" si="5972"/>
        <v>0</v>
      </c>
      <c r="AS362" s="11"/>
      <c r="AT362" s="12" t="e">
        <f t="shared" si="5973"/>
        <v>#DIV/0!</v>
      </c>
      <c r="AU362" s="13"/>
      <c r="AV362" s="11"/>
      <c r="AW362" s="38"/>
      <c r="AX362" s="39"/>
      <c r="AY362" s="10"/>
      <c r="AZ362" s="11"/>
      <c r="BA362" s="61">
        <f t="shared" si="6041"/>
        <v>547</v>
      </c>
      <c r="BB362" s="61">
        <f t="shared" si="6042"/>
        <v>38</v>
      </c>
      <c r="BC362" s="11"/>
      <c r="BD362" s="12">
        <f t="shared" si="5974"/>
        <v>0</v>
      </c>
      <c r="BE362" s="11"/>
      <c r="BF362" s="12" t="e">
        <f t="shared" si="5975"/>
        <v>#DIV/0!</v>
      </c>
      <c r="BG362" s="13"/>
      <c r="BH362" s="11"/>
      <c r="BI362" s="38"/>
      <c r="BJ362" s="39"/>
      <c r="BK362" s="10"/>
      <c r="BL362" s="11"/>
      <c r="BM362" s="61">
        <f t="shared" si="6043"/>
        <v>551</v>
      </c>
      <c r="BN362" s="61">
        <f t="shared" si="6044"/>
        <v>38</v>
      </c>
      <c r="BO362" s="11"/>
      <c r="BP362" s="12">
        <f t="shared" si="5976"/>
        <v>0</v>
      </c>
      <c r="BQ362" s="11"/>
      <c r="BR362" s="12" t="e">
        <f t="shared" si="5977"/>
        <v>#DIV/0!</v>
      </c>
      <c r="BS362" s="13"/>
      <c r="BT362" s="11"/>
      <c r="BU362" s="38"/>
      <c r="BV362" s="39"/>
      <c r="BW362" s="10"/>
      <c r="BX362" s="11"/>
      <c r="BY362" s="61">
        <f t="shared" si="6045"/>
        <v>556</v>
      </c>
      <c r="BZ362" s="61">
        <f t="shared" si="6046"/>
        <v>38</v>
      </c>
      <c r="CA362" s="11"/>
      <c r="CB362" s="12">
        <f t="shared" si="5978"/>
        <v>0</v>
      </c>
      <c r="CC362" s="11"/>
      <c r="CD362" s="12" t="e">
        <f t="shared" si="5979"/>
        <v>#DIV/0!</v>
      </c>
      <c r="CE362" s="13"/>
      <c r="CF362" s="11"/>
      <c r="CG362" s="38"/>
      <c r="CH362" s="39"/>
      <c r="CI362" s="10"/>
      <c r="CJ362" s="11"/>
      <c r="CK362" s="61">
        <f t="shared" si="6047"/>
        <v>538</v>
      </c>
      <c r="CL362" s="61">
        <f t="shared" si="6048"/>
        <v>38</v>
      </c>
      <c r="CM362" s="11"/>
      <c r="CN362" s="12">
        <f t="shared" si="5980"/>
        <v>0</v>
      </c>
      <c r="CO362" s="11"/>
      <c r="CP362" s="12" t="e">
        <f t="shared" si="5981"/>
        <v>#DIV/0!</v>
      </c>
      <c r="CQ362" s="13"/>
      <c r="CR362" s="11"/>
      <c r="CS362" s="38"/>
      <c r="CT362" s="39"/>
      <c r="CU362" s="10"/>
      <c r="CV362" s="11"/>
      <c r="CW362" s="61">
        <f t="shared" si="6049"/>
        <v>547</v>
      </c>
      <c r="CX362" s="61">
        <f t="shared" si="6050"/>
        <v>38</v>
      </c>
      <c r="CY362" s="11"/>
      <c r="CZ362" s="12">
        <f t="shared" si="5982"/>
        <v>0</v>
      </c>
      <c r="DA362" s="11"/>
      <c r="DB362" s="12" t="e">
        <f t="shared" si="5983"/>
        <v>#DIV/0!</v>
      </c>
      <c r="DC362" s="13"/>
      <c r="DD362" s="11"/>
      <c r="DE362" s="38"/>
      <c r="DF362" s="39"/>
      <c r="DG362" s="10"/>
      <c r="DH362" s="11"/>
      <c r="DI362" s="61">
        <f t="shared" si="6051"/>
        <v>561</v>
      </c>
      <c r="DJ362" s="61">
        <f t="shared" si="6052"/>
        <v>39</v>
      </c>
      <c r="DK362" s="11"/>
      <c r="DL362" s="12">
        <f t="shared" si="5984"/>
        <v>0</v>
      </c>
      <c r="DM362" s="11"/>
      <c r="DN362" s="12" t="e">
        <f t="shared" si="5985"/>
        <v>#DIV/0!</v>
      </c>
      <c r="DO362" s="13"/>
      <c r="DP362" s="11"/>
      <c r="DQ362" s="38"/>
      <c r="DR362" s="39"/>
      <c r="DS362" s="10"/>
      <c r="DT362" s="11"/>
      <c r="DU362" s="61">
        <f t="shared" si="6053"/>
        <v>97</v>
      </c>
      <c r="DV362" s="61">
        <f t="shared" si="6054"/>
        <v>8</v>
      </c>
      <c r="DW362" s="11"/>
      <c r="DX362" s="12">
        <f t="shared" si="5986"/>
        <v>0</v>
      </c>
      <c r="DY362" s="11"/>
      <c r="DZ362" s="12" t="e">
        <f t="shared" si="5987"/>
        <v>#DIV/0!</v>
      </c>
      <c r="EA362" s="13"/>
      <c r="EB362" s="11"/>
      <c r="EC362" s="38"/>
      <c r="ED362" s="39"/>
      <c r="EE362" s="10"/>
      <c r="EF362" s="11"/>
      <c r="EG362" s="61">
        <f t="shared" si="6055"/>
        <v>568</v>
      </c>
      <c r="EH362" s="61">
        <f t="shared" si="6056"/>
        <v>40</v>
      </c>
      <c r="EI362" s="11"/>
      <c r="EJ362" s="12">
        <f t="shared" si="5988"/>
        <v>0</v>
      </c>
      <c r="EK362" s="11"/>
      <c r="EL362" s="12" t="e">
        <f t="shared" si="5989"/>
        <v>#DIV/0!</v>
      </c>
      <c r="EM362" s="13"/>
      <c r="EN362" s="11"/>
      <c r="EO362" s="38"/>
      <c r="EP362" s="39"/>
      <c r="EQ362" s="10"/>
      <c r="ER362" s="11"/>
      <c r="ES362" s="61">
        <f t="shared" si="6057"/>
        <v>556</v>
      </c>
      <c r="ET362" s="61">
        <f t="shared" si="6058"/>
        <v>39</v>
      </c>
      <c r="EU362" s="11"/>
      <c r="EV362" s="12">
        <f t="shared" si="5990"/>
        <v>0</v>
      </c>
      <c r="EW362" s="11"/>
      <c r="EX362" s="12" t="e">
        <f t="shared" si="5991"/>
        <v>#DIV/0!</v>
      </c>
      <c r="EY362" s="13"/>
      <c r="EZ362" s="11"/>
      <c r="FA362" s="38"/>
      <c r="FB362" s="39"/>
      <c r="FC362" s="10"/>
      <c r="FD362" s="11"/>
      <c r="FE362" s="61">
        <f t="shared" si="6059"/>
        <v>545</v>
      </c>
      <c r="FF362" s="61">
        <f t="shared" si="6060"/>
        <v>38</v>
      </c>
      <c r="FG362" s="11"/>
      <c r="FH362" s="12">
        <f t="shared" si="5992"/>
        <v>0</v>
      </c>
      <c r="FI362" s="11"/>
      <c r="FJ362" s="12" t="e">
        <f t="shared" si="5993"/>
        <v>#DIV/0!</v>
      </c>
      <c r="FK362" s="13"/>
      <c r="FL362" s="11"/>
      <c r="FM362" s="38"/>
      <c r="FN362" s="39"/>
      <c r="FO362" s="10"/>
      <c r="FP362" s="11"/>
      <c r="FQ362" s="61">
        <f t="shared" si="6061"/>
        <v>539</v>
      </c>
      <c r="FR362" s="61">
        <f t="shared" si="6062"/>
        <v>40</v>
      </c>
      <c r="FS362" s="11"/>
      <c r="FT362" s="12">
        <f t="shared" si="5994"/>
        <v>0</v>
      </c>
      <c r="FU362" s="11"/>
      <c r="FV362" s="12" t="e">
        <f t="shared" si="5995"/>
        <v>#DIV/0!</v>
      </c>
      <c r="FW362" s="13"/>
      <c r="FX362" s="11"/>
      <c r="FY362" s="38"/>
      <c r="FZ362" s="39"/>
      <c r="GA362" s="10"/>
      <c r="GB362" s="11"/>
      <c r="GC362" s="61">
        <f t="shared" si="6063"/>
        <v>549</v>
      </c>
      <c r="GD362" s="61">
        <f t="shared" si="6064"/>
        <v>41</v>
      </c>
      <c r="GE362" s="11"/>
      <c r="GF362" s="12">
        <f t="shared" si="5996"/>
        <v>0</v>
      </c>
      <c r="GG362" s="11"/>
      <c r="GH362" s="12" t="e">
        <f t="shared" si="5997"/>
        <v>#DIV/0!</v>
      </c>
      <c r="GI362" s="13"/>
      <c r="GJ362" s="11"/>
      <c r="GK362" s="38"/>
      <c r="GL362" s="39"/>
      <c r="GM362" s="10"/>
      <c r="GN362" s="11"/>
      <c r="GO362" s="61">
        <f t="shared" si="6065"/>
        <v>571</v>
      </c>
      <c r="GP362" s="61">
        <f t="shared" si="6066"/>
        <v>42</v>
      </c>
      <c r="GQ362" s="11"/>
      <c r="GR362" s="12">
        <f t="shared" si="5998"/>
        <v>0</v>
      </c>
      <c r="GS362" s="11"/>
      <c r="GT362" s="12" t="e">
        <f t="shared" si="5999"/>
        <v>#DIV/0!</v>
      </c>
      <c r="GU362" s="13"/>
      <c r="GV362" s="11"/>
      <c r="GW362" s="38"/>
      <c r="GX362" s="39"/>
      <c r="GY362" s="10"/>
      <c r="GZ362" s="11"/>
      <c r="HA362" s="61">
        <f t="shared" si="6067"/>
        <v>106</v>
      </c>
      <c r="HB362" s="61">
        <f t="shared" si="6068"/>
        <v>7</v>
      </c>
      <c r="HC362" s="11"/>
      <c r="HD362" s="12">
        <f t="shared" si="6000"/>
        <v>0</v>
      </c>
      <c r="HE362" s="11"/>
      <c r="HF362" s="12" t="e">
        <f t="shared" si="6001"/>
        <v>#DIV/0!</v>
      </c>
      <c r="HG362" s="13"/>
      <c r="HH362" s="11"/>
      <c r="HI362" s="38"/>
      <c r="HJ362" s="39"/>
      <c r="HK362" s="10"/>
      <c r="HL362" s="11"/>
      <c r="HM362" s="61">
        <f t="shared" si="6069"/>
        <v>574</v>
      </c>
      <c r="HN362" s="61">
        <f t="shared" si="6070"/>
        <v>42</v>
      </c>
      <c r="HO362" s="11"/>
      <c r="HP362" s="12">
        <f t="shared" si="6002"/>
        <v>0</v>
      </c>
      <c r="HQ362" s="11"/>
      <c r="HR362" s="12" t="e">
        <f t="shared" si="6003"/>
        <v>#DIV/0!</v>
      </c>
      <c r="HS362" s="13"/>
      <c r="HT362" s="11"/>
      <c r="HU362" s="38"/>
      <c r="HV362" s="39"/>
      <c r="HW362" s="10"/>
      <c r="HX362" s="11"/>
      <c r="HY362" s="61">
        <f t="shared" si="6071"/>
        <v>561</v>
      </c>
      <c r="HZ362" s="61">
        <f t="shared" si="6072"/>
        <v>41</v>
      </c>
      <c r="IA362" s="11"/>
      <c r="IB362" s="12">
        <f t="shared" si="6004"/>
        <v>0</v>
      </c>
      <c r="IC362" s="11"/>
      <c r="ID362" s="12" t="e">
        <f t="shared" si="6005"/>
        <v>#DIV/0!</v>
      </c>
      <c r="IE362" s="13"/>
      <c r="IF362" s="11"/>
      <c r="IG362" s="38"/>
      <c r="IH362" s="39"/>
      <c r="II362" s="10"/>
      <c r="IJ362" s="11"/>
      <c r="IK362" s="61">
        <f t="shared" si="6073"/>
        <v>574</v>
      </c>
      <c r="IL362" s="61">
        <f t="shared" si="6074"/>
        <v>41</v>
      </c>
      <c r="IM362" s="11"/>
      <c r="IN362" s="12">
        <f t="shared" si="6006"/>
        <v>0</v>
      </c>
      <c r="IO362" s="11"/>
      <c r="IP362" s="12" t="e">
        <f t="shared" si="6007"/>
        <v>#DIV/0!</v>
      </c>
      <c r="IQ362" s="13"/>
      <c r="IR362" s="11"/>
      <c r="IS362" s="38"/>
      <c r="IT362" s="39"/>
      <c r="IU362" s="10"/>
      <c r="IV362" s="11"/>
      <c r="IW362" s="61">
        <f t="shared" si="6075"/>
        <v>0</v>
      </c>
      <c r="IX362" s="61">
        <f t="shared" si="6076"/>
        <v>0</v>
      </c>
      <c r="IY362" s="11"/>
      <c r="IZ362" s="12" t="e">
        <f t="shared" si="6008"/>
        <v>#DIV/0!</v>
      </c>
      <c r="JA362" s="11"/>
      <c r="JB362" s="12" t="e">
        <f t="shared" si="6009"/>
        <v>#DIV/0!</v>
      </c>
      <c r="JC362" s="13"/>
      <c r="JD362" s="11"/>
      <c r="JE362" s="38"/>
      <c r="JF362" s="39"/>
      <c r="JG362" s="10">
        <f t="shared" si="6010"/>
        <v>0</v>
      </c>
      <c r="JH362" s="14">
        <f t="shared" si="6011"/>
        <v>0</v>
      </c>
      <c r="JI362" s="373">
        <f t="shared" si="6012"/>
        <v>10324</v>
      </c>
      <c r="JJ362" s="11">
        <f t="shared" si="5099"/>
        <v>731</v>
      </c>
      <c r="JK362" s="11">
        <f t="shared" si="6013"/>
        <v>0</v>
      </c>
      <c r="JL362" s="79">
        <f t="shared" si="6014"/>
        <v>0</v>
      </c>
      <c r="JM362" s="15">
        <f t="shared" si="6015"/>
        <v>0</v>
      </c>
      <c r="JN362" s="12" t="e">
        <f t="shared" si="6016"/>
        <v>#DIV/0!</v>
      </c>
      <c r="JO362" s="16"/>
      <c r="JP362" s="17"/>
      <c r="JQ362" s="16" t="e">
        <f t="shared" si="5556"/>
        <v>#DIV/0!</v>
      </c>
      <c r="JR362" s="16"/>
      <c r="JS362" s="369" t="e">
        <f t="shared" si="5407"/>
        <v>#DIV/0!</v>
      </c>
      <c r="JT362" s="23"/>
      <c r="JU362" s="399"/>
      <c r="JV362" s="404">
        <f t="shared" si="6018"/>
        <v>0</v>
      </c>
      <c r="JW362" s="401">
        <f t="shared" si="6019"/>
        <v>0</v>
      </c>
      <c r="JX362" s="406">
        <f t="shared" si="6020"/>
        <v>0</v>
      </c>
      <c r="JY362" s="743"/>
      <c r="JZ362" s="690"/>
      <c r="KA362" s="746"/>
      <c r="KB362" s="718">
        <f t="shared" ref="KB362" si="6093">KB353+KB358</f>
        <v>513</v>
      </c>
      <c r="KC362" s="763">
        <f t="shared" ref="KC362" si="6094">KB362/$KB$10</f>
        <v>0.1300380228136882</v>
      </c>
      <c r="KD362" s="714">
        <f t="shared" ref="KD362" si="6095">KD353+KD358</f>
        <v>530</v>
      </c>
      <c r="KE362" s="763">
        <f t="shared" ref="KE362" si="6096">KD362/$KD$10</f>
        <v>0.13444951801116184</v>
      </c>
      <c r="KF362" s="714">
        <f t="shared" ref="KF362" si="6097">KF353+KF358</f>
        <v>478</v>
      </c>
      <c r="KG362" s="770">
        <f t="shared" ref="KG362" si="6098">KF362/$KF$10</f>
        <v>0.12110463643273373</v>
      </c>
      <c r="KH362" s="761" t="s">
        <v>144</v>
      </c>
      <c r="KI362" s="304">
        <f t="shared" si="6027"/>
        <v>0</v>
      </c>
      <c r="KJ362" s="431">
        <f t="shared" ref="KJ362" si="6099">KI362/KB360</f>
        <v>0</v>
      </c>
      <c r="KK362" s="304">
        <f t="shared" si="6029"/>
        <v>0</v>
      </c>
      <c r="KL362" s="422">
        <f t="shared" ref="KL362" si="6100">KK362/KD360</f>
        <v>0</v>
      </c>
      <c r="KM362" s="304">
        <f t="shared" si="6031"/>
        <v>0</v>
      </c>
      <c r="KN362" s="422">
        <f>KM362/KF360</f>
        <v>0</v>
      </c>
    </row>
    <row r="363" spans="1:300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0"/>
        <v>0</v>
      </c>
      <c r="JH363" s="443">
        <f t="shared" si="6011"/>
        <v>0</v>
      </c>
      <c r="JI363" s="378">
        <f t="shared" ref="JI363:JJ363" si="6101">SUM(JI355:JI362)</f>
        <v>72268</v>
      </c>
      <c r="JJ363" s="27">
        <f t="shared" si="6101"/>
        <v>5117</v>
      </c>
      <c r="JK363" s="27">
        <f t="shared" si="6013"/>
        <v>0</v>
      </c>
      <c r="JL363" s="80">
        <f t="shared" si="6014"/>
        <v>0</v>
      </c>
      <c r="JM363" s="15">
        <f t="shared" si="6015"/>
        <v>0</v>
      </c>
      <c r="JN363" s="48" t="e">
        <f t="shared" si="6016"/>
        <v>#DIV/0!</v>
      </c>
      <c r="JO363" s="49">
        <f t="shared" ref="JO363" si="6102">SUM(JO356:JO362)/7</f>
        <v>0</v>
      </c>
      <c r="JP363" s="50">
        <f t="shared" ref="JP363" si="6103">SUM(JP356:JP362)</f>
        <v>0</v>
      </c>
      <c r="JQ363" s="397" t="e">
        <f t="shared" si="5556"/>
        <v>#DIV/0!</v>
      </c>
      <c r="JR363" s="50">
        <f t="shared" ref="JR363" si="6104">SUM(JR356:JR362)</f>
        <v>0</v>
      </c>
      <c r="JS363" s="370" t="e">
        <f t="shared" si="5407"/>
        <v>#DIV/0!</v>
      </c>
      <c r="JT363" s="58" t="e">
        <f t="shared" ref="JT363:JU363" si="6105">JT361/JT360*100-100</f>
        <v>#DIV/0!</v>
      </c>
      <c r="JU363" s="318" t="e">
        <f t="shared" si="6105"/>
        <v>#DIV/0!</v>
      </c>
      <c r="JV363" s="410">
        <f t="shared" ref="JV363" si="6106">SUM(G363,I363,S363,U363,AE363,AG363,AQ363,AS363,BC363,BE363,BO363,BQ363,CA363,CC363)/7/SUM(E362,Q362,AC362,AO362,BA362,BM362,BY362)</f>
        <v>0</v>
      </c>
      <c r="JW363" s="411">
        <f t="shared" ref="JW363" si="6107">SUM(CM363,CO363,CY363,DA363,DK363,DM363,DW363,DY363,EI363,EK363,EU363,EW363,FG363,FI363)/7/SUM(CK362,CW362,DI362,DU362,EG362,ES362,FE362)</f>
        <v>0</v>
      </c>
      <c r="JX363" s="412">
        <f t="shared" ref="JX363" si="6108">SUM(FS363,FU363,GE363,GG363,GQ363,GS363,HC363,HE363,HO363,HQ363,IA363,IC363,IM363,IO363,)/7/SUM(FQ362,GC362,GO362,HA362,HM362,HY362,IK362)</f>
        <v>0</v>
      </c>
      <c r="JY363" s="744"/>
      <c r="JZ363" s="691"/>
      <c r="KA363" s="747"/>
      <c r="KB363" s="762"/>
      <c r="KC363" s="764"/>
      <c r="KD363" s="769"/>
      <c r="KE363" s="764"/>
      <c r="KF363" s="769"/>
      <c r="KG363" s="771"/>
      <c r="KH363" s="772"/>
      <c r="KI363" s="418">
        <f t="shared" ref="KI363" si="6109">SUM(KI356:KI362)</f>
        <v>0</v>
      </c>
      <c r="KJ363" s="432">
        <f t="shared" ref="KJ363" si="6110">KI363/KB360</f>
        <v>0</v>
      </c>
      <c r="KK363" s="418">
        <f t="shared" ref="KK363" si="6111">SUM(KK356:KK362)</f>
        <v>0</v>
      </c>
      <c r="KL363" s="426">
        <f t="shared" ref="KL363" si="6112">KK363/KD360</f>
        <v>0</v>
      </c>
      <c r="KM363" s="418">
        <f t="shared" ref="KM363" si="6113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4">JG363/JI356</f>
        <v>0</v>
      </c>
      <c r="JH364" s="445">
        <f t="shared" ref="JH364" si="6115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01"/>
      <c r="JW364" s="702"/>
      <c r="JX364" s="703"/>
      <c r="JY364" s="639"/>
      <c r="JZ364" s="640"/>
      <c r="KA364" s="641"/>
      <c r="KB364" s="752"/>
      <c r="KC364" s="753"/>
      <c r="KD364" s="753"/>
      <c r="KE364" s="753"/>
      <c r="KF364" s="753"/>
      <c r="KG364" s="753"/>
      <c r="KH364" s="754"/>
      <c r="KI364" s="416"/>
      <c r="KJ364" s="420"/>
      <c r="KK364" s="416"/>
      <c r="KL364" s="417"/>
      <c r="KM364" s="416"/>
      <c r="KN364" s="417"/>
    </row>
    <row r="365" spans="1:300" x14ac:dyDescent="0.25">
      <c r="A365" s="736">
        <v>65</v>
      </c>
      <c r="B365" s="435">
        <f>B362+1</f>
        <v>45876</v>
      </c>
      <c r="C365" s="32"/>
      <c r="D365" s="33"/>
      <c r="E365" s="33">
        <f>E362-C365</f>
        <v>555</v>
      </c>
      <c r="F365" s="33">
        <f>F362-D365</f>
        <v>39</v>
      </c>
      <c r="G365" s="33"/>
      <c r="H365" s="34">
        <f t="shared" ref="H365:H371" si="6116">((G365+I365)/E365)</f>
        <v>0</v>
      </c>
      <c r="I365" s="33"/>
      <c r="J365" s="34" t="e">
        <f t="shared" ref="J365:J371" si="6117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562</v>
      </c>
      <c r="R365" s="33">
        <f>R362-P365</f>
        <v>38</v>
      </c>
      <c r="S365" s="33"/>
      <c r="T365" s="34">
        <f t="shared" ref="T365:T371" si="6118">((S365+U365)/Q365)</f>
        <v>0</v>
      </c>
      <c r="U365" s="33"/>
      <c r="V365" s="34" t="e">
        <f t="shared" ref="V365:V371" si="6119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545</v>
      </c>
      <c r="AD365" s="33">
        <f>AD362-AB365</f>
        <v>38</v>
      </c>
      <c r="AE365" s="33"/>
      <c r="AF365" s="34">
        <f t="shared" ref="AF365:AF371" si="6120">((AE365+AG365)/AC365)</f>
        <v>0</v>
      </c>
      <c r="AG365" s="33"/>
      <c r="AH365" s="34" t="e">
        <f t="shared" ref="AH365:AH371" si="6121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122</v>
      </c>
      <c r="AP365" s="33">
        <f>AP362-AN365</f>
        <v>8</v>
      </c>
      <c r="AQ365" s="33"/>
      <c r="AR365" s="34">
        <f t="shared" ref="AR365:AR371" si="6122">((AQ365+AS365)/AO365)</f>
        <v>0</v>
      </c>
      <c r="AS365" s="33"/>
      <c r="AT365" s="34" t="e">
        <f t="shared" ref="AT365:AT371" si="6123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547</v>
      </c>
      <c r="BB365" s="33">
        <f>BB362-AZ365</f>
        <v>38</v>
      </c>
      <c r="BC365" s="33"/>
      <c r="BD365" s="34">
        <f t="shared" ref="BD365:BD371" si="6124">((BC365+BE365)/BA365)</f>
        <v>0</v>
      </c>
      <c r="BE365" s="33"/>
      <c r="BF365" s="34" t="e">
        <f t="shared" ref="BF365:BF371" si="6125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551</v>
      </c>
      <c r="BN365" s="33">
        <f>BN362-BL365</f>
        <v>38</v>
      </c>
      <c r="BO365" s="33"/>
      <c r="BP365" s="34">
        <f t="shared" ref="BP365:BP371" si="6126">((BO365+BQ365)/BM365)</f>
        <v>0</v>
      </c>
      <c r="BQ365" s="33"/>
      <c r="BR365" s="34" t="e">
        <f t="shared" ref="BR365:BR371" si="6127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556</v>
      </c>
      <c r="BZ365" s="33">
        <f>BZ362-BX365</f>
        <v>38</v>
      </c>
      <c r="CA365" s="33"/>
      <c r="CB365" s="34">
        <f t="shared" ref="CB365:CB371" si="6128">((CA365+CC365)/BY365)</f>
        <v>0</v>
      </c>
      <c r="CC365" s="33"/>
      <c r="CD365" s="34" t="e">
        <f t="shared" ref="CD365:CD371" si="6129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538</v>
      </c>
      <c r="CL365" s="33">
        <f>CL362-CJ365</f>
        <v>38</v>
      </c>
      <c r="CM365" s="33"/>
      <c r="CN365" s="34">
        <f t="shared" ref="CN365:CN371" si="6130">((CM365+CO365)/CK365)</f>
        <v>0</v>
      </c>
      <c r="CO365" s="33"/>
      <c r="CP365" s="34" t="e">
        <f t="shared" ref="CP365:CP371" si="6131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547</v>
      </c>
      <c r="CX365" s="33">
        <f>CX362-CV365</f>
        <v>38</v>
      </c>
      <c r="CY365" s="33"/>
      <c r="CZ365" s="34">
        <f t="shared" ref="CZ365:CZ371" si="6132">((CY365+DA365)/CW365)</f>
        <v>0</v>
      </c>
      <c r="DA365" s="33"/>
      <c r="DB365" s="34" t="e">
        <f t="shared" ref="DB365:DB371" si="6133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561</v>
      </c>
      <c r="DJ365" s="33">
        <f>DJ362-DH365</f>
        <v>39</v>
      </c>
      <c r="DK365" s="33"/>
      <c r="DL365" s="34">
        <f t="shared" ref="DL365:DL371" si="6134">((DK365+DM365)/DI365)</f>
        <v>0</v>
      </c>
      <c r="DM365" s="33"/>
      <c r="DN365" s="34" t="e">
        <f t="shared" ref="DN365:DN371" si="6135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97</v>
      </c>
      <c r="DV365" s="33">
        <f>DV362-DT365</f>
        <v>8</v>
      </c>
      <c r="DW365" s="33"/>
      <c r="DX365" s="34">
        <f t="shared" ref="DX365:DX371" si="6136">((DW365+DY365)/DU365)</f>
        <v>0</v>
      </c>
      <c r="DY365" s="33"/>
      <c r="DZ365" s="34" t="e">
        <f t="shared" ref="DZ365:DZ371" si="6137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568</v>
      </c>
      <c r="EH365" s="33">
        <f>EH362-EF365</f>
        <v>40</v>
      </c>
      <c r="EI365" s="33"/>
      <c r="EJ365" s="34">
        <f t="shared" ref="EJ365:EJ371" si="6138">((EI365+EK365)/EG365)</f>
        <v>0</v>
      </c>
      <c r="EK365" s="33"/>
      <c r="EL365" s="34" t="e">
        <f t="shared" ref="EL365:EL371" si="6139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556</v>
      </c>
      <c r="ET365" s="33">
        <f>ET362-ER365</f>
        <v>39</v>
      </c>
      <c r="EU365" s="33"/>
      <c r="EV365" s="34">
        <f t="shared" ref="EV365:EV371" si="6140">((EU365+EW365)/ES365)</f>
        <v>0</v>
      </c>
      <c r="EW365" s="33"/>
      <c r="EX365" s="34" t="e">
        <f t="shared" ref="EX365:EX371" si="6141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545</v>
      </c>
      <c r="FF365" s="33">
        <f>FF362-FD365</f>
        <v>38</v>
      </c>
      <c r="FG365" s="33"/>
      <c r="FH365" s="34">
        <f t="shared" ref="FH365:FH371" si="6142">((FG365+FI365)/FE365)</f>
        <v>0</v>
      </c>
      <c r="FI365" s="33"/>
      <c r="FJ365" s="34" t="e">
        <f t="shared" ref="FJ365:FJ371" si="6143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539</v>
      </c>
      <c r="FR365" s="33">
        <f>FR362-FP365</f>
        <v>40</v>
      </c>
      <c r="FS365" s="33"/>
      <c r="FT365" s="34">
        <f t="shared" ref="FT365:FT371" si="6144">((FS365+FU365)/FQ365)</f>
        <v>0</v>
      </c>
      <c r="FU365" s="33"/>
      <c r="FV365" s="34" t="e">
        <f t="shared" ref="FV365:FV371" si="6145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549</v>
      </c>
      <c r="GD365" s="33">
        <f>GD362-GB365</f>
        <v>41</v>
      </c>
      <c r="GE365" s="33"/>
      <c r="GF365" s="34">
        <f t="shared" ref="GF365:GF371" si="6146">((GE365+GG365)/GC365)</f>
        <v>0</v>
      </c>
      <c r="GG365" s="33"/>
      <c r="GH365" s="34" t="e">
        <f t="shared" ref="GH365:GH371" si="6147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571</v>
      </c>
      <c r="GP365" s="33">
        <f>GP362-GN365</f>
        <v>42</v>
      </c>
      <c r="GQ365" s="33"/>
      <c r="GR365" s="34">
        <f t="shared" ref="GR365:GR371" si="6148">((GQ365+GS365)/GO365)</f>
        <v>0</v>
      </c>
      <c r="GS365" s="33"/>
      <c r="GT365" s="34" t="e">
        <f t="shared" ref="GT365:GT371" si="6149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106</v>
      </c>
      <c r="HB365" s="33">
        <f>HB362-GZ365</f>
        <v>7</v>
      </c>
      <c r="HC365" s="33"/>
      <c r="HD365" s="34">
        <f t="shared" ref="HD365:HD371" si="6150">((HC365+HE365)/HA365)</f>
        <v>0</v>
      </c>
      <c r="HE365" s="33"/>
      <c r="HF365" s="34" t="e">
        <f t="shared" ref="HF365:HF371" si="6151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574</v>
      </c>
      <c r="HN365" s="33">
        <f>HN362-HL365</f>
        <v>42</v>
      </c>
      <c r="HO365" s="33"/>
      <c r="HP365" s="34">
        <f t="shared" ref="HP365:HP371" si="6152">((HO365+HQ365)/HM365)</f>
        <v>0</v>
      </c>
      <c r="HQ365" s="33"/>
      <c r="HR365" s="34" t="e">
        <f t="shared" ref="HR365:HR371" si="6153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561</v>
      </c>
      <c r="HZ365" s="33">
        <f>HZ362-HX365</f>
        <v>41</v>
      </c>
      <c r="IA365" s="33"/>
      <c r="IB365" s="34">
        <f t="shared" ref="IB365:IB371" si="6154">((IA365+IC365)/HY365)</f>
        <v>0</v>
      </c>
      <c r="IC365" s="33"/>
      <c r="ID365" s="34" t="e">
        <f t="shared" ref="ID365:ID371" si="6155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574</v>
      </c>
      <c r="IL365" s="33">
        <f>IL362-IJ365</f>
        <v>41</v>
      </c>
      <c r="IM365" s="33"/>
      <c r="IN365" s="34">
        <f t="shared" ref="IN365:IN371" si="6156">((IM365+IO365)/IK365)</f>
        <v>0</v>
      </c>
      <c r="IO365" s="33"/>
      <c r="IP365" s="34" t="e">
        <f t="shared" ref="IP365:IP371" si="6157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0</v>
      </c>
      <c r="IY365" s="33"/>
      <c r="IZ365" s="34" t="e">
        <f t="shared" ref="IZ365:IZ371" si="6158">((IY365+JA365)/IW365)</f>
        <v>#DIV/0!</v>
      </c>
      <c r="JA365" s="33"/>
      <c r="JB365" s="34" t="e">
        <f t="shared" ref="JB365:JB371" si="6159">JA365/(IY365+JA365)</f>
        <v>#DIV/0!</v>
      </c>
      <c r="JC365" s="35"/>
      <c r="JD365" s="33"/>
      <c r="JE365" s="33"/>
      <c r="JF365" s="36"/>
      <c r="JG365" s="32">
        <f t="shared" ref="JG365:JG372" si="6160">+C365+O365+AA365+AM365+AY365+BK365+BW365+CI365+CU365+DG365+DS365+EE365+EQ365+FC365+GA365+GM365+GY365+HK365+HW365+II365+FO365+IU365</f>
        <v>0</v>
      </c>
      <c r="JH365" s="36">
        <f t="shared" ref="JH365:JH372" si="6161">+D365+P365+AB365+AN365+AZ365+BL365+BX365+CJ365+CV365+DH365+DT365+EF365+ER365+FD365+GB365+GN365+GZ365+HL365+HX365+IJ365+FP365+IV365</f>
        <v>0</v>
      </c>
      <c r="JI365" s="372">
        <f t="shared" ref="JI365:JI371" si="6162">+E365+Q365+AC365+AO365+BA365+BM365+BY365+CK365+CW365+DI365+DU365+EG365+ES365+FE365+GC365+GO365+HA365+HM365+HY365+FQ365+IK365</f>
        <v>10324</v>
      </c>
      <c r="JJ365" s="11">
        <f t="shared" si="5099"/>
        <v>731</v>
      </c>
      <c r="JK365" s="33">
        <f t="shared" ref="JK365:JK372" si="6163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4">+(JK365)/JI365</f>
        <v>0</v>
      </c>
      <c r="JM365" s="15">
        <f t="shared" ref="JM365:JM372" si="6165">+I365+U365+AG365+AS365+BE365+BQ365+CC365+CO365+DA365+DM365+DY365+EK365+EW365+FI365+GG365+GS365+HE365+HQ365+IC365+IO365+FU365</f>
        <v>0</v>
      </c>
      <c r="JN365" s="34" t="e">
        <f t="shared" ref="JN365:JN372" si="6166">+(JM365/(JK365))</f>
        <v>#DIV/0!</v>
      </c>
      <c r="JO365" s="45"/>
      <c r="JP365" s="46"/>
      <c r="JQ365" s="45" t="e">
        <f t="shared" si="5556"/>
        <v>#DIV/0!</v>
      </c>
      <c r="JR365" s="45"/>
      <c r="JS365" s="366" t="e">
        <f t="shared" ref="JS365" si="6167">JR365/JM365</f>
        <v>#DIV/0!</v>
      </c>
      <c r="JT365" s="44"/>
      <c r="JU365" s="284"/>
      <c r="JV365" s="402">
        <f t="shared" ref="JV365:JV371" si="6168">SUM(G365,I365,S365,U365,AE365,AG365,AQ365,AS365,BC365,BE365,BO365,BQ365,CA365,CC365)/SUM(E365,Q365,AC365,AO365,BA365,BM365,BY365)</f>
        <v>0</v>
      </c>
      <c r="JW365" s="403">
        <f t="shared" ref="JW365:JW371" si="6169">SUM(CM365,CO365,CY365,DA365,DK365,DM365,DW365,DY365,EI365,EK365,EU365,EW365,FG365,FI365)/SUM(CK365,CW365,DI365,DU365,EG365,ES365,FE365)</f>
        <v>0</v>
      </c>
      <c r="JX365" s="405">
        <f t="shared" ref="JX365:JX371" si="6170">SUM(FS365,FU365,GE365,GG365,GQ365,GS365,HC365,HE365,HO365,HQ365,IA365,IC365,IM365,IO365,)/SUM(FQ365,GC365,GO365,HA365,HM365,HY365,IK365)</f>
        <v>0</v>
      </c>
      <c r="JY365" s="742" t="e">
        <f t="shared" ref="JY365" si="6171">SUM(I372,U372,AG372,AS372,BE372,BQ372,CC372)/SUM(G372,I372,S372,U372,AE372,AG372,AQ372,AS372,BC372,BE372,BO372,BQ372,CA372,CC372)</f>
        <v>#DIV/0!</v>
      </c>
      <c r="JZ365" s="689" t="e">
        <f t="shared" ref="JZ365" si="6172">SUM(CO372,DA372,DM372,DY372,EK372,EW372,FI372)/SUM(CM372,CO372,CY372,DA372,DK372,DM372,DW372,DY372,EI372,EK372,EU372,EW372,FG372,FI372)</f>
        <v>#DIV/0!</v>
      </c>
      <c r="KA365" s="745" t="e">
        <f t="shared" ref="KA365" si="6173">SUM(,FU372,GG372,GS372,HE372,HQ372,IC372,IO372)/SUM(FU372,FS372,GG372,GE372,GS372,GQ372,HE372,HC372,HQ372,HO372,IC372,IA372,IO372,IM372)</f>
        <v>#DIV/0!</v>
      </c>
      <c r="KB365" s="724">
        <f t="shared" ref="KB365" si="6174">KB367/KB369</f>
        <v>0</v>
      </c>
      <c r="KC365" s="720"/>
      <c r="KD365" s="720">
        <f t="shared" ref="KD365" si="6175">KD367/KD369</f>
        <v>0</v>
      </c>
      <c r="KE365" s="720"/>
      <c r="KF365" s="720">
        <f t="shared" ref="KF365" si="6176">KF367/KF369</f>
        <v>0</v>
      </c>
      <c r="KG365" s="755"/>
      <c r="KH365" s="757" t="s">
        <v>68</v>
      </c>
      <c r="KI365" s="419">
        <f t="shared" ref="KI365:KI371" si="6177">C365+AA365+AM365+AY365+BK365+BW365</f>
        <v>0</v>
      </c>
      <c r="KJ365" s="427">
        <f t="shared" ref="KJ365" si="6178">KI365/KB369</f>
        <v>0</v>
      </c>
      <c r="KK365" s="419">
        <f t="shared" ref="KK365:KK371" si="6179">CI365+CU365+DG365+EE365+EQ365+FC365+DS365</f>
        <v>0</v>
      </c>
      <c r="KL365" s="424">
        <f t="shared" ref="KL365" si="6180">KK365/KD369</f>
        <v>0</v>
      </c>
      <c r="KM365" s="419">
        <f t="shared" ref="KM365:KM371" si="6181">FO365+GA365+GM365+GY365+HK365+HW365+II365</f>
        <v>0</v>
      </c>
      <c r="KN365" s="424">
        <f>KM365/KF369</f>
        <v>0</v>
      </c>
    </row>
    <row r="366" spans="1:300" ht="19.5" thickBot="1" x14ac:dyDescent="0.3">
      <c r="A366" s="734"/>
      <c r="B366" s="436">
        <f t="shared" ref="B366:B371" si="6182">+B365+1</f>
        <v>45877</v>
      </c>
      <c r="C366" s="10"/>
      <c r="D366" s="11"/>
      <c r="E366" s="61">
        <f t="shared" ref="E366:E371" si="6183">E365-C366</f>
        <v>555</v>
      </c>
      <c r="F366" s="61">
        <f t="shared" ref="F366:F371" si="6184">F365-D366</f>
        <v>39</v>
      </c>
      <c r="G366" s="11"/>
      <c r="H366" s="12">
        <f t="shared" si="6116"/>
        <v>0</v>
      </c>
      <c r="I366" s="11"/>
      <c r="J366" s="12" t="e">
        <f t="shared" si="6117"/>
        <v>#DIV/0!</v>
      </c>
      <c r="K366" s="13"/>
      <c r="L366" s="11"/>
      <c r="M366" s="11"/>
      <c r="N366" s="14"/>
      <c r="O366" s="10"/>
      <c r="P366" s="11"/>
      <c r="Q366" s="61">
        <f t="shared" ref="Q366:Q371" si="6185">Q365-O366</f>
        <v>562</v>
      </c>
      <c r="R366" s="61">
        <f t="shared" ref="R366:R371" si="6186">R365-P366</f>
        <v>38</v>
      </c>
      <c r="S366" s="11"/>
      <c r="T366" s="12">
        <f t="shared" si="6118"/>
        <v>0</v>
      </c>
      <c r="U366" s="11"/>
      <c r="V366" s="12" t="e">
        <f t="shared" si="6119"/>
        <v>#DIV/0!</v>
      </c>
      <c r="W366" s="13"/>
      <c r="X366" s="11"/>
      <c r="Y366" s="11"/>
      <c r="Z366" s="14"/>
      <c r="AA366" s="10"/>
      <c r="AB366" s="11"/>
      <c r="AC366" s="61">
        <f t="shared" ref="AC366:AC371" si="6187">AC365-AA366</f>
        <v>545</v>
      </c>
      <c r="AD366" s="61">
        <f t="shared" ref="AD366:AD371" si="6188">AD365-AB366</f>
        <v>38</v>
      </c>
      <c r="AE366" s="11"/>
      <c r="AF366" s="12">
        <f t="shared" si="6120"/>
        <v>0</v>
      </c>
      <c r="AG366" s="11"/>
      <c r="AH366" s="12" t="e">
        <f t="shared" si="6121"/>
        <v>#DIV/0!</v>
      </c>
      <c r="AI366" s="13"/>
      <c r="AJ366" s="11"/>
      <c r="AK366" s="11"/>
      <c r="AL366" s="14"/>
      <c r="AM366" s="10"/>
      <c r="AN366" s="11"/>
      <c r="AO366" s="61">
        <f t="shared" ref="AO366:AO371" si="6189">AO365-AM366</f>
        <v>122</v>
      </c>
      <c r="AP366" s="61">
        <f t="shared" ref="AP366:AP371" si="6190">AP365-AN366</f>
        <v>8</v>
      </c>
      <c r="AQ366" s="11"/>
      <c r="AR366" s="12">
        <f t="shared" si="6122"/>
        <v>0</v>
      </c>
      <c r="AS366" s="11"/>
      <c r="AT366" s="12" t="e">
        <f t="shared" si="6123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1">BA365-AY366</f>
        <v>547</v>
      </c>
      <c r="BB366" s="61">
        <f t="shared" ref="BB366:BB371" si="6192">BB365-AZ366</f>
        <v>38</v>
      </c>
      <c r="BC366" s="11"/>
      <c r="BD366" s="12">
        <f t="shared" si="6124"/>
        <v>0</v>
      </c>
      <c r="BE366" s="11"/>
      <c r="BF366" s="12" t="e">
        <f t="shared" si="6125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3">BM365-BK366</f>
        <v>551</v>
      </c>
      <c r="BN366" s="61">
        <f t="shared" ref="BN366:BN371" si="6194">BN365-BL366</f>
        <v>38</v>
      </c>
      <c r="BO366" s="11"/>
      <c r="BP366" s="12">
        <f t="shared" si="6126"/>
        <v>0</v>
      </c>
      <c r="BQ366" s="11"/>
      <c r="BR366" s="12" t="e">
        <f t="shared" si="6127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5">BY365-BW366</f>
        <v>556</v>
      </c>
      <c r="BZ366" s="61">
        <f t="shared" ref="BZ366:BZ371" si="6196">BZ365-BX366</f>
        <v>38</v>
      </c>
      <c r="CA366" s="11"/>
      <c r="CB366" s="12">
        <f t="shared" si="6128"/>
        <v>0</v>
      </c>
      <c r="CC366" s="11"/>
      <c r="CD366" s="12" t="e">
        <f t="shared" si="6129"/>
        <v>#DIV/0!</v>
      </c>
      <c r="CE366" s="13"/>
      <c r="CF366" s="11"/>
      <c r="CG366" s="11"/>
      <c r="CH366" s="14"/>
      <c r="CI366" s="10"/>
      <c r="CJ366" s="11"/>
      <c r="CK366" s="61">
        <f t="shared" ref="CK366:CK371" si="6197">CK365-CI366</f>
        <v>538</v>
      </c>
      <c r="CL366" s="61">
        <f t="shared" ref="CL366:CL371" si="6198">CL365-CJ366</f>
        <v>38</v>
      </c>
      <c r="CM366" s="11"/>
      <c r="CN366" s="12">
        <f t="shared" si="6130"/>
        <v>0</v>
      </c>
      <c r="CO366" s="11"/>
      <c r="CP366" s="12" t="e">
        <f t="shared" si="6131"/>
        <v>#DIV/0!</v>
      </c>
      <c r="CQ366" s="13"/>
      <c r="CR366" s="11"/>
      <c r="CS366" s="11"/>
      <c r="CT366" s="14"/>
      <c r="CU366" s="10"/>
      <c r="CV366" s="11"/>
      <c r="CW366" s="61">
        <f t="shared" ref="CW366:CW371" si="6199">CW365-CU366</f>
        <v>547</v>
      </c>
      <c r="CX366" s="61">
        <f t="shared" ref="CX366:CX371" si="6200">CX365-CV366</f>
        <v>38</v>
      </c>
      <c r="CY366" s="11"/>
      <c r="CZ366" s="12">
        <f t="shared" si="6132"/>
        <v>0</v>
      </c>
      <c r="DA366" s="11"/>
      <c r="DB366" s="12" t="e">
        <f t="shared" si="6133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1">DI365-DG366</f>
        <v>561</v>
      </c>
      <c r="DJ366" s="61">
        <f t="shared" ref="DJ366:DJ371" si="6202">DJ365-DH366</f>
        <v>39</v>
      </c>
      <c r="DK366" s="11"/>
      <c r="DL366" s="12">
        <f t="shared" si="6134"/>
        <v>0</v>
      </c>
      <c r="DM366" s="11"/>
      <c r="DN366" s="12" t="e">
        <f t="shared" si="6135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3">DU365-DS366</f>
        <v>97</v>
      </c>
      <c r="DV366" s="61">
        <f t="shared" ref="DV366:DV371" si="6204">DV365-DT366</f>
        <v>8</v>
      </c>
      <c r="DW366" s="11"/>
      <c r="DX366" s="12">
        <f t="shared" si="6136"/>
        <v>0</v>
      </c>
      <c r="DY366" s="11"/>
      <c r="DZ366" s="12" t="e">
        <f t="shared" si="6137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5">EG365-EE366</f>
        <v>568</v>
      </c>
      <c r="EH366" s="61">
        <f t="shared" ref="EH366:EH371" si="6206">EH365-EF366</f>
        <v>40</v>
      </c>
      <c r="EI366" s="11"/>
      <c r="EJ366" s="12">
        <f t="shared" si="6138"/>
        <v>0</v>
      </c>
      <c r="EK366" s="11"/>
      <c r="EL366" s="12" t="e">
        <f t="shared" si="6139"/>
        <v>#DIV/0!</v>
      </c>
      <c r="EM366" s="13"/>
      <c r="EN366" s="11"/>
      <c r="EO366" s="11"/>
      <c r="EP366" s="14"/>
      <c r="EQ366" s="10"/>
      <c r="ER366" s="11"/>
      <c r="ES366" s="61">
        <f t="shared" ref="ES366:ES371" si="6207">ES365-EQ366</f>
        <v>556</v>
      </c>
      <c r="ET366" s="61">
        <f t="shared" ref="ET366:ET371" si="6208">ET365-ER366</f>
        <v>39</v>
      </c>
      <c r="EU366" s="11"/>
      <c r="EV366" s="12">
        <f t="shared" si="6140"/>
        <v>0</v>
      </c>
      <c r="EW366" s="11"/>
      <c r="EX366" s="12" t="e">
        <f t="shared" si="6141"/>
        <v>#DIV/0!</v>
      </c>
      <c r="EY366" s="13"/>
      <c r="EZ366" s="11"/>
      <c r="FA366" s="11"/>
      <c r="FB366" s="14"/>
      <c r="FC366" s="10"/>
      <c r="FD366" s="11"/>
      <c r="FE366" s="61">
        <f t="shared" ref="FE366:FE371" si="6209">FE365-FC366</f>
        <v>545</v>
      </c>
      <c r="FF366" s="61">
        <f t="shared" ref="FF366:FF371" si="6210">FF365-FD366</f>
        <v>38</v>
      </c>
      <c r="FG366" s="11"/>
      <c r="FH366" s="12">
        <f t="shared" si="6142"/>
        <v>0</v>
      </c>
      <c r="FI366" s="11"/>
      <c r="FJ366" s="12" t="e">
        <f t="shared" si="6143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1">FQ365-FO366</f>
        <v>539</v>
      </c>
      <c r="FR366" s="61">
        <f t="shared" ref="FR366:FR371" si="6212">FR365-FP366</f>
        <v>40</v>
      </c>
      <c r="FS366" s="11"/>
      <c r="FT366" s="12">
        <f t="shared" si="6144"/>
        <v>0</v>
      </c>
      <c r="FU366" s="11"/>
      <c r="FV366" s="12" t="e">
        <f t="shared" si="6145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3">GC365-GA366</f>
        <v>549</v>
      </c>
      <c r="GD366" s="61">
        <f t="shared" ref="GD366:GD371" si="6214">GD365-GB366</f>
        <v>41</v>
      </c>
      <c r="GE366" s="11"/>
      <c r="GF366" s="12">
        <f t="shared" si="6146"/>
        <v>0</v>
      </c>
      <c r="GG366" s="11"/>
      <c r="GH366" s="12" t="e">
        <f t="shared" si="6147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5">GO365-GM366</f>
        <v>571</v>
      </c>
      <c r="GP366" s="61">
        <f t="shared" ref="GP366:GP371" si="6216">GP365-GN366</f>
        <v>42</v>
      </c>
      <c r="GQ366" s="11"/>
      <c r="GR366" s="12">
        <f t="shared" si="6148"/>
        <v>0</v>
      </c>
      <c r="GS366" s="11"/>
      <c r="GT366" s="12" t="e">
        <f t="shared" si="6149"/>
        <v>#DIV/0!</v>
      </c>
      <c r="GU366" s="13"/>
      <c r="GV366" s="11"/>
      <c r="GW366" s="11"/>
      <c r="GX366" s="14"/>
      <c r="GY366" s="10"/>
      <c r="GZ366" s="11"/>
      <c r="HA366" s="61">
        <f t="shared" ref="HA366:HA371" si="6217">HA365-GY366</f>
        <v>106</v>
      </c>
      <c r="HB366" s="61">
        <f t="shared" ref="HB366:HB371" si="6218">HB365-GZ366</f>
        <v>7</v>
      </c>
      <c r="HC366" s="11"/>
      <c r="HD366" s="12">
        <f t="shared" si="6150"/>
        <v>0</v>
      </c>
      <c r="HE366" s="11"/>
      <c r="HF366" s="12" t="e">
        <f t="shared" si="6151"/>
        <v>#DIV/0!</v>
      </c>
      <c r="HG366" s="13"/>
      <c r="HH366" s="11"/>
      <c r="HI366" s="11"/>
      <c r="HJ366" s="14"/>
      <c r="HK366" s="10"/>
      <c r="HL366" s="11"/>
      <c r="HM366" s="61">
        <f t="shared" ref="HM366:HM371" si="6219">HM365-HK366</f>
        <v>574</v>
      </c>
      <c r="HN366" s="61">
        <f t="shared" ref="HN366:HN371" si="6220">HN365-HL366</f>
        <v>42</v>
      </c>
      <c r="HO366" s="11"/>
      <c r="HP366" s="12">
        <f t="shared" si="6152"/>
        <v>0</v>
      </c>
      <c r="HQ366" s="11"/>
      <c r="HR366" s="12" t="e">
        <f t="shared" si="6153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1">HY365-HW366</f>
        <v>561</v>
      </c>
      <c r="HZ366" s="61">
        <f t="shared" ref="HZ366:HZ371" si="6222">HZ365-HX366</f>
        <v>41</v>
      </c>
      <c r="IA366" s="11"/>
      <c r="IB366" s="12">
        <f t="shared" si="6154"/>
        <v>0</v>
      </c>
      <c r="IC366" s="11"/>
      <c r="ID366" s="12" t="e">
        <f t="shared" si="6155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3">IK365-II366</f>
        <v>574</v>
      </c>
      <c r="IL366" s="61">
        <f t="shared" ref="IL366:IL371" si="6224">IL365-IJ366</f>
        <v>41</v>
      </c>
      <c r="IM366" s="11"/>
      <c r="IN366" s="12">
        <f t="shared" si="6156"/>
        <v>0</v>
      </c>
      <c r="IO366" s="11"/>
      <c r="IP366" s="12" t="e">
        <f t="shared" si="6157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5">IW365-IU366</f>
        <v>0</v>
      </c>
      <c r="IX366" s="61">
        <f t="shared" ref="IX366:IX371" si="6226">IX365-IV366</f>
        <v>0</v>
      </c>
      <c r="IY366" s="11"/>
      <c r="IZ366" s="12" t="e">
        <f t="shared" si="6158"/>
        <v>#DIV/0!</v>
      </c>
      <c r="JA366" s="11"/>
      <c r="JB366" s="12" t="e">
        <f t="shared" si="6159"/>
        <v>#DIV/0!</v>
      </c>
      <c r="JC366" s="13"/>
      <c r="JD366" s="11"/>
      <c r="JE366" s="11"/>
      <c r="JF366" s="14"/>
      <c r="JG366" s="10">
        <f t="shared" si="6160"/>
        <v>0</v>
      </c>
      <c r="JH366" s="14">
        <f t="shared" si="6161"/>
        <v>0</v>
      </c>
      <c r="JI366" s="373">
        <f t="shared" si="6162"/>
        <v>10324</v>
      </c>
      <c r="JJ366" s="11">
        <f t="shared" si="5099"/>
        <v>731</v>
      </c>
      <c r="JK366" s="11">
        <f t="shared" si="6163"/>
        <v>0</v>
      </c>
      <c r="JL366" s="79">
        <f t="shared" si="6164"/>
        <v>0</v>
      </c>
      <c r="JM366" s="15">
        <f t="shared" si="6165"/>
        <v>0</v>
      </c>
      <c r="JN366" s="12" t="e">
        <f t="shared" si="6166"/>
        <v>#DIV/0!</v>
      </c>
      <c r="JO366" s="16"/>
      <c r="JP366" s="17"/>
      <c r="JQ366" s="16" t="e">
        <f t="shared" si="5556"/>
        <v>#DIV/0!</v>
      </c>
      <c r="JR366" s="16"/>
      <c r="JS366" s="369" t="e">
        <f t="shared" si="5407"/>
        <v>#DIV/0!</v>
      </c>
      <c r="JT366" s="15"/>
      <c r="JU366" s="285"/>
      <c r="JV366" s="404">
        <f t="shared" si="6168"/>
        <v>0</v>
      </c>
      <c r="JW366" s="401">
        <f t="shared" si="6169"/>
        <v>0</v>
      </c>
      <c r="JX366" s="406">
        <f t="shared" si="6170"/>
        <v>0</v>
      </c>
      <c r="JY366" s="743"/>
      <c r="JZ366" s="690"/>
      <c r="KA366" s="746"/>
      <c r="KB366" s="725"/>
      <c r="KC366" s="722"/>
      <c r="KD366" s="722"/>
      <c r="KE366" s="722"/>
      <c r="KF366" s="722"/>
      <c r="KG366" s="756"/>
      <c r="KH366" s="758"/>
      <c r="KI366" s="67">
        <f t="shared" si="6177"/>
        <v>0</v>
      </c>
      <c r="KJ366" s="430">
        <f t="shared" ref="KJ366" si="6227">KI366/KB369</f>
        <v>0</v>
      </c>
      <c r="KK366" s="67">
        <f t="shared" si="6179"/>
        <v>0</v>
      </c>
      <c r="KL366" s="425">
        <f t="shared" ref="KL366" si="6228">KK366/KD369</f>
        <v>0</v>
      </c>
      <c r="KM366" s="67">
        <f t="shared" si="6181"/>
        <v>0</v>
      </c>
      <c r="KN366" s="425">
        <f>KM366/KF369</f>
        <v>0</v>
      </c>
    </row>
    <row r="367" spans="1:300" ht="19.5" thickTop="1" x14ac:dyDescent="0.25">
      <c r="A367" s="734"/>
      <c r="B367" s="436">
        <f t="shared" si="6182"/>
        <v>45878</v>
      </c>
      <c r="C367" s="10"/>
      <c r="D367" s="11"/>
      <c r="E367" s="61">
        <f t="shared" si="6183"/>
        <v>555</v>
      </c>
      <c r="F367" s="61">
        <f t="shared" si="6184"/>
        <v>39</v>
      </c>
      <c r="G367" s="11"/>
      <c r="H367" s="12">
        <f t="shared" si="6116"/>
        <v>0</v>
      </c>
      <c r="I367" s="11"/>
      <c r="J367" s="12" t="e">
        <f t="shared" si="6117"/>
        <v>#DIV/0!</v>
      </c>
      <c r="K367" s="13"/>
      <c r="L367" s="11"/>
      <c r="M367" s="11"/>
      <c r="N367" s="14"/>
      <c r="O367" s="10"/>
      <c r="P367" s="11"/>
      <c r="Q367" s="61">
        <f t="shared" si="6185"/>
        <v>562</v>
      </c>
      <c r="R367" s="61">
        <f t="shared" si="6186"/>
        <v>38</v>
      </c>
      <c r="S367" s="11"/>
      <c r="T367" s="12">
        <f t="shared" si="6118"/>
        <v>0</v>
      </c>
      <c r="U367" s="11"/>
      <c r="V367" s="12" t="e">
        <f t="shared" si="6119"/>
        <v>#DIV/0!</v>
      </c>
      <c r="W367" s="13"/>
      <c r="X367" s="11"/>
      <c r="Y367" s="11"/>
      <c r="Z367" s="14"/>
      <c r="AA367" s="10"/>
      <c r="AB367" s="11"/>
      <c r="AC367" s="61">
        <f t="shared" si="6187"/>
        <v>545</v>
      </c>
      <c r="AD367" s="61">
        <f t="shared" si="6188"/>
        <v>38</v>
      </c>
      <c r="AE367" s="11"/>
      <c r="AF367" s="12">
        <f t="shared" si="6120"/>
        <v>0</v>
      </c>
      <c r="AG367" s="11"/>
      <c r="AH367" s="12" t="e">
        <f t="shared" si="6121"/>
        <v>#DIV/0!</v>
      </c>
      <c r="AI367" s="13"/>
      <c r="AJ367" s="11"/>
      <c r="AK367" s="11"/>
      <c r="AL367" s="14"/>
      <c r="AM367" s="10"/>
      <c r="AN367" s="11"/>
      <c r="AO367" s="61">
        <f t="shared" si="6189"/>
        <v>122</v>
      </c>
      <c r="AP367" s="61">
        <f t="shared" si="6190"/>
        <v>8</v>
      </c>
      <c r="AQ367" s="11"/>
      <c r="AR367" s="12">
        <f t="shared" si="6122"/>
        <v>0</v>
      </c>
      <c r="AS367" s="11"/>
      <c r="AT367" s="12" t="e">
        <f t="shared" si="6123"/>
        <v>#DIV/0!</v>
      </c>
      <c r="AU367" s="13"/>
      <c r="AV367" s="11"/>
      <c r="AW367" s="11"/>
      <c r="AX367" s="14"/>
      <c r="AY367" s="10"/>
      <c r="AZ367" s="11"/>
      <c r="BA367" s="61">
        <f t="shared" si="6191"/>
        <v>547</v>
      </c>
      <c r="BB367" s="61">
        <f t="shared" si="6192"/>
        <v>38</v>
      </c>
      <c r="BC367" s="11"/>
      <c r="BD367" s="12">
        <f t="shared" si="6124"/>
        <v>0</v>
      </c>
      <c r="BE367" s="11"/>
      <c r="BF367" s="12" t="e">
        <f t="shared" si="6125"/>
        <v>#DIV/0!</v>
      </c>
      <c r="BG367" s="13"/>
      <c r="BH367" s="11"/>
      <c r="BI367" s="11"/>
      <c r="BJ367" s="14"/>
      <c r="BK367" s="10"/>
      <c r="BL367" s="11"/>
      <c r="BM367" s="61">
        <f t="shared" si="6193"/>
        <v>551</v>
      </c>
      <c r="BN367" s="61">
        <f t="shared" si="6194"/>
        <v>38</v>
      </c>
      <c r="BO367" s="11"/>
      <c r="BP367" s="12">
        <f t="shared" si="6126"/>
        <v>0</v>
      </c>
      <c r="BQ367" s="11"/>
      <c r="BR367" s="12" t="e">
        <f t="shared" si="6127"/>
        <v>#DIV/0!</v>
      </c>
      <c r="BS367" s="13"/>
      <c r="BT367" s="11"/>
      <c r="BU367" s="11"/>
      <c r="BV367" s="14"/>
      <c r="BW367" s="10"/>
      <c r="BX367" s="11"/>
      <c r="BY367" s="61">
        <f t="shared" si="6195"/>
        <v>556</v>
      </c>
      <c r="BZ367" s="61">
        <f t="shared" si="6196"/>
        <v>38</v>
      </c>
      <c r="CA367" s="11"/>
      <c r="CB367" s="12">
        <f t="shared" si="6128"/>
        <v>0</v>
      </c>
      <c r="CC367" s="11"/>
      <c r="CD367" s="12" t="e">
        <f t="shared" si="6129"/>
        <v>#DIV/0!</v>
      </c>
      <c r="CE367" s="13"/>
      <c r="CF367" s="11"/>
      <c r="CG367" s="11"/>
      <c r="CH367" s="14"/>
      <c r="CI367" s="10"/>
      <c r="CJ367" s="11"/>
      <c r="CK367" s="61">
        <f t="shared" si="6197"/>
        <v>538</v>
      </c>
      <c r="CL367" s="61">
        <f t="shared" si="6198"/>
        <v>38</v>
      </c>
      <c r="CM367" s="11"/>
      <c r="CN367" s="12">
        <f t="shared" si="6130"/>
        <v>0</v>
      </c>
      <c r="CO367" s="11"/>
      <c r="CP367" s="12" t="e">
        <f t="shared" si="6131"/>
        <v>#DIV/0!</v>
      </c>
      <c r="CQ367" s="13"/>
      <c r="CR367" s="11"/>
      <c r="CS367" s="11"/>
      <c r="CT367" s="14"/>
      <c r="CU367" s="10"/>
      <c r="CV367" s="11"/>
      <c r="CW367" s="61">
        <f t="shared" si="6199"/>
        <v>547</v>
      </c>
      <c r="CX367" s="61">
        <f t="shared" si="6200"/>
        <v>38</v>
      </c>
      <c r="CY367" s="11"/>
      <c r="CZ367" s="12">
        <f t="shared" si="6132"/>
        <v>0</v>
      </c>
      <c r="DA367" s="11"/>
      <c r="DB367" s="12" t="e">
        <f t="shared" si="6133"/>
        <v>#DIV/0!</v>
      </c>
      <c r="DC367" s="13"/>
      <c r="DD367" s="11"/>
      <c r="DE367" s="11"/>
      <c r="DF367" s="14"/>
      <c r="DG367" s="10"/>
      <c r="DH367" s="11"/>
      <c r="DI367" s="61">
        <f t="shared" si="6201"/>
        <v>561</v>
      </c>
      <c r="DJ367" s="61">
        <f t="shared" si="6202"/>
        <v>39</v>
      </c>
      <c r="DK367" s="11"/>
      <c r="DL367" s="12">
        <f t="shared" si="6134"/>
        <v>0</v>
      </c>
      <c r="DM367" s="11"/>
      <c r="DN367" s="12" t="e">
        <f t="shared" si="6135"/>
        <v>#DIV/0!</v>
      </c>
      <c r="DO367" s="13"/>
      <c r="DP367" s="11"/>
      <c r="DQ367" s="11"/>
      <c r="DR367" s="14"/>
      <c r="DS367" s="10"/>
      <c r="DT367" s="11"/>
      <c r="DU367" s="61">
        <f t="shared" si="6203"/>
        <v>97</v>
      </c>
      <c r="DV367" s="61">
        <f t="shared" si="6204"/>
        <v>8</v>
      </c>
      <c r="DW367" s="11"/>
      <c r="DX367" s="12">
        <f t="shared" si="6136"/>
        <v>0</v>
      </c>
      <c r="DY367" s="11"/>
      <c r="DZ367" s="12" t="e">
        <f t="shared" si="6137"/>
        <v>#DIV/0!</v>
      </c>
      <c r="EA367" s="13"/>
      <c r="EB367" s="11"/>
      <c r="EC367" s="11"/>
      <c r="ED367" s="14"/>
      <c r="EE367" s="10"/>
      <c r="EF367" s="11"/>
      <c r="EG367" s="61">
        <f t="shared" si="6205"/>
        <v>568</v>
      </c>
      <c r="EH367" s="61">
        <f t="shared" si="6206"/>
        <v>40</v>
      </c>
      <c r="EI367" s="11"/>
      <c r="EJ367" s="12">
        <f t="shared" si="6138"/>
        <v>0</v>
      </c>
      <c r="EK367" s="11"/>
      <c r="EL367" s="12" t="e">
        <f t="shared" si="6139"/>
        <v>#DIV/0!</v>
      </c>
      <c r="EM367" s="13"/>
      <c r="EN367" s="11"/>
      <c r="EO367" s="11"/>
      <c r="EP367" s="14"/>
      <c r="EQ367" s="10"/>
      <c r="ER367" s="11"/>
      <c r="ES367" s="61">
        <f t="shared" si="6207"/>
        <v>556</v>
      </c>
      <c r="ET367" s="61">
        <f t="shared" si="6208"/>
        <v>39</v>
      </c>
      <c r="EU367" s="11"/>
      <c r="EV367" s="12">
        <f t="shared" si="6140"/>
        <v>0</v>
      </c>
      <c r="EW367" s="11"/>
      <c r="EX367" s="12" t="e">
        <f t="shared" si="6141"/>
        <v>#DIV/0!</v>
      </c>
      <c r="EY367" s="13"/>
      <c r="EZ367" s="11"/>
      <c r="FA367" s="11"/>
      <c r="FB367" s="14"/>
      <c r="FC367" s="10"/>
      <c r="FD367" s="11"/>
      <c r="FE367" s="61">
        <f t="shared" si="6209"/>
        <v>545</v>
      </c>
      <c r="FF367" s="61">
        <f t="shared" si="6210"/>
        <v>38</v>
      </c>
      <c r="FG367" s="11"/>
      <c r="FH367" s="12">
        <f t="shared" si="6142"/>
        <v>0</v>
      </c>
      <c r="FI367" s="11"/>
      <c r="FJ367" s="12" t="e">
        <f t="shared" si="6143"/>
        <v>#DIV/0!</v>
      </c>
      <c r="FK367" s="13"/>
      <c r="FL367" s="11"/>
      <c r="FM367" s="11"/>
      <c r="FN367" s="14"/>
      <c r="FO367" s="10"/>
      <c r="FP367" s="11"/>
      <c r="FQ367" s="61">
        <f t="shared" si="6211"/>
        <v>539</v>
      </c>
      <c r="FR367" s="61">
        <f t="shared" si="6212"/>
        <v>40</v>
      </c>
      <c r="FS367" s="11"/>
      <c r="FT367" s="12">
        <f t="shared" si="6144"/>
        <v>0</v>
      </c>
      <c r="FU367" s="11"/>
      <c r="FV367" s="12" t="e">
        <f t="shared" si="6145"/>
        <v>#DIV/0!</v>
      </c>
      <c r="FW367" s="13"/>
      <c r="FX367" s="11"/>
      <c r="FY367" s="11"/>
      <c r="FZ367" s="14"/>
      <c r="GA367" s="10"/>
      <c r="GB367" s="11"/>
      <c r="GC367" s="61">
        <f t="shared" si="6213"/>
        <v>549</v>
      </c>
      <c r="GD367" s="61">
        <f t="shared" si="6214"/>
        <v>41</v>
      </c>
      <c r="GE367" s="11"/>
      <c r="GF367" s="12">
        <f t="shared" si="6146"/>
        <v>0</v>
      </c>
      <c r="GG367" s="11"/>
      <c r="GH367" s="12" t="e">
        <f t="shared" si="6147"/>
        <v>#DIV/0!</v>
      </c>
      <c r="GI367" s="13"/>
      <c r="GJ367" s="11"/>
      <c r="GK367" s="11"/>
      <c r="GL367" s="14"/>
      <c r="GM367" s="10"/>
      <c r="GN367" s="11"/>
      <c r="GO367" s="61">
        <f t="shared" si="6215"/>
        <v>571</v>
      </c>
      <c r="GP367" s="61">
        <f t="shared" si="6216"/>
        <v>42</v>
      </c>
      <c r="GQ367" s="11"/>
      <c r="GR367" s="12">
        <f t="shared" si="6148"/>
        <v>0</v>
      </c>
      <c r="GS367" s="11"/>
      <c r="GT367" s="12" t="e">
        <f t="shared" si="6149"/>
        <v>#DIV/0!</v>
      </c>
      <c r="GU367" s="13"/>
      <c r="GV367" s="11"/>
      <c r="GW367" s="11"/>
      <c r="GX367" s="14"/>
      <c r="GY367" s="10"/>
      <c r="GZ367" s="11"/>
      <c r="HA367" s="61">
        <f t="shared" si="6217"/>
        <v>106</v>
      </c>
      <c r="HB367" s="61">
        <f t="shared" si="6218"/>
        <v>7</v>
      </c>
      <c r="HC367" s="11"/>
      <c r="HD367" s="12">
        <f t="shared" si="6150"/>
        <v>0</v>
      </c>
      <c r="HE367" s="11"/>
      <c r="HF367" s="12" t="e">
        <f t="shared" si="6151"/>
        <v>#DIV/0!</v>
      </c>
      <c r="HG367" s="13"/>
      <c r="HH367" s="11"/>
      <c r="HI367" s="11"/>
      <c r="HJ367" s="14"/>
      <c r="HK367" s="10"/>
      <c r="HL367" s="11"/>
      <c r="HM367" s="61">
        <f t="shared" si="6219"/>
        <v>574</v>
      </c>
      <c r="HN367" s="61">
        <f t="shared" si="6220"/>
        <v>42</v>
      </c>
      <c r="HO367" s="11"/>
      <c r="HP367" s="12">
        <f t="shared" si="6152"/>
        <v>0</v>
      </c>
      <c r="HQ367" s="11"/>
      <c r="HR367" s="12" t="e">
        <f t="shared" si="6153"/>
        <v>#DIV/0!</v>
      </c>
      <c r="HS367" s="13"/>
      <c r="HT367" s="11"/>
      <c r="HU367" s="11"/>
      <c r="HV367" s="14"/>
      <c r="HW367" s="10"/>
      <c r="HX367" s="11"/>
      <c r="HY367" s="61">
        <f t="shared" si="6221"/>
        <v>561</v>
      </c>
      <c r="HZ367" s="61">
        <f t="shared" si="6222"/>
        <v>41</v>
      </c>
      <c r="IA367" s="11"/>
      <c r="IB367" s="12">
        <f t="shared" si="6154"/>
        <v>0</v>
      </c>
      <c r="IC367" s="11"/>
      <c r="ID367" s="12" t="e">
        <f t="shared" si="6155"/>
        <v>#DIV/0!</v>
      </c>
      <c r="IE367" s="13"/>
      <c r="IF367" s="11"/>
      <c r="IG367" s="11"/>
      <c r="IH367" s="14"/>
      <c r="II367" s="10"/>
      <c r="IJ367" s="11"/>
      <c r="IK367" s="61">
        <f t="shared" si="6223"/>
        <v>574</v>
      </c>
      <c r="IL367" s="61">
        <f t="shared" si="6224"/>
        <v>41</v>
      </c>
      <c r="IM367" s="11"/>
      <c r="IN367" s="12">
        <f t="shared" si="6156"/>
        <v>0</v>
      </c>
      <c r="IO367" s="11"/>
      <c r="IP367" s="12" t="e">
        <f t="shared" si="6157"/>
        <v>#DIV/0!</v>
      </c>
      <c r="IQ367" s="13"/>
      <c r="IR367" s="11"/>
      <c r="IS367" s="11"/>
      <c r="IT367" s="14"/>
      <c r="IU367" s="10"/>
      <c r="IV367" s="11"/>
      <c r="IW367" s="61">
        <f t="shared" si="6225"/>
        <v>0</v>
      </c>
      <c r="IX367" s="61">
        <f t="shared" si="6226"/>
        <v>0</v>
      </c>
      <c r="IY367" s="11"/>
      <c r="IZ367" s="12" t="e">
        <f t="shared" si="6158"/>
        <v>#DIV/0!</v>
      </c>
      <c r="JA367" s="11"/>
      <c r="JB367" s="12" t="e">
        <f t="shared" si="6159"/>
        <v>#DIV/0!</v>
      </c>
      <c r="JC367" s="13"/>
      <c r="JD367" s="11"/>
      <c r="JE367" s="11"/>
      <c r="JF367" s="14"/>
      <c r="JG367" s="10">
        <f t="shared" si="6160"/>
        <v>0</v>
      </c>
      <c r="JH367" s="14">
        <f t="shared" si="6161"/>
        <v>0</v>
      </c>
      <c r="JI367" s="373">
        <f t="shared" si="6162"/>
        <v>10324</v>
      </c>
      <c r="JJ367" s="11">
        <f t="shared" si="5099"/>
        <v>731</v>
      </c>
      <c r="JK367" s="11">
        <f t="shared" si="6163"/>
        <v>0</v>
      </c>
      <c r="JL367" s="79">
        <f t="shared" si="6164"/>
        <v>0</v>
      </c>
      <c r="JM367" s="15">
        <f t="shared" si="6165"/>
        <v>0</v>
      </c>
      <c r="JN367" s="12" t="e">
        <f t="shared" si="6166"/>
        <v>#DIV/0!</v>
      </c>
      <c r="JO367" s="16"/>
      <c r="JP367" s="17"/>
      <c r="JQ367" s="16" t="e">
        <f t="shared" si="5556"/>
        <v>#DIV/0!</v>
      </c>
      <c r="JR367" s="16"/>
      <c r="JS367" s="369" t="e">
        <f t="shared" si="5407"/>
        <v>#DIV/0!</v>
      </c>
      <c r="JT367" s="15"/>
      <c r="JU367" s="285"/>
      <c r="JV367" s="404">
        <f t="shared" si="6168"/>
        <v>0</v>
      </c>
      <c r="JW367" s="401">
        <f t="shared" si="6169"/>
        <v>0</v>
      </c>
      <c r="JX367" s="406">
        <f t="shared" si="6170"/>
        <v>0</v>
      </c>
      <c r="JY367" s="743"/>
      <c r="JZ367" s="690"/>
      <c r="KA367" s="746"/>
      <c r="KB367" s="718">
        <f t="shared" ref="KB367" si="6229">SUM(C372,O372,AA372,AM372,AY372,BK372,BW372)</f>
        <v>0</v>
      </c>
      <c r="KC367" s="714"/>
      <c r="KD367" s="714">
        <f t="shared" ref="KD367" si="6230">SUM(CI372,CU372,DG372,DS372,EE372,EQ372,FC372)</f>
        <v>0</v>
      </c>
      <c r="KE367" s="714"/>
      <c r="KF367" s="714">
        <f t="shared" ref="KF367" si="6231">SUM(FO372,GA372,GM372,GY372,HK372,HW372,II372)</f>
        <v>0</v>
      </c>
      <c r="KG367" s="759"/>
      <c r="KH367" s="761" t="s">
        <v>67</v>
      </c>
      <c r="KI367" s="67">
        <f t="shared" si="6177"/>
        <v>0</v>
      </c>
      <c r="KJ367" s="430">
        <f t="shared" ref="KJ367" si="6232">KI367/KB369</f>
        <v>0</v>
      </c>
      <c r="KK367" s="67">
        <f t="shared" si="6179"/>
        <v>0</v>
      </c>
      <c r="KL367" s="425">
        <f t="shared" ref="KL367" si="6233">KK367/KD369</f>
        <v>0</v>
      </c>
      <c r="KM367" s="67">
        <f t="shared" si="6181"/>
        <v>0</v>
      </c>
      <c r="KN367" s="425">
        <f>KM367/KF369</f>
        <v>0</v>
      </c>
    </row>
    <row r="368" spans="1:300" ht="19.5" thickBot="1" x14ac:dyDescent="0.3">
      <c r="A368" s="734"/>
      <c r="B368" s="436">
        <f t="shared" si="6182"/>
        <v>45879</v>
      </c>
      <c r="C368" s="10"/>
      <c r="D368" s="11"/>
      <c r="E368" s="61">
        <f t="shared" si="6183"/>
        <v>555</v>
      </c>
      <c r="F368" s="61">
        <f t="shared" si="6184"/>
        <v>39</v>
      </c>
      <c r="G368" s="11"/>
      <c r="H368" s="12">
        <f t="shared" si="6116"/>
        <v>0</v>
      </c>
      <c r="I368" s="11"/>
      <c r="J368" s="12" t="e">
        <f t="shared" si="6117"/>
        <v>#DIV/0!</v>
      </c>
      <c r="K368" s="11"/>
      <c r="L368" s="11"/>
      <c r="M368" s="18"/>
      <c r="N368" s="20"/>
      <c r="O368" s="10"/>
      <c r="P368" s="11"/>
      <c r="Q368" s="61">
        <f t="shared" si="6185"/>
        <v>562</v>
      </c>
      <c r="R368" s="61">
        <f t="shared" si="6186"/>
        <v>38</v>
      </c>
      <c r="S368" s="11"/>
      <c r="T368" s="12">
        <f t="shared" si="6118"/>
        <v>0</v>
      </c>
      <c r="U368" s="11"/>
      <c r="V368" s="12" t="e">
        <f t="shared" si="6119"/>
        <v>#DIV/0!</v>
      </c>
      <c r="W368" s="11"/>
      <c r="X368" s="11"/>
      <c r="Y368" s="18"/>
      <c r="Z368" s="20"/>
      <c r="AA368" s="10"/>
      <c r="AB368" s="11"/>
      <c r="AC368" s="61">
        <f t="shared" si="6187"/>
        <v>545</v>
      </c>
      <c r="AD368" s="61">
        <f t="shared" si="6188"/>
        <v>38</v>
      </c>
      <c r="AE368" s="11"/>
      <c r="AF368" s="12">
        <f t="shared" si="6120"/>
        <v>0</v>
      </c>
      <c r="AG368" s="11"/>
      <c r="AH368" s="12" t="e">
        <f t="shared" si="6121"/>
        <v>#DIV/0!</v>
      </c>
      <c r="AI368" s="11"/>
      <c r="AJ368" s="11"/>
      <c r="AK368" s="18"/>
      <c r="AL368" s="20"/>
      <c r="AM368" s="10"/>
      <c r="AN368" s="11"/>
      <c r="AO368" s="61">
        <f t="shared" si="6189"/>
        <v>122</v>
      </c>
      <c r="AP368" s="61">
        <f t="shared" si="6190"/>
        <v>8</v>
      </c>
      <c r="AQ368" s="11"/>
      <c r="AR368" s="12">
        <f t="shared" si="6122"/>
        <v>0</v>
      </c>
      <c r="AS368" s="11"/>
      <c r="AT368" s="12" t="e">
        <f t="shared" si="6123"/>
        <v>#DIV/0!</v>
      </c>
      <c r="AU368" s="11"/>
      <c r="AV368" s="11"/>
      <c r="AW368" s="18"/>
      <c r="AX368" s="20"/>
      <c r="AY368" s="10"/>
      <c r="AZ368" s="11"/>
      <c r="BA368" s="61">
        <f t="shared" si="6191"/>
        <v>547</v>
      </c>
      <c r="BB368" s="61">
        <f t="shared" si="6192"/>
        <v>38</v>
      </c>
      <c r="BC368" s="11"/>
      <c r="BD368" s="12">
        <f t="shared" si="6124"/>
        <v>0</v>
      </c>
      <c r="BE368" s="11"/>
      <c r="BF368" s="12" t="e">
        <f t="shared" si="6125"/>
        <v>#DIV/0!</v>
      </c>
      <c r="BG368" s="11"/>
      <c r="BH368" s="11"/>
      <c r="BI368" s="18"/>
      <c r="BJ368" s="20"/>
      <c r="BK368" s="10"/>
      <c r="BL368" s="11"/>
      <c r="BM368" s="61">
        <f t="shared" si="6193"/>
        <v>551</v>
      </c>
      <c r="BN368" s="61">
        <f t="shared" si="6194"/>
        <v>38</v>
      </c>
      <c r="BO368" s="11"/>
      <c r="BP368" s="12">
        <f t="shared" si="6126"/>
        <v>0</v>
      </c>
      <c r="BQ368" s="11"/>
      <c r="BR368" s="12" t="e">
        <f t="shared" si="6127"/>
        <v>#DIV/0!</v>
      </c>
      <c r="BS368" s="11"/>
      <c r="BT368" s="11"/>
      <c r="BU368" s="18"/>
      <c r="BV368" s="20"/>
      <c r="BW368" s="10"/>
      <c r="BX368" s="11"/>
      <c r="BY368" s="61">
        <f t="shared" si="6195"/>
        <v>556</v>
      </c>
      <c r="BZ368" s="61">
        <f t="shared" si="6196"/>
        <v>38</v>
      </c>
      <c r="CA368" s="11"/>
      <c r="CB368" s="12">
        <f t="shared" si="6128"/>
        <v>0</v>
      </c>
      <c r="CC368" s="11"/>
      <c r="CD368" s="12" t="e">
        <f t="shared" si="6129"/>
        <v>#DIV/0!</v>
      </c>
      <c r="CE368" s="11"/>
      <c r="CF368" s="11"/>
      <c r="CG368" s="18"/>
      <c r="CH368" s="20"/>
      <c r="CI368" s="10"/>
      <c r="CJ368" s="11"/>
      <c r="CK368" s="61">
        <f t="shared" si="6197"/>
        <v>538</v>
      </c>
      <c r="CL368" s="61">
        <f t="shared" si="6198"/>
        <v>38</v>
      </c>
      <c r="CM368" s="11"/>
      <c r="CN368" s="12">
        <f t="shared" si="6130"/>
        <v>0</v>
      </c>
      <c r="CO368" s="11"/>
      <c r="CP368" s="12" t="e">
        <f t="shared" si="6131"/>
        <v>#DIV/0!</v>
      </c>
      <c r="CQ368" s="11"/>
      <c r="CR368" s="11"/>
      <c r="CS368" s="18"/>
      <c r="CT368" s="20"/>
      <c r="CU368" s="10"/>
      <c r="CV368" s="11"/>
      <c r="CW368" s="61">
        <f t="shared" si="6199"/>
        <v>547</v>
      </c>
      <c r="CX368" s="61">
        <f t="shared" si="6200"/>
        <v>38</v>
      </c>
      <c r="CY368" s="11"/>
      <c r="CZ368" s="12">
        <f t="shared" si="6132"/>
        <v>0</v>
      </c>
      <c r="DA368" s="11"/>
      <c r="DB368" s="12" t="e">
        <f t="shared" si="6133"/>
        <v>#DIV/0!</v>
      </c>
      <c r="DC368" s="11"/>
      <c r="DD368" s="11"/>
      <c r="DE368" s="18"/>
      <c r="DF368" s="20"/>
      <c r="DG368" s="10"/>
      <c r="DH368" s="11"/>
      <c r="DI368" s="61">
        <f t="shared" si="6201"/>
        <v>561</v>
      </c>
      <c r="DJ368" s="61">
        <f t="shared" si="6202"/>
        <v>39</v>
      </c>
      <c r="DK368" s="11"/>
      <c r="DL368" s="12">
        <f t="shared" si="6134"/>
        <v>0</v>
      </c>
      <c r="DM368" s="11"/>
      <c r="DN368" s="12" t="e">
        <f t="shared" si="6135"/>
        <v>#DIV/0!</v>
      </c>
      <c r="DO368" s="11"/>
      <c r="DP368" s="11"/>
      <c r="DQ368" s="18"/>
      <c r="DR368" s="20"/>
      <c r="DS368" s="10"/>
      <c r="DT368" s="11"/>
      <c r="DU368" s="61">
        <f t="shared" si="6203"/>
        <v>97</v>
      </c>
      <c r="DV368" s="61">
        <f t="shared" si="6204"/>
        <v>8</v>
      </c>
      <c r="DW368" s="11"/>
      <c r="DX368" s="12">
        <f t="shared" si="6136"/>
        <v>0</v>
      </c>
      <c r="DY368" s="11"/>
      <c r="DZ368" s="12" t="e">
        <f t="shared" si="6137"/>
        <v>#DIV/0!</v>
      </c>
      <c r="EA368" s="11"/>
      <c r="EB368" s="11"/>
      <c r="EC368" s="18"/>
      <c r="ED368" s="20"/>
      <c r="EE368" s="10"/>
      <c r="EF368" s="11"/>
      <c r="EG368" s="61">
        <f t="shared" si="6205"/>
        <v>568</v>
      </c>
      <c r="EH368" s="61">
        <f t="shared" si="6206"/>
        <v>40</v>
      </c>
      <c r="EI368" s="11"/>
      <c r="EJ368" s="12">
        <f t="shared" si="6138"/>
        <v>0</v>
      </c>
      <c r="EK368" s="11"/>
      <c r="EL368" s="12" t="e">
        <f t="shared" si="6139"/>
        <v>#DIV/0!</v>
      </c>
      <c r="EM368" s="11"/>
      <c r="EN368" s="11"/>
      <c r="EO368" s="18"/>
      <c r="EP368" s="20"/>
      <c r="EQ368" s="10"/>
      <c r="ER368" s="11"/>
      <c r="ES368" s="61">
        <f t="shared" si="6207"/>
        <v>556</v>
      </c>
      <c r="ET368" s="61">
        <f t="shared" si="6208"/>
        <v>39</v>
      </c>
      <c r="EU368" s="11"/>
      <c r="EV368" s="12">
        <f t="shared" si="6140"/>
        <v>0</v>
      </c>
      <c r="EW368" s="11"/>
      <c r="EX368" s="12" t="e">
        <f t="shared" si="6141"/>
        <v>#DIV/0!</v>
      </c>
      <c r="EY368" s="11"/>
      <c r="EZ368" s="11"/>
      <c r="FA368" s="18"/>
      <c r="FB368" s="20"/>
      <c r="FC368" s="10"/>
      <c r="FD368" s="11"/>
      <c r="FE368" s="61">
        <f t="shared" si="6209"/>
        <v>545</v>
      </c>
      <c r="FF368" s="61">
        <f t="shared" si="6210"/>
        <v>38</v>
      </c>
      <c r="FG368" s="11"/>
      <c r="FH368" s="12">
        <f t="shared" si="6142"/>
        <v>0</v>
      </c>
      <c r="FI368" s="11"/>
      <c r="FJ368" s="12" t="e">
        <f t="shared" si="6143"/>
        <v>#DIV/0!</v>
      </c>
      <c r="FK368" s="11"/>
      <c r="FL368" s="11"/>
      <c r="FM368" s="18"/>
      <c r="FN368" s="20"/>
      <c r="FO368" s="10"/>
      <c r="FP368" s="11"/>
      <c r="FQ368" s="61">
        <f t="shared" si="6211"/>
        <v>539</v>
      </c>
      <c r="FR368" s="61">
        <f t="shared" si="6212"/>
        <v>40</v>
      </c>
      <c r="FS368" s="11"/>
      <c r="FT368" s="12">
        <f t="shared" si="6144"/>
        <v>0</v>
      </c>
      <c r="FU368" s="11"/>
      <c r="FV368" s="12" t="e">
        <f t="shared" si="6145"/>
        <v>#DIV/0!</v>
      </c>
      <c r="FW368" s="11"/>
      <c r="FX368" s="11"/>
      <c r="FY368" s="18"/>
      <c r="FZ368" s="20"/>
      <c r="GA368" s="10"/>
      <c r="GB368" s="11"/>
      <c r="GC368" s="61">
        <f t="shared" si="6213"/>
        <v>549</v>
      </c>
      <c r="GD368" s="61">
        <f t="shared" si="6214"/>
        <v>41</v>
      </c>
      <c r="GE368" s="11"/>
      <c r="GF368" s="12">
        <f t="shared" si="6146"/>
        <v>0</v>
      </c>
      <c r="GG368" s="11"/>
      <c r="GH368" s="12" t="e">
        <f t="shared" si="6147"/>
        <v>#DIV/0!</v>
      </c>
      <c r="GI368" s="11"/>
      <c r="GJ368" s="11"/>
      <c r="GK368" s="18"/>
      <c r="GL368" s="20"/>
      <c r="GM368" s="10"/>
      <c r="GN368" s="11"/>
      <c r="GO368" s="61">
        <f t="shared" si="6215"/>
        <v>571</v>
      </c>
      <c r="GP368" s="61">
        <f t="shared" si="6216"/>
        <v>42</v>
      </c>
      <c r="GQ368" s="11"/>
      <c r="GR368" s="12">
        <f t="shared" si="6148"/>
        <v>0</v>
      </c>
      <c r="GS368" s="11"/>
      <c r="GT368" s="12" t="e">
        <f t="shared" si="6149"/>
        <v>#DIV/0!</v>
      </c>
      <c r="GU368" s="11"/>
      <c r="GV368" s="11"/>
      <c r="GW368" s="18"/>
      <c r="GX368" s="20"/>
      <c r="GY368" s="10"/>
      <c r="GZ368" s="11"/>
      <c r="HA368" s="61">
        <f t="shared" si="6217"/>
        <v>106</v>
      </c>
      <c r="HB368" s="61">
        <f t="shared" si="6218"/>
        <v>7</v>
      </c>
      <c r="HC368" s="11"/>
      <c r="HD368" s="12">
        <f t="shared" si="6150"/>
        <v>0</v>
      </c>
      <c r="HE368" s="11"/>
      <c r="HF368" s="12" t="e">
        <f t="shared" si="6151"/>
        <v>#DIV/0!</v>
      </c>
      <c r="HG368" s="11"/>
      <c r="HH368" s="11"/>
      <c r="HI368" s="18"/>
      <c r="HJ368" s="20"/>
      <c r="HK368" s="10"/>
      <c r="HL368" s="11"/>
      <c r="HM368" s="61">
        <f t="shared" si="6219"/>
        <v>574</v>
      </c>
      <c r="HN368" s="61">
        <f t="shared" si="6220"/>
        <v>42</v>
      </c>
      <c r="HO368" s="11"/>
      <c r="HP368" s="12">
        <f t="shared" si="6152"/>
        <v>0</v>
      </c>
      <c r="HQ368" s="11"/>
      <c r="HR368" s="12" t="e">
        <f t="shared" si="6153"/>
        <v>#DIV/0!</v>
      </c>
      <c r="HS368" s="11"/>
      <c r="HT368" s="11"/>
      <c r="HU368" s="18"/>
      <c r="HV368" s="20"/>
      <c r="HW368" s="10"/>
      <c r="HX368" s="11"/>
      <c r="HY368" s="61">
        <f t="shared" si="6221"/>
        <v>561</v>
      </c>
      <c r="HZ368" s="61">
        <f t="shared" si="6222"/>
        <v>41</v>
      </c>
      <c r="IA368" s="11"/>
      <c r="IB368" s="12">
        <f t="shared" si="6154"/>
        <v>0</v>
      </c>
      <c r="IC368" s="11"/>
      <c r="ID368" s="12" t="e">
        <f t="shared" si="6155"/>
        <v>#DIV/0!</v>
      </c>
      <c r="IE368" s="11"/>
      <c r="IF368" s="11"/>
      <c r="IG368" s="18"/>
      <c r="IH368" s="20"/>
      <c r="II368" s="10"/>
      <c r="IJ368" s="11"/>
      <c r="IK368" s="61">
        <f t="shared" si="6223"/>
        <v>574</v>
      </c>
      <c r="IL368" s="61">
        <f t="shared" si="6224"/>
        <v>41</v>
      </c>
      <c r="IM368" s="11"/>
      <c r="IN368" s="12">
        <f t="shared" si="6156"/>
        <v>0</v>
      </c>
      <c r="IO368" s="11"/>
      <c r="IP368" s="12" t="e">
        <f t="shared" si="6157"/>
        <v>#DIV/0!</v>
      </c>
      <c r="IQ368" s="11"/>
      <c r="IR368" s="11"/>
      <c r="IS368" s="18"/>
      <c r="IT368" s="20"/>
      <c r="IU368" s="10"/>
      <c r="IV368" s="11"/>
      <c r="IW368" s="61">
        <f t="shared" si="6225"/>
        <v>0</v>
      </c>
      <c r="IX368" s="61">
        <f t="shared" si="6226"/>
        <v>0</v>
      </c>
      <c r="IY368" s="11"/>
      <c r="IZ368" s="12" t="e">
        <f t="shared" si="6158"/>
        <v>#DIV/0!</v>
      </c>
      <c r="JA368" s="11"/>
      <c r="JB368" s="12" t="e">
        <f t="shared" si="6159"/>
        <v>#DIV/0!</v>
      </c>
      <c r="JC368" s="11"/>
      <c r="JD368" s="11"/>
      <c r="JE368" s="18"/>
      <c r="JF368" s="20"/>
      <c r="JG368" s="10">
        <f t="shared" si="6160"/>
        <v>0</v>
      </c>
      <c r="JH368" s="14">
        <f t="shared" si="6161"/>
        <v>0</v>
      </c>
      <c r="JI368" s="373">
        <f t="shared" si="6162"/>
        <v>10324</v>
      </c>
      <c r="JJ368" s="11">
        <f t="shared" si="5099"/>
        <v>731</v>
      </c>
      <c r="JK368" s="11">
        <f t="shared" si="6163"/>
        <v>0</v>
      </c>
      <c r="JL368" s="79">
        <f t="shared" si="6164"/>
        <v>0</v>
      </c>
      <c r="JM368" s="15">
        <f t="shared" si="6165"/>
        <v>0</v>
      </c>
      <c r="JN368" s="12" t="e">
        <f t="shared" si="6166"/>
        <v>#DIV/0!</v>
      </c>
      <c r="JO368" s="16"/>
      <c r="JP368" s="17"/>
      <c r="JQ368" s="16" t="e">
        <f t="shared" si="5556"/>
        <v>#DIV/0!</v>
      </c>
      <c r="JR368" s="16"/>
      <c r="JS368" s="369" t="e">
        <f t="shared" si="5407"/>
        <v>#DIV/0!</v>
      </c>
      <c r="JT368" s="18"/>
      <c r="JU368" s="21"/>
      <c r="JV368" s="404">
        <f t="shared" si="6168"/>
        <v>0</v>
      </c>
      <c r="JW368" s="401">
        <f t="shared" si="6169"/>
        <v>0</v>
      </c>
      <c r="JX368" s="406">
        <f t="shared" si="6170"/>
        <v>0</v>
      </c>
      <c r="JY368" s="743"/>
      <c r="JZ368" s="690"/>
      <c r="KA368" s="746"/>
      <c r="KB368" s="719"/>
      <c r="KC368" s="716"/>
      <c r="KD368" s="716"/>
      <c r="KE368" s="716"/>
      <c r="KF368" s="716"/>
      <c r="KG368" s="760"/>
      <c r="KH368" s="758"/>
      <c r="KI368" s="67">
        <f t="shared" si="6177"/>
        <v>0</v>
      </c>
      <c r="KJ368" s="430">
        <f t="shared" ref="KJ368" si="6234">KI368/KB369</f>
        <v>0</v>
      </c>
      <c r="KK368" s="67">
        <f t="shared" si="6179"/>
        <v>0</v>
      </c>
      <c r="KL368" s="425">
        <f t="shared" ref="KL368" si="6235">KK368/KD369</f>
        <v>0</v>
      </c>
      <c r="KM368" s="67">
        <f t="shared" si="6181"/>
        <v>0</v>
      </c>
      <c r="KN368" s="425">
        <f>KM368/KF369</f>
        <v>0</v>
      </c>
    </row>
    <row r="369" spans="1:300" ht="19.5" thickTop="1" x14ac:dyDescent="0.25">
      <c r="A369" s="734"/>
      <c r="B369" s="436">
        <f>+B368+1</f>
        <v>45880</v>
      </c>
      <c r="C369" s="10"/>
      <c r="D369" s="11"/>
      <c r="E369" s="61">
        <f t="shared" si="6183"/>
        <v>555</v>
      </c>
      <c r="F369" s="61">
        <f t="shared" si="6184"/>
        <v>39</v>
      </c>
      <c r="G369" s="11"/>
      <c r="H369" s="12">
        <f t="shared" si="6116"/>
        <v>0</v>
      </c>
      <c r="I369" s="11"/>
      <c r="J369" s="12" t="e">
        <f t="shared" si="6117"/>
        <v>#DIV/0!</v>
      </c>
      <c r="K369" s="13"/>
      <c r="L369" s="13"/>
      <c r="M369" s="25"/>
      <c r="N369" s="37"/>
      <c r="O369" s="10"/>
      <c r="P369" s="11"/>
      <c r="Q369" s="61">
        <f t="shared" si="6185"/>
        <v>562</v>
      </c>
      <c r="R369" s="61">
        <f t="shared" si="6186"/>
        <v>38</v>
      </c>
      <c r="S369" s="11"/>
      <c r="T369" s="12">
        <f t="shared" si="6118"/>
        <v>0</v>
      </c>
      <c r="U369" s="11"/>
      <c r="V369" s="12" t="e">
        <f t="shared" si="6119"/>
        <v>#DIV/0!</v>
      </c>
      <c r="W369" s="13"/>
      <c r="X369" s="13"/>
      <c r="Y369" s="25"/>
      <c r="Z369" s="37"/>
      <c r="AA369" s="10"/>
      <c r="AB369" s="11"/>
      <c r="AC369" s="61">
        <f t="shared" si="6187"/>
        <v>545</v>
      </c>
      <c r="AD369" s="61">
        <f t="shared" si="6188"/>
        <v>38</v>
      </c>
      <c r="AE369" s="11"/>
      <c r="AF369" s="12">
        <f t="shared" si="6120"/>
        <v>0</v>
      </c>
      <c r="AG369" s="11"/>
      <c r="AH369" s="12" t="e">
        <f t="shared" si="6121"/>
        <v>#DIV/0!</v>
      </c>
      <c r="AI369" s="13"/>
      <c r="AJ369" s="13"/>
      <c r="AK369" s="25"/>
      <c r="AL369" s="37"/>
      <c r="AM369" s="10"/>
      <c r="AN369" s="11"/>
      <c r="AO369" s="61">
        <f t="shared" si="6189"/>
        <v>122</v>
      </c>
      <c r="AP369" s="61">
        <f t="shared" si="6190"/>
        <v>8</v>
      </c>
      <c r="AQ369" s="11"/>
      <c r="AR369" s="12">
        <f t="shared" si="6122"/>
        <v>0</v>
      </c>
      <c r="AS369" s="11"/>
      <c r="AT369" s="12" t="e">
        <f t="shared" si="6123"/>
        <v>#DIV/0!</v>
      </c>
      <c r="AU369" s="13"/>
      <c r="AV369" s="13"/>
      <c r="AW369" s="25"/>
      <c r="AX369" s="37"/>
      <c r="AY369" s="10"/>
      <c r="AZ369" s="11"/>
      <c r="BA369" s="61">
        <f t="shared" si="6191"/>
        <v>547</v>
      </c>
      <c r="BB369" s="61">
        <f t="shared" si="6192"/>
        <v>38</v>
      </c>
      <c r="BC369" s="11"/>
      <c r="BD369" s="12">
        <f t="shared" si="6124"/>
        <v>0</v>
      </c>
      <c r="BE369" s="11"/>
      <c r="BF369" s="12" t="e">
        <f t="shared" si="6125"/>
        <v>#DIV/0!</v>
      </c>
      <c r="BG369" s="13"/>
      <c r="BH369" s="13"/>
      <c r="BI369" s="25"/>
      <c r="BJ369" s="37"/>
      <c r="BK369" s="10"/>
      <c r="BL369" s="11"/>
      <c r="BM369" s="61">
        <f t="shared" si="6193"/>
        <v>551</v>
      </c>
      <c r="BN369" s="61">
        <f t="shared" si="6194"/>
        <v>38</v>
      </c>
      <c r="BO369" s="11"/>
      <c r="BP369" s="12">
        <f t="shared" si="6126"/>
        <v>0</v>
      </c>
      <c r="BQ369" s="11"/>
      <c r="BR369" s="12" t="e">
        <f t="shared" si="6127"/>
        <v>#DIV/0!</v>
      </c>
      <c r="BS369" s="13"/>
      <c r="BT369" s="13"/>
      <c r="BU369" s="25"/>
      <c r="BV369" s="37"/>
      <c r="BW369" s="10"/>
      <c r="BX369" s="11"/>
      <c r="BY369" s="61">
        <f t="shared" si="6195"/>
        <v>556</v>
      </c>
      <c r="BZ369" s="61">
        <f t="shared" si="6196"/>
        <v>38</v>
      </c>
      <c r="CA369" s="11"/>
      <c r="CB369" s="12">
        <f t="shared" si="6128"/>
        <v>0</v>
      </c>
      <c r="CC369" s="11"/>
      <c r="CD369" s="12" t="e">
        <f t="shared" si="6129"/>
        <v>#DIV/0!</v>
      </c>
      <c r="CE369" s="13"/>
      <c r="CF369" s="13"/>
      <c r="CG369" s="25"/>
      <c r="CH369" s="37"/>
      <c r="CI369" s="10"/>
      <c r="CJ369" s="11"/>
      <c r="CK369" s="61">
        <f t="shared" si="6197"/>
        <v>538</v>
      </c>
      <c r="CL369" s="61">
        <f t="shared" si="6198"/>
        <v>38</v>
      </c>
      <c r="CM369" s="11"/>
      <c r="CN369" s="12">
        <f t="shared" si="6130"/>
        <v>0</v>
      </c>
      <c r="CO369" s="11"/>
      <c r="CP369" s="12" t="e">
        <f t="shared" si="6131"/>
        <v>#DIV/0!</v>
      </c>
      <c r="CQ369" s="13"/>
      <c r="CR369" s="13"/>
      <c r="CS369" s="25"/>
      <c r="CT369" s="37"/>
      <c r="CU369" s="10"/>
      <c r="CV369" s="11"/>
      <c r="CW369" s="61">
        <f t="shared" si="6199"/>
        <v>547</v>
      </c>
      <c r="CX369" s="61">
        <f t="shared" si="6200"/>
        <v>38</v>
      </c>
      <c r="CY369" s="11"/>
      <c r="CZ369" s="12">
        <f t="shared" si="6132"/>
        <v>0</v>
      </c>
      <c r="DA369" s="11"/>
      <c r="DB369" s="12" t="e">
        <f t="shared" si="6133"/>
        <v>#DIV/0!</v>
      </c>
      <c r="DC369" s="13"/>
      <c r="DD369" s="13"/>
      <c r="DE369" s="25"/>
      <c r="DF369" s="37"/>
      <c r="DG369" s="10"/>
      <c r="DH369" s="11"/>
      <c r="DI369" s="61">
        <f t="shared" si="6201"/>
        <v>561</v>
      </c>
      <c r="DJ369" s="61">
        <f t="shared" si="6202"/>
        <v>39</v>
      </c>
      <c r="DK369" s="11"/>
      <c r="DL369" s="12">
        <f t="shared" si="6134"/>
        <v>0</v>
      </c>
      <c r="DM369" s="11"/>
      <c r="DN369" s="12" t="e">
        <f t="shared" si="6135"/>
        <v>#DIV/0!</v>
      </c>
      <c r="DO369" s="13"/>
      <c r="DP369" s="13"/>
      <c r="DQ369" s="25"/>
      <c r="DR369" s="37"/>
      <c r="DS369" s="10"/>
      <c r="DT369" s="11"/>
      <c r="DU369" s="61">
        <f t="shared" si="6203"/>
        <v>97</v>
      </c>
      <c r="DV369" s="61">
        <f t="shared" si="6204"/>
        <v>8</v>
      </c>
      <c r="DW369" s="11"/>
      <c r="DX369" s="12">
        <f t="shared" si="6136"/>
        <v>0</v>
      </c>
      <c r="DY369" s="11"/>
      <c r="DZ369" s="12" t="e">
        <f t="shared" si="6137"/>
        <v>#DIV/0!</v>
      </c>
      <c r="EA369" s="13"/>
      <c r="EB369" s="13"/>
      <c r="EC369" s="25"/>
      <c r="ED369" s="37"/>
      <c r="EE369" s="10"/>
      <c r="EF369" s="11"/>
      <c r="EG369" s="61">
        <f t="shared" si="6205"/>
        <v>568</v>
      </c>
      <c r="EH369" s="61">
        <f t="shared" si="6206"/>
        <v>40</v>
      </c>
      <c r="EI369" s="11"/>
      <c r="EJ369" s="12">
        <f t="shared" si="6138"/>
        <v>0</v>
      </c>
      <c r="EK369" s="11"/>
      <c r="EL369" s="12" t="e">
        <f t="shared" si="6139"/>
        <v>#DIV/0!</v>
      </c>
      <c r="EM369" s="13"/>
      <c r="EN369" s="13"/>
      <c r="EO369" s="25"/>
      <c r="EP369" s="37"/>
      <c r="EQ369" s="10"/>
      <c r="ER369" s="11"/>
      <c r="ES369" s="61">
        <f t="shared" si="6207"/>
        <v>556</v>
      </c>
      <c r="ET369" s="61">
        <f t="shared" si="6208"/>
        <v>39</v>
      </c>
      <c r="EU369" s="11"/>
      <c r="EV369" s="12">
        <f t="shared" si="6140"/>
        <v>0</v>
      </c>
      <c r="EW369" s="11"/>
      <c r="EX369" s="12" t="e">
        <f t="shared" si="6141"/>
        <v>#DIV/0!</v>
      </c>
      <c r="EY369" s="13"/>
      <c r="EZ369" s="13"/>
      <c r="FA369" s="25"/>
      <c r="FB369" s="37"/>
      <c r="FC369" s="10"/>
      <c r="FD369" s="11"/>
      <c r="FE369" s="61">
        <f t="shared" si="6209"/>
        <v>545</v>
      </c>
      <c r="FF369" s="61">
        <f t="shared" si="6210"/>
        <v>38</v>
      </c>
      <c r="FG369" s="11"/>
      <c r="FH369" s="12">
        <f t="shared" si="6142"/>
        <v>0</v>
      </c>
      <c r="FI369" s="11"/>
      <c r="FJ369" s="12" t="e">
        <f t="shared" si="6143"/>
        <v>#DIV/0!</v>
      </c>
      <c r="FK369" s="13"/>
      <c r="FL369" s="13"/>
      <c r="FM369" s="25"/>
      <c r="FN369" s="37"/>
      <c r="FO369" s="10"/>
      <c r="FP369" s="11"/>
      <c r="FQ369" s="61">
        <f t="shared" si="6211"/>
        <v>539</v>
      </c>
      <c r="FR369" s="61">
        <f t="shared" si="6212"/>
        <v>40</v>
      </c>
      <c r="FS369" s="11"/>
      <c r="FT369" s="12">
        <f t="shared" si="6144"/>
        <v>0</v>
      </c>
      <c r="FU369" s="11"/>
      <c r="FV369" s="12" t="e">
        <f t="shared" si="6145"/>
        <v>#DIV/0!</v>
      </c>
      <c r="FW369" s="13"/>
      <c r="FX369" s="13"/>
      <c r="FY369" s="25"/>
      <c r="FZ369" s="37"/>
      <c r="GA369" s="10"/>
      <c r="GB369" s="11"/>
      <c r="GC369" s="61">
        <f t="shared" si="6213"/>
        <v>549</v>
      </c>
      <c r="GD369" s="61">
        <f t="shared" si="6214"/>
        <v>41</v>
      </c>
      <c r="GE369" s="11"/>
      <c r="GF369" s="12">
        <f t="shared" si="6146"/>
        <v>0</v>
      </c>
      <c r="GG369" s="11"/>
      <c r="GH369" s="12" t="e">
        <f t="shared" si="6147"/>
        <v>#DIV/0!</v>
      </c>
      <c r="GI369" s="13"/>
      <c r="GJ369" s="13"/>
      <c r="GK369" s="25"/>
      <c r="GL369" s="37"/>
      <c r="GM369" s="10"/>
      <c r="GN369" s="11"/>
      <c r="GO369" s="61">
        <f t="shared" si="6215"/>
        <v>571</v>
      </c>
      <c r="GP369" s="61">
        <f t="shared" si="6216"/>
        <v>42</v>
      </c>
      <c r="GQ369" s="11"/>
      <c r="GR369" s="12">
        <f t="shared" si="6148"/>
        <v>0</v>
      </c>
      <c r="GS369" s="11"/>
      <c r="GT369" s="12" t="e">
        <f t="shared" si="6149"/>
        <v>#DIV/0!</v>
      </c>
      <c r="GU369" s="13"/>
      <c r="GV369" s="13"/>
      <c r="GW369" s="25"/>
      <c r="GX369" s="37"/>
      <c r="GY369" s="10"/>
      <c r="GZ369" s="11"/>
      <c r="HA369" s="61">
        <f t="shared" si="6217"/>
        <v>106</v>
      </c>
      <c r="HB369" s="61">
        <f t="shared" si="6218"/>
        <v>7</v>
      </c>
      <c r="HC369" s="11"/>
      <c r="HD369" s="12">
        <f t="shared" si="6150"/>
        <v>0</v>
      </c>
      <c r="HE369" s="11"/>
      <c r="HF369" s="12" t="e">
        <f t="shared" si="6151"/>
        <v>#DIV/0!</v>
      </c>
      <c r="HG369" s="13"/>
      <c r="HH369" s="13"/>
      <c r="HI369" s="25"/>
      <c r="HJ369" s="37"/>
      <c r="HK369" s="10"/>
      <c r="HL369" s="11"/>
      <c r="HM369" s="61">
        <f t="shared" si="6219"/>
        <v>574</v>
      </c>
      <c r="HN369" s="61">
        <f t="shared" si="6220"/>
        <v>42</v>
      </c>
      <c r="HO369" s="11"/>
      <c r="HP369" s="12">
        <f t="shared" si="6152"/>
        <v>0</v>
      </c>
      <c r="HQ369" s="11"/>
      <c r="HR369" s="12" t="e">
        <f t="shared" si="6153"/>
        <v>#DIV/0!</v>
      </c>
      <c r="HS369" s="13"/>
      <c r="HT369" s="13"/>
      <c r="HU369" s="25"/>
      <c r="HV369" s="37"/>
      <c r="HW369" s="10"/>
      <c r="HX369" s="11"/>
      <c r="HY369" s="61">
        <f t="shared" si="6221"/>
        <v>561</v>
      </c>
      <c r="HZ369" s="61">
        <f t="shared" si="6222"/>
        <v>41</v>
      </c>
      <c r="IA369" s="11"/>
      <c r="IB369" s="12">
        <f t="shared" si="6154"/>
        <v>0</v>
      </c>
      <c r="IC369" s="11"/>
      <c r="ID369" s="12" t="e">
        <f t="shared" si="6155"/>
        <v>#DIV/0!</v>
      </c>
      <c r="IE369" s="13"/>
      <c r="IF369" s="13"/>
      <c r="IG369" s="25"/>
      <c r="IH369" s="37"/>
      <c r="II369" s="10"/>
      <c r="IJ369" s="11"/>
      <c r="IK369" s="61">
        <f t="shared" si="6223"/>
        <v>574</v>
      </c>
      <c r="IL369" s="61">
        <f t="shared" si="6224"/>
        <v>41</v>
      </c>
      <c r="IM369" s="11"/>
      <c r="IN369" s="12">
        <f t="shared" si="6156"/>
        <v>0</v>
      </c>
      <c r="IO369" s="11"/>
      <c r="IP369" s="12" t="e">
        <f t="shared" si="6157"/>
        <v>#DIV/0!</v>
      </c>
      <c r="IQ369" s="13"/>
      <c r="IR369" s="13"/>
      <c r="IS369" s="25"/>
      <c r="IT369" s="37"/>
      <c r="IU369" s="10"/>
      <c r="IV369" s="11"/>
      <c r="IW369" s="61">
        <f t="shared" si="6225"/>
        <v>0</v>
      </c>
      <c r="IX369" s="61">
        <f t="shared" si="6226"/>
        <v>0</v>
      </c>
      <c r="IY369" s="11"/>
      <c r="IZ369" s="12" t="e">
        <f t="shared" si="6158"/>
        <v>#DIV/0!</v>
      </c>
      <c r="JA369" s="11"/>
      <c r="JB369" s="12" t="e">
        <f t="shared" si="6159"/>
        <v>#DIV/0!</v>
      </c>
      <c r="JC369" s="13"/>
      <c r="JD369" s="13"/>
      <c r="JE369" s="25"/>
      <c r="JF369" s="37"/>
      <c r="JG369" s="10">
        <f t="shared" si="6160"/>
        <v>0</v>
      </c>
      <c r="JH369" s="14">
        <f t="shared" si="6161"/>
        <v>0</v>
      </c>
      <c r="JI369" s="373">
        <f t="shared" si="6162"/>
        <v>10324</v>
      </c>
      <c r="JJ369" s="11">
        <f t="shared" si="5099"/>
        <v>731</v>
      </c>
      <c r="JK369" s="11">
        <f t="shared" si="6163"/>
        <v>0</v>
      </c>
      <c r="JL369" s="79">
        <f t="shared" si="6164"/>
        <v>0</v>
      </c>
      <c r="JM369" s="15">
        <f t="shared" si="6165"/>
        <v>0</v>
      </c>
      <c r="JN369" s="12" t="e">
        <f t="shared" si="6166"/>
        <v>#DIV/0!</v>
      </c>
      <c r="JO369" s="16"/>
      <c r="JP369" s="17"/>
      <c r="JQ369" s="16" t="e">
        <f t="shared" si="5556"/>
        <v>#DIV/0!</v>
      </c>
      <c r="JR369" s="16"/>
      <c r="JS369" s="369" t="e">
        <f t="shared" si="5407"/>
        <v>#DIV/0!</v>
      </c>
      <c r="JT369" s="23"/>
      <c r="JU369" s="399"/>
      <c r="JV369" s="404">
        <f t="shared" si="6168"/>
        <v>0</v>
      </c>
      <c r="JW369" s="401">
        <f t="shared" si="6169"/>
        <v>0</v>
      </c>
      <c r="JX369" s="406">
        <f t="shared" si="6170"/>
        <v>0</v>
      </c>
      <c r="JY369" s="743"/>
      <c r="JZ369" s="690"/>
      <c r="KA369" s="746"/>
      <c r="KB369" s="718">
        <f t="shared" ref="KB369" si="6236">SUM(E362,Q362,AC362,AO362,BA362,BM362,BY362)</f>
        <v>3438</v>
      </c>
      <c r="KC369" s="714"/>
      <c r="KD369" s="714">
        <f t="shared" ref="KD369" si="6237">SUM(CK362,CW362,DI362,DU362,EG362,ES362,FE362)</f>
        <v>3412</v>
      </c>
      <c r="KE369" s="714"/>
      <c r="KF369" s="714">
        <f t="shared" ref="KF369" si="6238">SUM(FQ362,GC362,GO362,HA362,HM362,HY362,IK362)</f>
        <v>3474</v>
      </c>
      <c r="KG369" s="759"/>
      <c r="KH369" s="761" t="s">
        <v>65</v>
      </c>
      <c r="KI369" s="67">
        <f t="shared" si="6177"/>
        <v>0</v>
      </c>
      <c r="KJ369" s="430">
        <f t="shared" ref="KJ369" si="6239">KI369/KB369</f>
        <v>0</v>
      </c>
      <c r="KK369" s="67">
        <f t="shared" si="6179"/>
        <v>0</v>
      </c>
      <c r="KL369" s="425">
        <f t="shared" ref="KL369" si="6240">KK369/KD369</f>
        <v>0</v>
      </c>
      <c r="KM369" s="67">
        <f t="shared" si="6181"/>
        <v>0</v>
      </c>
      <c r="KN369" s="425">
        <f>KM369/KF369</f>
        <v>0</v>
      </c>
    </row>
    <row r="370" spans="1:300" ht="19.5" thickBot="1" x14ac:dyDescent="0.3">
      <c r="A370" s="734"/>
      <c r="B370" s="436">
        <f t="shared" si="6182"/>
        <v>45881</v>
      </c>
      <c r="C370" s="10"/>
      <c r="D370" s="11"/>
      <c r="E370" s="61">
        <f t="shared" si="6183"/>
        <v>555</v>
      </c>
      <c r="F370" s="61">
        <f t="shared" si="6184"/>
        <v>39</v>
      </c>
      <c r="G370" s="11"/>
      <c r="H370" s="12">
        <f t="shared" si="6116"/>
        <v>0</v>
      </c>
      <c r="I370" s="11"/>
      <c r="J370" s="12" t="e">
        <f t="shared" si="6117"/>
        <v>#DIV/0!</v>
      </c>
      <c r="K370" s="13"/>
      <c r="L370" s="11"/>
      <c r="M370" s="25"/>
      <c r="N370" s="37"/>
      <c r="O370" s="10"/>
      <c r="P370" s="11"/>
      <c r="Q370" s="61">
        <f t="shared" si="6185"/>
        <v>562</v>
      </c>
      <c r="R370" s="61">
        <f t="shared" si="6186"/>
        <v>38</v>
      </c>
      <c r="S370" s="11"/>
      <c r="T370" s="12">
        <f t="shared" si="6118"/>
        <v>0</v>
      </c>
      <c r="U370" s="11"/>
      <c r="V370" s="12" t="e">
        <f t="shared" si="6119"/>
        <v>#DIV/0!</v>
      </c>
      <c r="W370" s="13"/>
      <c r="X370" s="11"/>
      <c r="Y370" s="25"/>
      <c r="Z370" s="37"/>
      <c r="AA370" s="10"/>
      <c r="AB370" s="11"/>
      <c r="AC370" s="61">
        <f t="shared" si="6187"/>
        <v>545</v>
      </c>
      <c r="AD370" s="61">
        <f t="shared" si="6188"/>
        <v>38</v>
      </c>
      <c r="AE370" s="11"/>
      <c r="AF370" s="12">
        <f t="shared" si="6120"/>
        <v>0</v>
      </c>
      <c r="AG370" s="11"/>
      <c r="AH370" s="12" t="e">
        <f t="shared" si="6121"/>
        <v>#DIV/0!</v>
      </c>
      <c r="AI370" s="13"/>
      <c r="AJ370" s="11"/>
      <c r="AK370" s="25"/>
      <c r="AL370" s="37"/>
      <c r="AM370" s="10"/>
      <c r="AN370" s="11"/>
      <c r="AO370" s="61">
        <f t="shared" si="6189"/>
        <v>122</v>
      </c>
      <c r="AP370" s="61">
        <f t="shared" si="6190"/>
        <v>8</v>
      </c>
      <c r="AQ370" s="11"/>
      <c r="AR370" s="12">
        <f t="shared" si="6122"/>
        <v>0</v>
      </c>
      <c r="AS370" s="11"/>
      <c r="AT370" s="12" t="e">
        <f t="shared" si="6123"/>
        <v>#DIV/0!</v>
      </c>
      <c r="AU370" s="13"/>
      <c r="AV370" s="11"/>
      <c r="AW370" s="25"/>
      <c r="AX370" s="37"/>
      <c r="AY370" s="10"/>
      <c r="AZ370" s="11"/>
      <c r="BA370" s="61">
        <f t="shared" si="6191"/>
        <v>547</v>
      </c>
      <c r="BB370" s="61">
        <f t="shared" si="6192"/>
        <v>38</v>
      </c>
      <c r="BC370" s="11"/>
      <c r="BD370" s="12">
        <f t="shared" si="6124"/>
        <v>0</v>
      </c>
      <c r="BE370" s="11"/>
      <c r="BF370" s="12" t="e">
        <f t="shared" si="6125"/>
        <v>#DIV/0!</v>
      </c>
      <c r="BG370" s="13"/>
      <c r="BH370" s="11"/>
      <c r="BI370" s="25"/>
      <c r="BJ370" s="37"/>
      <c r="BK370" s="10"/>
      <c r="BL370" s="11"/>
      <c r="BM370" s="61">
        <f t="shared" si="6193"/>
        <v>551</v>
      </c>
      <c r="BN370" s="61">
        <f t="shared" si="6194"/>
        <v>38</v>
      </c>
      <c r="BO370" s="11"/>
      <c r="BP370" s="12">
        <f t="shared" si="6126"/>
        <v>0</v>
      </c>
      <c r="BQ370" s="11"/>
      <c r="BR370" s="12" t="e">
        <f t="shared" si="6127"/>
        <v>#DIV/0!</v>
      </c>
      <c r="BS370" s="13"/>
      <c r="BT370" s="11"/>
      <c r="BU370" s="25"/>
      <c r="BV370" s="37"/>
      <c r="BW370" s="10"/>
      <c r="BX370" s="11"/>
      <c r="BY370" s="61">
        <f t="shared" si="6195"/>
        <v>556</v>
      </c>
      <c r="BZ370" s="61">
        <f t="shared" si="6196"/>
        <v>38</v>
      </c>
      <c r="CA370" s="11"/>
      <c r="CB370" s="12">
        <f t="shared" si="6128"/>
        <v>0</v>
      </c>
      <c r="CC370" s="11"/>
      <c r="CD370" s="12" t="e">
        <f t="shared" si="6129"/>
        <v>#DIV/0!</v>
      </c>
      <c r="CE370" s="13"/>
      <c r="CF370" s="11"/>
      <c r="CG370" s="25"/>
      <c r="CH370" s="37"/>
      <c r="CI370" s="10"/>
      <c r="CJ370" s="11"/>
      <c r="CK370" s="61">
        <f t="shared" si="6197"/>
        <v>538</v>
      </c>
      <c r="CL370" s="61">
        <f t="shared" si="6198"/>
        <v>38</v>
      </c>
      <c r="CM370" s="11"/>
      <c r="CN370" s="12">
        <f t="shared" si="6130"/>
        <v>0</v>
      </c>
      <c r="CO370" s="11"/>
      <c r="CP370" s="12" t="e">
        <f t="shared" si="6131"/>
        <v>#DIV/0!</v>
      </c>
      <c r="CQ370" s="13"/>
      <c r="CR370" s="11"/>
      <c r="CS370" s="25"/>
      <c r="CT370" s="37"/>
      <c r="CU370" s="10"/>
      <c r="CV370" s="11"/>
      <c r="CW370" s="61">
        <f t="shared" si="6199"/>
        <v>547</v>
      </c>
      <c r="CX370" s="61">
        <f t="shared" si="6200"/>
        <v>38</v>
      </c>
      <c r="CY370" s="11"/>
      <c r="CZ370" s="12">
        <f t="shared" si="6132"/>
        <v>0</v>
      </c>
      <c r="DA370" s="11"/>
      <c r="DB370" s="12" t="e">
        <f t="shared" si="6133"/>
        <v>#DIV/0!</v>
      </c>
      <c r="DC370" s="13"/>
      <c r="DD370" s="11"/>
      <c r="DE370" s="25"/>
      <c r="DF370" s="37"/>
      <c r="DG370" s="10"/>
      <c r="DH370" s="11"/>
      <c r="DI370" s="61">
        <f t="shared" si="6201"/>
        <v>561</v>
      </c>
      <c r="DJ370" s="61">
        <f t="shared" si="6202"/>
        <v>39</v>
      </c>
      <c r="DK370" s="11"/>
      <c r="DL370" s="12">
        <f t="shared" si="6134"/>
        <v>0</v>
      </c>
      <c r="DM370" s="11"/>
      <c r="DN370" s="12" t="e">
        <f t="shared" si="6135"/>
        <v>#DIV/0!</v>
      </c>
      <c r="DO370" s="13"/>
      <c r="DP370" s="11"/>
      <c r="DQ370" s="25"/>
      <c r="DR370" s="37"/>
      <c r="DS370" s="10"/>
      <c r="DT370" s="11"/>
      <c r="DU370" s="61">
        <f t="shared" si="6203"/>
        <v>97</v>
      </c>
      <c r="DV370" s="61">
        <f t="shared" si="6204"/>
        <v>8</v>
      </c>
      <c r="DW370" s="11"/>
      <c r="DX370" s="12">
        <f t="shared" si="6136"/>
        <v>0</v>
      </c>
      <c r="DY370" s="11"/>
      <c r="DZ370" s="12" t="e">
        <f t="shared" si="6137"/>
        <v>#DIV/0!</v>
      </c>
      <c r="EA370" s="13"/>
      <c r="EB370" s="11"/>
      <c r="EC370" s="25"/>
      <c r="ED370" s="37"/>
      <c r="EE370" s="10"/>
      <c r="EF370" s="11"/>
      <c r="EG370" s="61">
        <f t="shared" si="6205"/>
        <v>568</v>
      </c>
      <c r="EH370" s="61">
        <f t="shared" si="6206"/>
        <v>40</v>
      </c>
      <c r="EI370" s="11"/>
      <c r="EJ370" s="12">
        <f t="shared" si="6138"/>
        <v>0</v>
      </c>
      <c r="EK370" s="11"/>
      <c r="EL370" s="12" t="e">
        <f t="shared" si="6139"/>
        <v>#DIV/0!</v>
      </c>
      <c r="EM370" s="13"/>
      <c r="EN370" s="11"/>
      <c r="EO370" s="25"/>
      <c r="EP370" s="37"/>
      <c r="EQ370" s="10"/>
      <c r="ER370" s="11"/>
      <c r="ES370" s="61">
        <f t="shared" si="6207"/>
        <v>556</v>
      </c>
      <c r="ET370" s="61">
        <f t="shared" si="6208"/>
        <v>39</v>
      </c>
      <c r="EU370" s="11"/>
      <c r="EV370" s="12">
        <f t="shared" si="6140"/>
        <v>0</v>
      </c>
      <c r="EW370" s="11"/>
      <c r="EX370" s="12" t="e">
        <f t="shared" si="6141"/>
        <v>#DIV/0!</v>
      </c>
      <c r="EY370" s="13"/>
      <c r="EZ370" s="11"/>
      <c r="FA370" s="25"/>
      <c r="FB370" s="37"/>
      <c r="FC370" s="10"/>
      <c r="FD370" s="11"/>
      <c r="FE370" s="61">
        <f t="shared" si="6209"/>
        <v>545</v>
      </c>
      <c r="FF370" s="61">
        <f t="shared" si="6210"/>
        <v>38</v>
      </c>
      <c r="FG370" s="11"/>
      <c r="FH370" s="12">
        <f t="shared" si="6142"/>
        <v>0</v>
      </c>
      <c r="FI370" s="11"/>
      <c r="FJ370" s="12" t="e">
        <f t="shared" si="6143"/>
        <v>#DIV/0!</v>
      </c>
      <c r="FK370" s="13"/>
      <c r="FL370" s="11"/>
      <c r="FM370" s="25"/>
      <c r="FN370" s="37"/>
      <c r="FO370" s="10"/>
      <c r="FP370" s="11"/>
      <c r="FQ370" s="61">
        <f t="shared" si="6211"/>
        <v>539</v>
      </c>
      <c r="FR370" s="61">
        <f t="shared" si="6212"/>
        <v>40</v>
      </c>
      <c r="FS370" s="11"/>
      <c r="FT370" s="12">
        <f t="shared" si="6144"/>
        <v>0</v>
      </c>
      <c r="FU370" s="11"/>
      <c r="FV370" s="12" t="e">
        <f t="shared" si="6145"/>
        <v>#DIV/0!</v>
      </c>
      <c r="FW370" s="13"/>
      <c r="FX370" s="11"/>
      <c r="FY370" s="25"/>
      <c r="FZ370" s="37"/>
      <c r="GA370" s="10"/>
      <c r="GB370" s="11"/>
      <c r="GC370" s="61">
        <f t="shared" si="6213"/>
        <v>549</v>
      </c>
      <c r="GD370" s="61">
        <f t="shared" si="6214"/>
        <v>41</v>
      </c>
      <c r="GE370" s="11"/>
      <c r="GF370" s="12">
        <f t="shared" si="6146"/>
        <v>0</v>
      </c>
      <c r="GG370" s="11"/>
      <c r="GH370" s="12" t="e">
        <f t="shared" si="6147"/>
        <v>#DIV/0!</v>
      </c>
      <c r="GI370" s="13"/>
      <c r="GJ370" s="11"/>
      <c r="GK370" s="25"/>
      <c r="GL370" s="37"/>
      <c r="GM370" s="10"/>
      <c r="GN370" s="11"/>
      <c r="GO370" s="61">
        <f t="shared" si="6215"/>
        <v>571</v>
      </c>
      <c r="GP370" s="61">
        <f t="shared" si="6216"/>
        <v>42</v>
      </c>
      <c r="GQ370" s="11"/>
      <c r="GR370" s="12">
        <f t="shared" si="6148"/>
        <v>0</v>
      </c>
      <c r="GS370" s="11"/>
      <c r="GT370" s="12" t="e">
        <f t="shared" si="6149"/>
        <v>#DIV/0!</v>
      </c>
      <c r="GU370" s="13"/>
      <c r="GV370" s="11"/>
      <c r="GW370" s="25"/>
      <c r="GX370" s="37"/>
      <c r="GY370" s="10"/>
      <c r="GZ370" s="11"/>
      <c r="HA370" s="61">
        <f t="shared" si="6217"/>
        <v>106</v>
      </c>
      <c r="HB370" s="61">
        <f t="shared" si="6218"/>
        <v>7</v>
      </c>
      <c r="HC370" s="11"/>
      <c r="HD370" s="12">
        <f t="shared" si="6150"/>
        <v>0</v>
      </c>
      <c r="HE370" s="11"/>
      <c r="HF370" s="12" t="e">
        <f t="shared" si="6151"/>
        <v>#DIV/0!</v>
      </c>
      <c r="HG370" s="13"/>
      <c r="HH370" s="11"/>
      <c r="HI370" s="25"/>
      <c r="HJ370" s="37"/>
      <c r="HK370" s="10"/>
      <c r="HL370" s="11"/>
      <c r="HM370" s="61">
        <f t="shared" si="6219"/>
        <v>574</v>
      </c>
      <c r="HN370" s="61">
        <f t="shared" si="6220"/>
        <v>42</v>
      </c>
      <c r="HO370" s="11"/>
      <c r="HP370" s="12">
        <f t="shared" si="6152"/>
        <v>0</v>
      </c>
      <c r="HQ370" s="11"/>
      <c r="HR370" s="12" t="e">
        <f t="shared" si="6153"/>
        <v>#DIV/0!</v>
      </c>
      <c r="HS370" s="13"/>
      <c r="HT370" s="11"/>
      <c r="HU370" s="25"/>
      <c r="HV370" s="37"/>
      <c r="HW370" s="10"/>
      <c r="HX370" s="11"/>
      <c r="HY370" s="61">
        <f t="shared" si="6221"/>
        <v>561</v>
      </c>
      <c r="HZ370" s="61">
        <f t="shared" si="6222"/>
        <v>41</v>
      </c>
      <c r="IA370" s="11"/>
      <c r="IB370" s="12">
        <f t="shared" si="6154"/>
        <v>0</v>
      </c>
      <c r="IC370" s="11"/>
      <c r="ID370" s="12" t="e">
        <f t="shared" si="6155"/>
        <v>#DIV/0!</v>
      </c>
      <c r="IE370" s="13"/>
      <c r="IF370" s="11"/>
      <c r="IG370" s="25"/>
      <c r="IH370" s="37"/>
      <c r="II370" s="10"/>
      <c r="IJ370" s="11"/>
      <c r="IK370" s="61">
        <f t="shared" si="6223"/>
        <v>574</v>
      </c>
      <c r="IL370" s="61">
        <f t="shared" si="6224"/>
        <v>41</v>
      </c>
      <c r="IM370" s="11"/>
      <c r="IN370" s="12">
        <f t="shared" si="6156"/>
        <v>0</v>
      </c>
      <c r="IO370" s="11"/>
      <c r="IP370" s="12" t="e">
        <f t="shared" si="6157"/>
        <v>#DIV/0!</v>
      </c>
      <c r="IQ370" s="13"/>
      <c r="IR370" s="11"/>
      <c r="IS370" s="25"/>
      <c r="IT370" s="37"/>
      <c r="IU370" s="10"/>
      <c r="IV370" s="11"/>
      <c r="IW370" s="61">
        <f t="shared" si="6225"/>
        <v>0</v>
      </c>
      <c r="IX370" s="61">
        <f t="shared" si="6226"/>
        <v>0</v>
      </c>
      <c r="IY370" s="11"/>
      <c r="IZ370" s="12" t="e">
        <f t="shared" si="6158"/>
        <v>#DIV/0!</v>
      </c>
      <c r="JA370" s="11"/>
      <c r="JB370" s="12" t="e">
        <f t="shared" si="6159"/>
        <v>#DIV/0!</v>
      </c>
      <c r="JC370" s="13"/>
      <c r="JD370" s="11"/>
      <c r="JE370" s="25"/>
      <c r="JF370" s="37"/>
      <c r="JG370" s="10">
        <f t="shared" si="6160"/>
        <v>0</v>
      </c>
      <c r="JH370" s="14">
        <f t="shared" si="6161"/>
        <v>0</v>
      </c>
      <c r="JI370" s="373">
        <f t="shared" si="6162"/>
        <v>10324</v>
      </c>
      <c r="JJ370" s="11">
        <f t="shared" ref="JJ370:JJ371" si="6241">+F370+R370+AD370+AP370+BB370+BN370+BZ370+CL370+CX370+DJ370+DV370+EH370+ET370+FF370+GD370+GP370+HB370+HN370+HZ370+FR370+IL370+IX370</f>
        <v>731</v>
      </c>
      <c r="JK370" s="11">
        <f t="shared" si="6163"/>
        <v>0</v>
      </c>
      <c r="JL370" s="79">
        <f t="shared" si="6164"/>
        <v>0</v>
      </c>
      <c r="JM370" s="15">
        <f t="shared" si="6165"/>
        <v>0</v>
      </c>
      <c r="JN370" s="12" t="e">
        <f t="shared" si="6166"/>
        <v>#DIV/0!</v>
      </c>
      <c r="JO370" s="16"/>
      <c r="JP370" s="17"/>
      <c r="JQ370" s="16" t="e">
        <f t="shared" si="5556"/>
        <v>#DIV/0!</v>
      </c>
      <c r="JR370" s="16"/>
      <c r="JS370" s="369" t="e">
        <f t="shared" si="5407"/>
        <v>#DIV/0!</v>
      </c>
      <c r="JT370" s="23"/>
      <c r="JU370" s="399"/>
      <c r="JV370" s="404">
        <f t="shared" si="6168"/>
        <v>0</v>
      </c>
      <c r="JW370" s="401">
        <f t="shared" si="6169"/>
        <v>0</v>
      </c>
      <c r="JX370" s="406">
        <f t="shared" si="6170"/>
        <v>0</v>
      </c>
      <c r="JY370" s="743"/>
      <c r="JZ370" s="690"/>
      <c r="KA370" s="746"/>
      <c r="KB370" s="719"/>
      <c r="KC370" s="716"/>
      <c r="KD370" s="716"/>
      <c r="KE370" s="716"/>
      <c r="KF370" s="716"/>
      <c r="KG370" s="760"/>
      <c r="KH370" s="758"/>
      <c r="KI370" s="67">
        <f t="shared" si="6177"/>
        <v>0</v>
      </c>
      <c r="KJ370" s="430">
        <f t="shared" ref="KJ370" si="6242">KI370/KB369</f>
        <v>0</v>
      </c>
      <c r="KK370" s="67">
        <f t="shared" si="6179"/>
        <v>0</v>
      </c>
      <c r="KL370" s="425">
        <f t="shared" ref="KL370" si="6243">KK370/KD369</f>
        <v>0</v>
      </c>
      <c r="KM370" s="67">
        <f t="shared" si="6181"/>
        <v>0</v>
      </c>
      <c r="KN370" s="425">
        <f>KM370/KF369</f>
        <v>0</v>
      </c>
    </row>
    <row r="371" spans="1:300" ht="20.25" thickTop="1" thickBot="1" x14ac:dyDescent="0.3">
      <c r="A371" s="734"/>
      <c r="B371" s="436">
        <f t="shared" si="6182"/>
        <v>45882</v>
      </c>
      <c r="C371" s="10"/>
      <c r="D371" s="11"/>
      <c r="E371" s="61">
        <f t="shared" si="6183"/>
        <v>555</v>
      </c>
      <c r="F371" s="61">
        <f t="shared" si="6184"/>
        <v>39</v>
      </c>
      <c r="G371" s="11"/>
      <c r="H371" s="12">
        <f t="shared" si="6116"/>
        <v>0</v>
      </c>
      <c r="I371" s="11"/>
      <c r="J371" s="12" t="e">
        <f t="shared" si="6117"/>
        <v>#DIV/0!</v>
      </c>
      <c r="K371" s="13"/>
      <c r="L371" s="11"/>
      <c r="M371" s="38"/>
      <c r="N371" s="39"/>
      <c r="O371" s="10"/>
      <c r="P371" s="11"/>
      <c r="Q371" s="61">
        <f t="shared" si="6185"/>
        <v>562</v>
      </c>
      <c r="R371" s="61">
        <f t="shared" si="6186"/>
        <v>38</v>
      </c>
      <c r="S371" s="11"/>
      <c r="T371" s="12">
        <f t="shared" si="6118"/>
        <v>0</v>
      </c>
      <c r="U371" s="11"/>
      <c r="V371" s="12" t="e">
        <f t="shared" si="6119"/>
        <v>#DIV/0!</v>
      </c>
      <c r="W371" s="13"/>
      <c r="X371" s="11"/>
      <c r="Y371" s="38"/>
      <c r="Z371" s="39"/>
      <c r="AA371" s="10"/>
      <c r="AB371" s="11"/>
      <c r="AC371" s="61">
        <f t="shared" si="6187"/>
        <v>545</v>
      </c>
      <c r="AD371" s="61">
        <f t="shared" si="6188"/>
        <v>38</v>
      </c>
      <c r="AE371" s="11"/>
      <c r="AF371" s="12">
        <f t="shared" si="6120"/>
        <v>0</v>
      </c>
      <c r="AG371" s="11"/>
      <c r="AH371" s="12" t="e">
        <f t="shared" si="6121"/>
        <v>#DIV/0!</v>
      </c>
      <c r="AI371" s="13"/>
      <c r="AJ371" s="11"/>
      <c r="AK371" s="38"/>
      <c r="AL371" s="39"/>
      <c r="AM371" s="10"/>
      <c r="AN371" s="11"/>
      <c r="AO371" s="61">
        <f t="shared" si="6189"/>
        <v>122</v>
      </c>
      <c r="AP371" s="61">
        <f t="shared" si="6190"/>
        <v>8</v>
      </c>
      <c r="AQ371" s="11"/>
      <c r="AR371" s="12">
        <f t="shared" si="6122"/>
        <v>0</v>
      </c>
      <c r="AS371" s="11"/>
      <c r="AT371" s="12" t="e">
        <f t="shared" si="6123"/>
        <v>#DIV/0!</v>
      </c>
      <c r="AU371" s="13"/>
      <c r="AV371" s="11"/>
      <c r="AW371" s="38"/>
      <c r="AX371" s="39"/>
      <c r="AY371" s="10"/>
      <c r="AZ371" s="11"/>
      <c r="BA371" s="61">
        <f t="shared" si="6191"/>
        <v>547</v>
      </c>
      <c r="BB371" s="61">
        <f t="shared" si="6192"/>
        <v>38</v>
      </c>
      <c r="BC371" s="11"/>
      <c r="BD371" s="12">
        <f t="shared" si="6124"/>
        <v>0</v>
      </c>
      <c r="BE371" s="11"/>
      <c r="BF371" s="12" t="e">
        <f t="shared" si="6125"/>
        <v>#DIV/0!</v>
      </c>
      <c r="BG371" s="13"/>
      <c r="BH371" s="11"/>
      <c r="BI371" s="38"/>
      <c r="BJ371" s="39"/>
      <c r="BK371" s="10"/>
      <c r="BL371" s="11"/>
      <c r="BM371" s="61">
        <f t="shared" si="6193"/>
        <v>551</v>
      </c>
      <c r="BN371" s="61">
        <f t="shared" si="6194"/>
        <v>38</v>
      </c>
      <c r="BO371" s="11"/>
      <c r="BP371" s="12">
        <f t="shared" si="6126"/>
        <v>0</v>
      </c>
      <c r="BQ371" s="11"/>
      <c r="BR371" s="12" t="e">
        <f t="shared" si="6127"/>
        <v>#DIV/0!</v>
      </c>
      <c r="BS371" s="13"/>
      <c r="BT371" s="11"/>
      <c r="BU371" s="38"/>
      <c r="BV371" s="39"/>
      <c r="BW371" s="10"/>
      <c r="BX371" s="11"/>
      <c r="BY371" s="61">
        <f t="shared" si="6195"/>
        <v>556</v>
      </c>
      <c r="BZ371" s="61">
        <f t="shared" si="6196"/>
        <v>38</v>
      </c>
      <c r="CA371" s="11"/>
      <c r="CB371" s="12">
        <f t="shared" si="6128"/>
        <v>0</v>
      </c>
      <c r="CC371" s="11"/>
      <c r="CD371" s="12" t="e">
        <f t="shared" si="6129"/>
        <v>#DIV/0!</v>
      </c>
      <c r="CE371" s="13"/>
      <c r="CF371" s="11"/>
      <c r="CG371" s="38"/>
      <c r="CH371" s="39"/>
      <c r="CI371" s="10"/>
      <c r="CJ371" s="11"/>
      <c r="CK371" s="61">
        <f t="shared" si="6197"/>
        <v>538</v>
      </c>
      <c r="CL371" s="61">
        <f t="shared" si="6198"/>
        <v>38</v>
      </c>
      <c r="CM371" s="11"/>
      <c r="CN371" s="12">
        <f t="shared" si="6130"/>
        <v>0</v>
      </c>
      <c r="CO371" s="11"/>
      <c r="CP371" s="12" t="e">
        <f t="shared" si="6131"/>
        <v>#DIV/0!</v>
      </c>
      <c r="CQ371" s="13"/>
      <c r="CR371" s="11"/>
      <c r="CS371" s="38"/>
      <c r="CT371" s="39"/>
      <c r="CU371" s="10"/>
      <c r="CV371" s="11"/>
      <c r="CW371" s="61">
        <f t="shared" si="6199"/>
        <v>547</v>
      </c>
      <c r="CX371" s="61">
        <f t="shared" si="6200"/>
        <v>38</v>
      </c>
      <c r="CY371" s="11"/>
      <c r="CZ371" s="12">
        <f t="shared" si="6132"/>
        <v>0</v>
      </c>
      <c r="DA371" s="11"/>
      <c r="DB371" s="12" t="e">
        <f t="shared" si="6133"/>
        <v>#DIV/0!</v>
      </c>
      <c r="DC371" s="13"/>
      <c r="DD371" s="11"/>
      <c r="DE371" s="38"/>
      <c r="DF371" s="39"/>
      <c r="DG371" s="10"/>
      <c r="DH371" s="11"/>
      <c r="DI371" s="61">
        <f t="shared" si="6201"/>
        <v>561</v>
      </c>
      <c r="DJ371" s="61">
        <f t="shared" si="6202"/>
        <v>39</v>
      </c>
      <c r="DK371" s="11"/>
      <c r="DL371" s="12">
        <f t="shared" si="6134"/>
        <v>0</v>
      </c>
      <c r="DM371" s="11"/>
      <c r="DN371" s="12" t="e">
        <f t="shared" si="6135"/>
        <v>#DIV/0!</v>
      </c>
      <c r="DO371" s="13"/>
      <c r="DP371" s="11"/>
      <c r="DQ371" s="38"/>
      <c r="DR371" s="39"/>
      <c r="DS371" s="10"/>
      <c r="DT371" s="11"/>
      <c r="DU371" s="61">
        <f t="shared" si="6203"/>
        <v>97</v>
      </c>
      <c r="DV371" s="61">
        <f t="shared" si="6204"/>
        <v>8</v>
      </c>
      <c r="DW371" s="11"/>
      <c r="DX371" s="12">
        <f t="shared" si="6136"/>
        <v>0</v>
      </c>
      <c r="DY371" s="11"/>
      <c r="DZ371" s="12" t="e">
        <f t="shared" si="6137"/>
        <v>#DIV/0!</v>
      </c>
      <c r="EA371" s="13"/>
      <c r="EB371" s="11"/>
      <c r="EC371" s="38"/>
      <c r="ED371" s="39"/>
      <c r="EE371" s="10"/>
      <c r="EF371" s="11"/>
      <c r="EG371" s="61">
        <f t="shared" si="6205"/>
        <v>568</v>
      </c>
      <c r="EH371" s="61">
        <f t="shared" si="6206"/>
        <v>40</v>
      </c>
      <c r="EI371" s="11"/>
      <c r="EJ371" s="12">
        <f t="shared" si="6138"/>
        <v>0</v>
      </c>
      <c r="EK371" s="11"/>
      <c r="EL371" s="12" t="e">
        <f t="shared" si="6139"/>
        <v>#DIV/0!</v>
      </c>
      <c r="EM371" s="13"/>
      <c r="EN371" s="11"/>
      <c r="EO371" s="38"/>
      <c r="EP371" s="39"/>
      <c r="EQ371" s="10"/>
      <c r="ER371" s="11"/>
      <c r="ES371" s="61">
        <f t="shared" si="6207"/>
        <v>556</v>
      </c>
      <c r="ET371" s="61">
        <f t="shared" si="6208"/>
        <v>39</v>
      </c>
      <c r="EU371" s="11"/>
      <c r="EV371" s="12">
        <f t="shared" si="6140"/>
        <v>0</v>
      </c>
      <c r="EW371" s="11"/>
      <c r="EX371" s="12" t="e">
        <f t="shared" si="6141"/>
        <v>#DIV/0!</v>
      </c>
      <c r="EY371" s="13"/>
      <c r="EZ371" s="11"/>
      <c r="FA371" s="38"/>
      <c r="FB371" s="39"/>
      <c r="FC371" s="10"/>
      <c r="FD371" s="11"/>
      <c r="FE371" s="61">
        <f t="shared" si="6209"/>
        <v>545</v>
      </c>
      <c r="FF371" s="61">
        <f t="shared" si="6210"/>
        <v>38</v>
      </c>
      <c r="FG371" s="11"/>
      <c r="FH371" s="12">
        <f t="shared" si="6142"/>
        <v>0</v>
      </c>
      <c r="FI371" s="11"/>
      <c r="FJ371" s="12" t="e">
        <f t="shared" si="6143"/>
        <v>#DIV/0!</v>
      </c>
      <c r="FK371" s="13"/>
      <c r="FL371" s="11"/>
      <c r="FM371" s="38"/>
      <c r="FN371" s="39"/>
      <c r="FO371" s="10"/>
      <c r="FP371" s="11"/>
      <c r="FQ371" s="61">
        <f t="shared" si="6211"/>
        <v>539</v>
      </c>
      <c r="FR371" s="61">
        <f t="shared" si="6212"/>
        <v>40</v>
      </c>
      <c r="FS371" s="11"/>
      <c r="FT371" s="12">
        <f t="shared" si="6144"/>
        <v>0</v>
      </c>
      <c r="FU371" s="11"/>
      <c r="FV371" s="12" t="e">
        <f t="shared" si="6145"/>
        <v>#DIV/0!</v>
      </c>
      <c r="FW371" s="13"/>
      <c r="FX371" s="11"/>
      <c r="FY371" s="38"/>
      <c r="FZ371" s="39"/>
      <c r="GA371" s="10"/>
      <c r="GB371" s="11"/>
      <c r="GC371" s="61">
        <f t="shared" si="6213"/>
        <v>549</v>
      </c>
      <c r="GD371" s="61">
        <f t="shared" si="6214"/>
        <v>41</v>
      </c>
      <c r="GE371" s="11"/>
      <c r="GF371" s="12">
        <f t="shared" si="6146"/>
        <v>0</v>
      </c>
      <c r="GG371" s="11"/>
      <c r="GH371" s="12" t="e">
        <f t="shared" si="6147"/>
        <v>#DIV/0!</v>
      </c>
      <c r="GI371" s="13"/>
      <c r="GJ371" s="11"/>
      <c r="GK371" s="38"/>
      <c r="GL371" s="39"/>
      <c r="GM371" s="10"/>
      <c r="GN371" s="11"/>
      <c r="GO371" s="61">
        <f t="shared" si="6215"/>
        <v>571</v>
      </c>
      <c r="GP371" s="61">
        <f t="shared" si="6216"/>
        <v>42</v>
      </c>
      <c r="GQ371" s="11"/>
      <c r="GR371" s="12">
        <f t="shared" si="6148"/>
        <v>0</v>
      </c>
      <c r="GS371" s="11"/>
      <c r="GT371" s="12" t="e">
        <f t="shared" si="6149"/>
        <v>#DIV/0!</v>
      </c>
      <c r="GU371" s="13"/>
      <c r="GV371" s="11"/>
      <c r="GW371" s="38"/>
      <c r="GX371" s="39"/>
      <c r="GY371" s="10"/>
      <c r="GZ371" s="11"/>
      <c r="HA371" s="61">
        <f t="shared" si="6217"/>
        <v>106</v>
      </c>
      <c r="HB371" s="61">
        <f t="shared" si="6218"/>
        <v>7</v>
      </c>
      <c r="HC371" s="11"/>
      <c r="HD371" s="12">
        <f t="shared" si="6150"/>
        <v>0</v>
      </c>
      <c r="HE371" s="11"/>
      <c r="HF371" s="12" t="e">
        <f t="shared" si="6151"/>
        <v>#DIV/0!</v>
      </c>
      <c r="HG371" s="13"/>
      <c r="HH371" s="11"/>
      <c r="HI371" s="38"/>
      <c r="HJ371" s="39"/>
      <c r="HK371" s="10"/>
      <c r="HL371" s="11"/>
      <c r="HM371" s="61">
        <f t="shared" si="6219"/>
        <v>574</v>
      </c>
      <c r="HN371" s="61">
        <f t="shared" si="6220"/>
        <v>42</v>
      </c>
      <c r="HO371" s="11"/>
      <c r="HP371" s="12">
        <f t="shared" si="6152"/>
        <v>0</v>
      </c>
      <c r="HQ371" s="11"/>
      <c r="HR371" s="12" t="e">
        <f t="shared" si="6153"/>
        <v>#DIV/0!</v>
      </c>
      <c r="HS371" s="13"/>
      <c r="HT371" s="11"/>
      <c r="HU371" s="38"/>
      <c r="HV371" s="39"/>
      <c r="HW371" s="10"/>
      <c r="HX371" s="11"/>
      <c r="HY371" s="61">
        <f t="shared" si="6221"/>
        <v>561</v>
      </c>
      <c r="HZ371" s="61">
        <f t="shared" si="6222"/>
        <v>41</v>
      </c>
      <c r="IA371" s="11"/>
      <c r="IB371" s="12">
        <f t="shared" si="6154"/>
        <v>0</v>
      </c>
      <c r="IC371" s="11"/>
      <c r="ID371" s="12" t="e">
        <f t="shared" si="6155"/>
        <v>#DIV/0!</v>
      </c>
      <c r="IE371" s="13"/>
      <c r="IF371" s="11"/>
      <c r="IG371" s="38"/>
      <c r="IH371" s="39"/>
      <c r="II371" s="10"/>
      <c r="IJ371" s="11"/>
      <c r="IK371" s="61">
        <f t="shared" si="6223"/>
        <v>574</v>
      </c>
      <c r="IL371" s="61">
        <f t="shared" si="6224"/>
        <v>41</v>
      </c>
      <c r="IM371" s="11"/>
      <c r="IN371" s="12">
        <f t="shared" si="6156"/>
        <v>0</v>
      </c>
      <c r="IO371" s="11"/>
      <c r="IP371" s="12" t="e">
        <f t="shared" si="6157"/>
        <v>#DIV/0!</v>
      </c>
      <c r="IQ371" s="13"/>
      <c r="IR371" s="11"/>
      <c r="IS371" s="38"/>
      <c r="IT371" s="39"/>
      <c r="IU371" s="10"/>
      <c r="IV371" s="11"/>
      <c r="IW371" s="61">
        <f t="shared" si="6225"/>
        <v>0</v>
      </c>
      <c r="IX371" s="61">
        <f t="shared" si="6226"/>
        <v>0</v>
      </c>
      <c r="IY371" s="11"/>
      <c r="IZ371" s="12" t="e">
        <f t="shared" si="6158"/>
        <v>#DIV/0!</v>
      </c>
      <c r="JA371" s="11"/>
      <c r="JB371" s="12" t="e">
        <f t="shared" si="6159"/>
        <v>#DIV/0!</v>
      </c>
      <c r="JC371" s="13"/>
      <c r="JD371" s="11"/>
      <c r="JE371" s="38"/>
      <c r="JF371" s="39"/>
      <c r="JG371" s="10">
        <f t="shared" si="6160"/>
        <v>0</v>
      </c>
      <c r="JH371" s="14">
        <f t="shared" si="6161"/>
        <v>0</v>
      </c>
      <c r="JI371" s="373">
        <f t="shared" si="6162"/>
        <v>10324</v>
      </c>
      <c r="JJ371" s="11">
        <f t="shared" si="6241"/>
        <v>731</v>
      </c>
      <c r="JK371" s="11">
        <f t="shared" si="6163"/>
        <v>0</v>
      </c>
      <c r="JL371" s="79">
        <f t="shared" si="6164"/>
        <v>0</v>
      </c>
      <c r="JM371" s="15">
        <f t="shared" si="6165"/>
        <v>0</v>
      </c>
      <c r="JN371" s="12" t="e">
        <f t="shared" si="6166"/>
        <v>#DIV/0!</v>
      </c>
      <c r="JO371" s="16"/>
      <c r="JP371" s="17"/>
      <c r="JQ371" s="16" t="e">
        <f t="shared" si="5556"/>
        <v>#DIV/0!</v>
      </c>
      <c r="JR371" s="16"/>
      <c r="JS371" s="369" t="e">
        <f t="shared" si="5407"/>
        <v>#DIV/0!</v>
      </c>
      <c r="JT371" s="23"/>
      <c r="JU371" s="399"/>
      <c r="JV371" s="404">
        <f t="shared" si="6168"/>
        <v>0</v>
      </c>
      <c r="JW371" s="401">
        <f t="shared" si="6169"/>
        <v>0</v>
      </c>
      <c r="JX371" s="406">
        <f t="shared" si="6170"/>
        <v>0</v>
      </c>
      <c r="JY371" s="743"/>
      <c r="JZ371" s="690"/>
      <c r="KA371" s="746"/>
      <c r="KB371" s="718">
        <f t="shared" ref="KB371" si="6244">KB362+KB367</f>
        <v>513</v>
      </c>
      <c r="KC371" s="763">
        <f t="shared" ref="KC371" si="6245">KB371/$KB$10</f>
        <v>0.1300380228136882</v>
      </c>
      <c r="KD371" s="714">
        <f t="shared" ref="KD371" si="6246">KD362+KD367</f>
        <v>530</v>
      </c>
      <c r="KE371" s="763">
        <f t="shared" ref="KE371" si="6247">KD371/$KD$10</f>
        <v>0.13444951801116184</v>
      </c>
      <c r="KF371" s="714">
        <f t="shared" ref="KF371" si="6248">KF362+KF367</f>
        <v>478</v>
      </c>
      <c r="KG371" s="770">
        <f t="shared" ref="KG371" si="6249">KF371/$KF$10</f>
        <v>0.12110463643273373</v>
      </c>
      <c r="KH371" s="761" t="s">
        <v>144</v>
      </c>
      <c r="KI371" s="304">
        <f t="shared" si="6177"/>
        <v>0</v>
      </c>
      <c r="KJ371" s="431">
        <f t="shared" ref="KJ371" si="6250">KI371/KB369</f>
        <v>0</v>
      </c>
      <c r="KK371" s="304">
        <f t="shared" si="6179"/>
        <v>0</v>
      </c>
      <c r="KL371" s="422">
        <f t="shared" ref="KL371" si="6251">KK371/KD369</f>
        <v>0</v>
      </c>
      <c r="KM371" s="304">
        <f t="shared" si="6181"/>
        <v>0</v>
      </c>
      <c r="KN371" s="422">
        <f>KM371/KF369</f>
        <v>0</v>
      </c>
    </row>
    <row r="372" spans="1:300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0"/>
        <v>0</v>
      </c>
      <c r="JH372" s="443">
        <f t="shared" si="6161"/>
        <v>0</v>
      </c>
      <c r="JI372" s="378">
        <f t="shared" ref="JI372:JJ372" si="6252">SUM(JI364:JI371)</f>
        <v>72268</v>
      </c>
      <c r="JJ372" s="27">
        <f t="shared" si="6252"/>
        <v>5117</v>
      </c>
      <c r="JK372" s="27">
        <f t="shared" si="6163"/>
        <v>0</v>
      </c>
      <c r="JL372" s="80">
        <f t="shared" si="6164"/>
        <v>0</v>
      </c>
      <c r="JM372" s="15">
        <f t="shared" si="6165"/>
        <v>0</v>
      </c>
      <c r="JN372" s="48" t="e">
        <f t="shared" si="6166"/>
        <v>#DIV/0!</v>
      </c>
      <c r="JO372" s="49">
        <f t="shared" ref="JO372" si="6253">SUM(JO365:JO371)/7</f>
        <v>0</v>
      </c>
      <c r="JP372" s="50">
        <f t="shared" ref="JP372" si="6254">SUM(JP365:JP371)</f>
        <v>0</v>
      </c>
      <c r="JQ372" s="397" t="e">
        <f t="shared" si="5556"/>
        <v>#DIV/0!</v>
      </c>
      <c r="JR372" s="50">
        <f t="shared" ref="JR372" si="6255">SUM(JR365:JR371)</f>
        <v>0</v>
      </c>
      <c r="JS372" s="370" t="e">
        <f t="shared" si="5407"/>
        <v>#DIV/0!</v>
      </c>
      <c r="JT372" s="58" t="e">
        <f t="shared" ref="JT372:JU372" si="6256">JT370/JT369*100-100</f>
        <v>#DIV/0!</v>
      </c>
      <c r="JU372" s="318" t="e">
        <f t="shared" si="6256"/>
        <v>#DIV/0!</v>
      </c>
      <c r="JV372" s="410">
        <f t="shared" ref="JV372" si="6257">SUM(G372,I372,S372,U372,AE372,AG372,AQ372,AS372,BC372,BE372,BO372,BQ372,CA372,CC372)/7/SUM(E371,Q371,AC371,AO371,BA371,BM371,BY371)</f>
        <v>0</v>
      </c>
      <c r="JW372" s="411">
        <f t="shared" ref="JW372" si="6258">SUM(CM372,CO372,CY372,DA372,DK372,DM372,DW372,DY372,EI372,EK372,EU372,EW372,FG372,FI372)/7/SUM(CK371,CW371,DI371,DU371,EG371,ES371,FE371)</f>
        <v>0</v>
      </c>
      <c r="JX372" s="412">
        <f t="shared" ref="JX372" si="6259">SUM(FS372,FU372,GE372,GG372,GQ372,GS372,HC372,HE372,HO372,HQ372,IA372,IC372,IM372,IO372,)/7/SUM(FQ371,GC371,GO371,HA371,HM371,HY371,IK371)</f>
        <v>0</v>
      </c>
      <c r="JY372" s="744"/>
      <c r="JZ372" s="691"/>
      <c r="KA372" s="747"/>
      <c r="KB372" s="762"/>
      <c r="KC372" s="764"/>
      <c r="KD372" s="769"/>
      <c r="KE372" s="764"/>
      <c r="KF372" s="769"/>
      <c r="KG372" s="771"/>
      <c r="KH372" s="772"/>
      <c r="KI372" s="418">
        <f t="shared" ref="KI372" si="6260">SUM(KI365:KI371)</f>
        <v>0</v>
      </c>
      <c r="KJ372" s="432">
        <f t="shared" ref="KJ372" si="6261">KI372/KB369</f>
        <v>0</v>
      </c>
      <c r="KK372" s="418">
        <f t="shared" ref="KK372" si="6262">SUM(KK365:KK371)</f>
        <v>0</v>
      </c>
      <c r="KL372" s="426">
        <f t="shared" ref="KL372" si="6263">KK372/KD369</f>
        <v>0</v>
      </c>
      <c r="KM372" s="418">
        <f t="shared" ref="KM372" si="6264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5">JG372/JI365</f>
        <v>0</v>
      </c>
      <c r="JH373" s="445">
        <f t="shared" ref="JH373" si="6266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01"/>
      <c r="JW373" s="702"/>
      <c r="JX373" s="703"/>
      <c r="JY373" s="639"/>
      <c r="JZ373" s="640"/>
      <c r="KA373" s="641"/>
      <c r="KB373" s="752"/>
      <c r="KC373" s="753"/>
      <c r="KD373" s="753"/>
      <c r="KE373" s="753"/>
      <c r="KF373" s="753"/>
      <c r="KG373" s="753"/>
      <c r="KH373" s="754"/>
      <c r="KI373" s="416"/>
      <c r="KJ373" s="420"/>
      <c r="KK373" s="416"/>
      <c r="KL373" s="417"/>
      <c r="KM373" s="416"/>
      <c r="KN373" s="417"/>
    </row>
  </sheetData>
  <mergeCells count="1107"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tabSelected="1" zoomScale="70" zoomScaleNormal="70" workbookViewId="0">
      <pane xSplit="2" ySplit="3" topLeftCell="BJ303" activePane="bottomRight" state="frozen"/>
      <selection pane="topRight" activeCell="C1" sqref="C1"/>
      <selection pane="bottomLeft" activeCell="A4" sqref="A4"/>
      <selection pane="bottomRight" activeCell="HO317" sqref="HO317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hidden="1" customWidth="1"/>
    <col min="76" max="76" width="9.42578125" style="62" hidden="1" customWidth="1"/>
    <col min="77" max="77" width="7.5703125" style="62" hidden="1" customWidth="1"/>
    <col min="78" max="78" width="8.140625" style="62" hidden="1" customWidth="1"/>
    <col min="79" max="79" width="7.7109375" style="62" hidden="1" customWidth="1"/>
    <col min="80" max="80" width="10.85546875" style="62" hidden="1" customWidth="1"/>
    <col min="81" max="81" width="9.140625" style="62" hidden="1" customWidth="1"/>
    <col min="82" max="82" width="11.7109375" style="62" hidden="1" customWidth="1"/>
    <col min="83" max="83" width="7.42578125" style="62" hidden="1" customWidth="1"/>
    <col min="84" max="84" width="8" style="62" hidden="1" customWidth="1"/>
    <col min="85" max="86" width="10.85546875" style="62" hidden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37"/>
      <c r="B1" s="738"/>
      <c r="C1" s="815" t="s">
        <v>59</v>
      </c>
      <c r="D1" s="816"/>
      <c r="E1" s="816"/>
      <c r="F1" s="816"/>
      <c r="G1" s="816"/>
      <c r="H1" s="816"/>
      <c r="I1" s="816"/>
      <c r="J1" s="816"/>
      <c r="K1" s="816"/>
      <c r="L1" s="816"/>
      <c r="M1" s="816"/>
      <c r="N1" s="816"/>
      <c r="O1" s="816"/>
      <c r="P1" s="816"/>
      <c r="Q1" s="816"/>
      <c r="R1" s="816"/>
      <c r="S1" s="816"/>
      <c r="T1" s="816"/>
      <c r="U1" s="816"/>
      <c r="V1" s="816"/>
      <c r="W1" s="816"/>
      <c r="X1" s="816"/>
      <c r="Y1" s="816"/>
      <c r="Z1" s="816"/>
      <c r="AA1" s="816"/>
      <c r="AB1" s="816"/>
      <c r="AC1" s="816"/>
      <c r="AD1" s="816"/>
      <c r="AE1" s="816"/>
      <c r="AF1" s="816"/>
      <c r="AG1" s="816"/>
      <c r="AH1" s="816"/>
      <c r="AI1" s="816"/>
      <c r="AJ1" s="816"/>
      <c r="AK1" s="816"/>
      <c r="AL1" s="816"/>
      <c r="AM1" s="816"/>
      <c r="AN1" s="816"/>
      <c r="AO1" s="816"/>
      <c r="AP1" s="816"/>
      <c r="AQ1" s="816"/>
      <c r="AR1" s="816"/>
      <c r="AS1" s="816"/>
      <c r="AT1" s="816"/>
      <c r="AU1" s="816"/>
      <c r="AV1" s="816"/>
      <c r="AW1" s="816"/>
      <c r="AX1" s="816"/>
      <c r="AY1" s="816"/>
      <c r="AZ1" s="816"/>
      <c r="BA1" s="816"/>
      <c r="BB1" s="816"/>
      <c r="BC1" s="816"/>
      <c r="BD1" s="816"/>
      <c r="BE1" s="816"/>
      <c r="BF1" s="816"/>
      <c r="BG1" s="816"/>
      <c r="BH1" s="816"/>
      <c r="BI1" s="816"/>
      <c r="BJ1" s="816"/>
      <c r="BK1" s="816"/>
      <c r="BL1" s="816"/>
      <c r="BM1" s="816"/>
      <c r="BN1" s="816"/>
      <c r="BO1" s="816"/>
      <c r="BP1" s="816"/>
      <c r="BQ1" s="816"/>
      <c r="BR1" s="816"/>
      <c r="BS1" s="816"/>
      <c r="BT1" s="816"/>
      <c r="BU1" s="816"/>
      <c r="BV1" s="816"/>
      <c r="BW1" s="816"/>
      <c r="BX1" s="816"/>
      <c r="BY1" s="816"/>
      <c r="BZ1" s="816"/>
      <c r="CA1" s="816"/>
      <c r="CB1" s="816"/>
      <c r="CC1" s="816"/>
      <c r="CD1" s="816"/>
      <c r="CE1" s="816"/>
      <c r="CF1" s="816"/>
      <c r="CG1" s="816"/>
      <c r="CH1" s="816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30" t="s">
        <v>25</v>
      </c>
      <c r="DT1" s="730"/>
      <c r="DU1" s="730"/>
      <c r="DV1" s="730"/>
      <c r="DW1" s="730"/>
      <c r="DX1" s="730"/>
      <c r="DY1" s="730"/>
      <c r="DZ1" s="730"/>
      <c r="EA1" s="730"/>
      <c r="EB1" s="730"/>
      <c r="EC1" s="730"/>
      <c r="ED1" s="730"/>
      <c r="EE1" s="730"/>
      <c r="EF1" s="730"/>
      <c r="EG1" s="730"/>
      <c r="EH1" s="730"/>
      <c r="EI1" s="730"/>
      <c r="EJ1" s="730"/>
      <c r="EK1" s="730"/>
      <c r="EL1" s="730"/>
      <c r="EM1" s="730"/>
      <c r="EN1" s="730"/>
      <c r="EO1" s="730"/>
      <c r="EP1" s="730"/>
      <c r="EQ1" s="730"/>
      <c r="ER1" s="730"/>
      <c r="ES1" s="730"/>
      <c r="ET1" s="730"/>
      <c r="EU1" s="730"/>
      <c r="EV1" s="730"/>
      <c r="EW1" s="730"/>
      <c r="EX1" s="730"/>
      <c r="EY1" s="730"/>
      <c r="EZ1" s="730"/>
      <c r="FA1" s="730"/>
      <c r="FB1" s="730"/>
      <c r="FC1" s="730"/>
      <c r="FD1" s="730"/>
      <c r="FE1" s="730"/>
      <c r="FF1" s="730"/>
      <c r="FG1" s="730"/>
      <c r="FH1" s="730"/>
      <c r="FI1" s="730"/>
      <c r="FJ1" s="730"/>
      <c r="FK1" s="730"/>
      <c r="FL1" s="730"/>
      <c r="FM1" s="730"/>
      <c r="FN1" s="730"/>
      <c r="FO1" s="817" t="s">
        <v>178</v>
      </c>
      <c r="FP1" s="817"/>
      <c r="FQ1" s="817"/>
      <c r="FR1" s="817"/>
      <c r="FS1" s="817"/>
      <c r="FT1" s="817"/>
      <c r="FU1" s="817"/>
      <c r="FV1" s="817"/>
      <c r="FW1" s="817"/>
      <c r="FX1" s="817"/>
      <c r="FY1" s="817"/>
      <c r="FZ1" s="817"/>
      <c r="GA1" s="817"/>
      <c r="GB1" s="817"/>
      <c r="GC1" s="817"/>
      <c r="GD1" s="817"/>
      <c r="GE1" s="817"/>
      <c r="GF1" s="817"/>
      <c r="GG1" s="817"/>
      <c r="GH1" s="817"/>
      <c r="GI1" s="817"/>
      <c r="GJ1" s="817"/>
      <c r="GK1" s="817"/>
      <c r="GL1" s="817"/>
      <c r="GM1" s="817"/>
      <c r="GN1" s="817"/>
      <c r="GO1" s="817"/>
      <c r="GP1" s="817"/>
      <c r="GQ1" s="817"/>
      <c r="GR1" s="817"/>
      <c r="GS1" s="817"/>
      <c r="GT1" s="817"/>
      <c r="GU1" s="817"/>
      <c r="GV1" s="817"/>
      <c r="GW1" s="817"/>
      <c r="GX1" s="817"/>
      <c r="GY1" s="817"/>
      <c r="GZ1" s="817"/>
      <c r="HA1" s="817"/>
      <c r="HB1" s="817"/>
      <c r="HC1" s="817"/>
      <c r="HD1" s="817"/>
      <c r="HE1" s="817"/>
      <c r="HF1" s="817"/>
      <c r="HG1" s="817"/>
      <c r="HH1" s="817"/>
      <c r="HI1" s="817"/>
      <c r="HJ1" s="818"/>
      <c r="HK1" s="683" t="s">
        <v>0</v>
      </c>
      <c r="HL1" s="684"/>
      <c r="HM1" s="684"/>
      <c r="HN1" s="684"/>
      <c r="HO1" s="684"/>
      <c r="HP1" s="684"/>
      <c r="HQ1" s="684"/>
      <c r="HR1" s="684"/>
      <c r="HS1" s="684"/>
      <c r="HT1" s="684"/>
      <c r="HU1" s="684"/>
      <c r="HV1" s="685"/>
      <c r="HW1" s="813"/>
      <c r="JA1" s="62"/>
      <c r="JB1" s="62"/>
      <c r="JC1" s="62"/>
    </row>
    <row r="2" spans="1:263" ht="24" thickBot="1" x14ac:dyDescent="0.3">
      <c r="A2" s="739"/>
      <c r="B2" s="740"/>
      <c r="C2" s="748" t="s">
        <v>60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61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62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63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64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78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175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671" t="s">
        <v>18</v>
      </c>
      <c r="CJ2" s="672"/>
      <c r="CK2" s="672"/>
      <c r="CL2" s="672"/>
      <c r="CM2" s="672"/>
      <c r="CN2" s="672"/>
      <c r="CO2" s="672"/>
      <c r="CP2" s="672"/>
      <c r="CQ2" s="672"/>
      <c r="CR2" s="672"/>
      <c r="CS2" s="672"/>
      <c r="CT2" s="673"/>
      <c r="CU2" s="671" t="s">
        <v>19</v>
      </c>
      <c r="CV2" s="672"/>
      <c r="CW2" s="672"/>
      <c r="CX2" s="672"/>
      <c r="CY2" s="672"/>
      <c r="CZ2" s="672"/>
      <c r="DA2" s="672"/>
      <c r="DB2" s="672"/>
      <c r="DC2" s="672"/>
      <c r="DD2" s="672"/>
      <c r="DE2" s="672"/>
      <c r="DF2" s="673"/>
      <c r="DG2" s="671" t="s">
        <v>20</v>
      </c>
      <c r="DH2" s="672"/>
      <c r="DI2" s="672"/>
      <c r="DJ2" s="672"/>
      <c r="DK2" s="672"/>
      <c r="DL2" s="672"/>
      <c r="DM2" s="672"/>
      <c r="DN2" s="672"/>
      <c r="DO2" s="672"/>
      <c r="DP2" s="672"/>
      <c r="DQ2" s="672"/>
      <c r="DR2" s="673"/>
      <c r="DS2" s="671" t="s">
        <v>21</v>
      </c>
      <c r="DT2" s="672"/>
      <c r="DU2" s="672"/>
      <c r="DV2" s="672"/>
      <c r="DW2" s="672"/>
      <c r="DX2" s="672"/>
      <c r="DY2" s="672"/>
      <c r="DZ2" s="672"/>
      <c r="EA2" s="672"/>
      <c r="EB2" s="672"/>
      <c r="EC2" s="672"/>
      <c r="ED2" s="673"/>
      <c r="EE2" s="671" t="s">
        <v>22</v>
      </c>
      <c r="EF2" s="672"/>
      <c r="EG2" s="672"/>
      <c r="EH2" s="672"/>
      <c r="EI2" s="672"/>
      <c r="EJ2" s="672"/>
      <c r="EK2" s="672"/>
      <c r="EL2" s="672"/>
      <c r="EM2" s="672"/>
      <c r="EN2" s="672"/>
      <c r="EO2" s="672"/>
      <c r="EP2" s="673"/>
      <c r="EQ2" s="671" t="s">
        <v>23</v>
      </c>
      <c r="ER2" s="672"/>
      <c r="ES2" s="672"/>
      <c r="ET2" s="672"/>
      <c r="EU2" s="672"/>
      <c r="EV2" s="672"/>
      <c r="EW2" s="672"/>
      <c r="EX2" s="672"/>
      <c r="EY2" s="672"/>
      <c r="EZ2" s="672"/>
      <c r="FA2" s="672"/>
      <c r="FB2" s="673"/>
      <c r="FC2" s="671" t="s">
        <v>24</v>
      </c>
      <c r="FD2" s="672"/>
      <c r="FE2" s="672"/>
      <c r="FF2" s="672"/>
      <c r="FG2" s="672"/>
      <c r="FH2" s="672"/>
      <c r="FI2" s="672"/>
      <c r="FJ2" s="672"/>
      <c r="FK2" s="672"/>
      <c r="FL2" s="672"/>
      <c r="FM2" s="672"/>
      <c r="FN2" s="673"/>
      <c r="FO2" s="671" t="s">
        <v>26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27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28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179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86"/>
      <c r="HL2" s="687"/>
      <c r="HM2" s="687"/>
      <c r="HN2" s="687"/>
      <c r="HO2" s="687"/>
      <c r="HP2" s="687"/>
      <c r="HQ2" s="687"/>
      <c r="HR2" s="687"/>
      <c r="HS2" s="687"/>
      <c r="HT2" s="687"/>
      <c r="HU2" s="687"/>
      <c r="HV2" s="688"/>
      <c r="HW2" s="814"/>
      <c r="HY2" s="819" t="s">
        <v>96</v>
      </c>
      <c r="HZ2" s="798" t="s">
        <v>94</v>
      </c>
      <c r="IA2" s="799"/>
      <c r="IB2" s="799"/>
      <c r="IC2" s="799"/>
      <c r="ID2" s="799"/>
      <c r="IE2" s="800"/>
      <c r="IF2" s="801" t="s">
        <v>95</v>
      </c>
      <c r="IG2" s="802"/>
      <c r="IH2" s="802"/>
      <c r="II2" s="802"/>
      <c r="IJ2" s="802"/>
      <c r="IK2" s="803"/>
      <c r="IL2" s="804" t="s">
        <v>97</v>
      </c>
      <c r="IM2" s="805"/>
      <c r="IN2" s="805"/>
      <c r="IO2" s="805"/>
      <c r="IP2" s="805"/>
      <c r="IQ2" s="806"/>
      <c r="IR2" s="807" t="s">
        <v>98</v>
      </c>
      <c r="IS2" s="808"/>
      <c r="IT2" s="808"/>
      <c r="IU2" s="808"/>
      <c r="IV2" s="808"/>
      <c r="IW2" s="809"/>
      <c r="IX2" s="810" t="s">
        <v>121</v>
      </c>
      <c r="IY2" s="811"/>
      <c r="IZ2" s="811"/>
      <c r="JA2" s="811"/>
      <c r="JB2" s="811"/>
      <c r="JC2" s="812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820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34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34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34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34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34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34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34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36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34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34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34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34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34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34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34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36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34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34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34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34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34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34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34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36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34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34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34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34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34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34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34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36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34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34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34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34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34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34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34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34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34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34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34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34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34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34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36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34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34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34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34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34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34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34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36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34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34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34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34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34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34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34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36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34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34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34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34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34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34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34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36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34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34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34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34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34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34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34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36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34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34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34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34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34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34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34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36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34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34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34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34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34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34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34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36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34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34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34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34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34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34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34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36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34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34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34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34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34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34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34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36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34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34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34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34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34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34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34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36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34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34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34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34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34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34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34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34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34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34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34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34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34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34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34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34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34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34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34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34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34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36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34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34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34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34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34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34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34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36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34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34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34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34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34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34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34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36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34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34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34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34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34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34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34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36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34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34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34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34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34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34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34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36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34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34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34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34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34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34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34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36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34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34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34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34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34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34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34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36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34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34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34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34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34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34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34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36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34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34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34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34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34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34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34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34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34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34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34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34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34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34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36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34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34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34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34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34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34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34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36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34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34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34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34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34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34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34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36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34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34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34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34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34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34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34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36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34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34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34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34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34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>
        <v>141</v>
      </c>
      <c r="H280" s="12">
        <f t="shared" si="2026"/>
        <v>0.32897603485838778</v>
      </c>
      <c r="I280" s="11">
        <v>10</v>
      </c>
      <c r="J280" s="12">
        <f t="shared" si="2067"/>
        <v>6.6225165562913912E-2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>
        <v>127</v>
      </c>
      <c r="T280" s="12">
        <f t="shared" si="2027"/>
        <v>0.29124236252545826</v>
      </c>
      <c r="U280" s="11">
        <v>16</v>
      </c>
      <c r="V280" s="12">
        <f t="shared" si="2028"/>
        <v>0.11188811188811189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>
        <v>25</v>
      </c>
      <c r="AF280" s="12">
        <f t="shared" si="2029"/>
        <v>0.32727272727272727</v>
      </c>
      <c r="AG280" s="11">
        <v>11</v>
      </c>
      <c r="AH280" s="12">
        <f t="shared" si="2030"/>
        <v>0.30555555555555558</v>
      </c>
      <c r="AI280" s="13"/>
      <c r="AJ280" s="11"/>
      <c r="AK280" s="25"/>
      <c r="AL280" s="37"/>
      <c r="AM280" s="10">
        <v>2</v>
      </c>
      <c r="AN280" s="11"/>
      <c r="AO280" s="61">
        <f t="shared" si="2070"/>
        <v>483</v>
      </c>
      <c r="AP280" s="11">
        <f t="shared" si="2070"/>
        <v>36</v>
      </c>
      <c r="AQ280" s="11">
        <v>152</v>
      </c>
      <c r="AR280" s="12">
        <f t="shared" si="2031"/>
        <v>0.34368530020703936</v>
      </c>
      <c r="AS280" s="11">
        <v>14</v>
      </c>
      <c r="AT280" s="12">
        <f t="shared" si="2032"/>
        <v>8.4337349397590355E-2</v>
      </c>
      <c r="AU280" s="13"/>
      <c r="AV280" s="11"/>
      <c r="AW280" s="25"/>
      <c r="AX280" s="37"/>
      <c r="AY280" s="10">
        <v>1</v>
      </c>
      <c r="AZ280" s="11"/>
      <c r="BA280" s="11">
        <f t="shared" si="2071"/>
        <v>480</v>
      </c>
      <c r="BB280" s="11">
        <f t="shared" si="2071"/>
        <v>35</v>
      </c>
      <c r="BC280" s="11">
        <v>124</v>
      </c>
      <c r="BD280" s="12">
        <f t="shared" si="2033"/>
        <v>0.28125</v>
      </c>
      <c r="BE280" s="11">
        <v>11</v>
      </c>
      <c r="BF280" s="12">
        <f t="shared" si="2034"/>
        <v>8.1481481481481488E-2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>
        <v>134</v>
      </c>
      <c r="BP280" s="12">
        <f t="shared" si="2035"/>
        <v>0.30612244897959184</v>
      </c>
      <c r="BQ280" s="11">
        <v>16</v>
      </c>
      <c r="BR280" s="12">
        <f t="shared" si="2036"/>
        <v>0.10666666666666667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3</v>
      </c>
      <c r="HL280" s="14">
        <f t="shared" si="2061"/>
        <v>0</v>
      </c>
      <c r="HM280" s="381">
        <f t="shared" si="2061"/>
        <v>2513</v>
      </c>
      <c r="HN280" s="11">
        <f t="shared" si="2001"/>
        <v>213</v>
      </c>
      <c r="HO280" s="11">
        <f t="shared" si="2062"/>
        <v>781</v>
      </c>
      <c r="HP280" s="79">
        <f t="shared" si="2063"/>
        <v>0.31078392359729407</v>
      </c>
      <c r="HQ280" s="15">
        <f t="shared" si="2064"/>
        <v>78</v>
      </c>
      <c r="HR280" s="12">
        <f t="shared" si="2085"/>
        <v>9.9871959026888599E-2</v>
      </c>
      <c r="HS280" s="16">
        <v>71.400000000000006</v>
      </c>
      <c r="HT280" s="17">
        <v>688</v>
      </c>
      <c r="HU280" s="16">
        <f t="shared" si="2065"/>
        <v>88.092189500640202</v>
      </c>
      <c r="HV280" s="23"/>
      <c r="HW280" s="22"/>
    </row>
    <row r="281" spans="1:231" ht="18.75" x14ac:dyDescent="0.25">
      <c r="A281" s="734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>
        <v>147</v>
      </c>
      <c r="H281" s="12">
        <f t="shared" si="2026"/>
        <v>0.33769063180827885</v>
      </c>
      <c r="I281" s="11">
        <v>8</v>
      </c>
      <c r="J281" s="12">
        <f t="shared" si="2067"/>
        <v>5.1612903225806452E-2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>
        <v>130</v>
      </c>
      <c r="T281" s="12">
        <f t="shared" si="2027"/>
        <v>0.28716904276985744</v>
      </c>
      <c r="U281" s="11">
        <v>11</v>
      </c>
      <c r="V281" s="12">
        <f t="shared" si="2028"/>
        <v>7.8014184397163122E-2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>
        <v>37</v>
      </c>
      <c r="AF281" s="12">
        <f t="shared" si="2029"/>
        <v>0.33636363636363636</v>
      </c>
      <c r="AG281" s="11">
        <v>0</v>
      </c>
      <c r="AH281" s="12">
        <f t="shared" si="2030"/>
        <v>0</v>
      </c>
      <c r="AI281" s="13"/>
      <c r="AJ281" s="11"/>
      <c r="AK281" s="38"/>
      <c r="AL281" s="39"/>
      <c r="AM281" s="10"/>
      <c r="AN281" s="11"/>
      <c r="AO281" s="61">
        <f t="shared" si="2070"/>
        <v>483</v>
      </c>
      <c r="AP281" s="11">
        <f t="shared" si="2070"/>
        <v>36</v>
      </c>
      <c r="AQ281" s="11">
        <v>140</v>
      </c>
      <c r="AR281" s="12">
        <f t="shared" si="2031"/>
        <v>0.30434782608695654</v>
      </c>
      <c r="AS281" s="11">
        <v>7</v>
      </c>
      <c r="AT281" s="12">
        <f t="shared" si="2032"/>
        <v>4.7619047619047616E-2</v>
      </c>
      <c r="AU281" s="13"/>
      <c r="AV281" s="11"/>
      <c r="AW281" s="38"/>
      <c r="AX281" s="39"/>
      <c r="AY281" s="10"/>
      <c r="AZ281" s="11"/>
      <c r="BA281" s="11">
        <f t="shared" si="2071"/>
        <v>480</v>
      </c>
      <c r="BB281" s="11">
        <f t="shared" si="2071"/>
        <v>35</v>
      </c>
      <c r="BC281" s="11">
        <v>135</v>
      </c>
      <c r="BD281" s="12">
        <f t="shared" si="2033"/>
        <v>0.29375000000000001</v>
      </c>
      <c r="BE281" s="11">
        <v>6</v>
      </c>
      <c r="BF281" s="12">
        <f t="shared" si="2034"/>
        <v>4.2553191489361701E-2</v>
      </c>
      <c r="BG281" s="13"/>
      <c r="BH281" s="11"/>
      <c r="BI281" s="38"/>
      <c r="BJ281" s="39"/>
      <c r="BK281" s="10">
        <v>1</v>
      </c>
      <c r="BL281" s="11"/>
      <c r="BM281" s="11">
        <f t="shared" si="2072"/>
        <v>489</v>
      </c>
      <c r="BN281" s="11">
        <f t="shared" si="2072"/>
        <v>35</v>
      </c>
      <c r="BO281" s="11">
        <v>130</v>
      </c>
      <c r="BP281" s="12">
        <f t="shared" si="2035"/>
        <v>0.28016359918200406</v>
      </c>
      <c r="BQ281" s="11">
        <v>7</v>
      </c>
      <c r="BR281" s="12">
        <f t="shared" si="2036"/>
        <v>5.1094890510948905E-2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1</v>
      </c>
      <c r="HL281" s="14">
        <f t="shared" si="2061"/>
        <v>0</v>
      </c>
      <c r="HM281" s="381">
        <f t="shared" si="2061"/>
        <v>2512</v>
      </c>
      <c r="HN281" s="11">
        <f t="shared" si="2001"/>
        <v>213</v>
      </c>
      <c r="HO281" s="11">
        <f t="shared" si="2062"/>
        <v>758</v>
      </c>
      <c r="HP281" s="79">
        <f t="shared" si="2063"/>
        <v>0.30175159235668791</v>
      </c>
      <c r="HQ281" s="15">
        <f t="shared" si="2064"/>
        <v>39</v>
      </c>
      <c r="HR281" s="12">
        <f t="shared" si="2085"/>
        <v>5.1451187335092345E-2</v>
      </c>
      <c r="HS281" s="16">
        <v>72.7</v>
      </c>
      <c r="HT281" s="17">
        <v>701</v>
      </c>
      <c r="HU281" s="16">
        <f t="shared" si="2065"/>
        <v>92.480211081794195</v>
      </c>
      <c r="HV281" s="23"/>
      <c r="HW281" s="22"/>
    </row>
    <row r="282" spans="1:231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1066</v>
      </c>
      <c r="H282" s="28">
        <f>((G282+I282)/7)/E281</f>
        <v>0.35574229691876746</v>
      </c>
      <c r="I282" s="27">
        <f>SUM(I275:I281)</f>
        <v>77</v>
      </c>
      <c r="J282" s="28">
        <f>(I282/(I282+G282))</f>
        <v>6.7366579177602803E-2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962</v>
      </c>
      <c r="T282" s="28">
        <f>((S282+U282)/7)/Q281</f>
        <v>0.30258946755891769</v>
      </c>
      <c r="U282" s="27">
        <f>SUM(U275:U281)</f>
        <v>78</v>
      </c>
      <c r="V282" s="28">
        <f>(U282/(U282+S282))</f>
        <v>7.4999999999999997E-2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242</v>
      </c>
      <c r="AF282" s="28">
        <f>((AE282+AG282)/7)/AC281</f>
        <v>0.36493506493506495</v>
      </c>
      <c r="AG282" s="27">
        <f>SUM(AG275:AG281)</f>
        <v>39</v>
      </c>
      <c r="AH282" s="28">
        <f>(AG282/(AG282+AE282))</f>
        <v>0.13879003558718861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1003</v>
      </c>
      <c r="AR282" s="28">
        <f>((AQ282+AS282)/7)/AO281</f>
        <v>0.31913635019225078</v>
      </c>
      <c r="AS282" s="27">
        <f>SUM(AS275:AS281)</f>
        <v>76</v>
      </c>
      <c r="AT282" s="28">
        <f>(AS282/(AS282+AQ282))</f>
        <v>7.0435588507877664E-2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4</v>
      </c>
      <c r="AZ282" s="27">
        <f>SUM(AZ275:AZ281)</f>
        <v>0</v>
      </c>
      <c r="BA282" s="27"/>
      <c r="BB282" s="27"/>
      <c r="BC282" s="27">
        <f>SUM(BC275:BC281)</f>
        <v>947</v>
      </c>
      <c r="BD282" s="28">
        <f>((BC282+BE282)/7)/BA281</f>
        <v>0.2991071428571429</v>
      </c>
      <c r="BE282" s="27">
        <f>SUM(BE275:BE281)</f>
        <v>58</v>
      </c>
      <c r="BF282" s="28">
        <f>(BE282/(BE282+BC282))</f>
        <v>5.7711442786069649E-2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1003</v>
      </c>
      <c r="BP282" s="28">
        <f>((BO282+BQ282)/7)/BM281</f>
        <v>0.31989482909728306</v>
      </c>
      <c r="BQ282" s="27">
        <f>SUM(BQ275:BQ281)</f>
        <v>92</v>
      </c>
      <c r="BR282" s="28">
        <f>(BQ282/(BQ282+BO282))</f>
        <v>8.4018264840182655E-2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15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5643</v>
      </c>
      <c r="HP282" s="80">
        <f>+((HO282)/HM281)/7</f>
        <v>0.32091674249317564</v>
      </c>
      <c r="HQ282" s="57">
        <f t="shared" si="2064"/>
        <v>420</v>
      </c>
      <c r="HR282" s="48">
        <f t="shared" si="2085"/>
        <v>7.4428495481127066E-2</v>
      </c>
      <c r="HS282" s="49">
        <f>SUM(HS275:HS281)/7</f>
        <v>72.157142857142858</v>
      </c>
      <c r="HT282" s="50">
        <f>SUM(HT275:HT281)</f>
        <v>5096</v>
      </c>
      <c r="HU282" s="49">
        <f>AVERAGE(HU275:HU281)</f>
        <v>90.326033444378581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5.9358923624851598E-3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36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>
        <v>148</v>
      </c>
      <c r="H284" s="34">
        <f t="shared" ref="H284:H290" si="2086">((G284+I284)/E284)</f>
        <v>0.36165577342047928</v>
      </c>
      <c r="I284" s="33">
        <v>18</v>
      </c>
      <c r="J284" s="34">
        <f>I284/(G284+I284)</f>
        <v>0.10843373493975904</v>
      </c>
      <c r="K284" s="35"/>
      <c r="L284" s="33"/>
      <c r="M284" s="33"/>
      <c r="N284" s="36"/>
      <c r="O284" s="32">
        <v>1</v>
      </c>
      <c r="P284" s="33"/>
      <c r="Q284" s="33">
        <f>Q281-O284</f>
        <v>490</v>
      </c>
      <c r="R284" s="33">
        <f>R281-P284</f>
        <v>36</v>
      </c>
      <c r="S284" s="33">
        <v>139</v>
      </c>
      <c r="T284" s="34">
        <f t="shared" ref="T284:T290" si="2087">((S284+U284)/Q284)</f>
        <v>0.30408163265306121</v>
      </c>
      <c r="U284" s="33">
        <v>10</v>
      </c>
      <c r="V284" s="34">
        <f t="shared" ref="V284:V290" si="2088">U284/(S284+U284)</f>
        <v>6.7114093959731544E-2</v>
      </c>
      <c r="W284" s="35"/>
      <c r="X284" s="33"/>
      <c r="Y284" s="33"/>
      <c r="Z284" s="36"/>
      <c r="AA284" s="32">
        <v>1</v>
      </c>
      <c r="AB284" s="33"/>
      <c r="AC284" s="33">
        <f>AC281-AA284</f>
        <v>109</v>
      </c>
      <c r="AD284" s="33">
        <f>AD281-AB284</f>
        <v>8</v>
      </c>
      <c r="AE284" s="33">
        <v>31</v>
      </c>
      <c r="AF284" s="34">
        <f t="shared" ref="AF284:AF290" si="2089">((AE284+AG284)/AC284)</f>
        <v>0.33944954128440369</v>
      </c>
      <c r="AG284" s="33">
        <v>6</v>
      </c>
      <c r="AH284" s="34">
        <f t="shared" ref="AH284:AH290" si="2090">AG284/(AE284+AG284)</f>
        <v>0.16216216216216217</v>
      </c>
      <c r="AI284" s="35"/>
      <c r="AJ284" s="33"/>
      <c r="AK284" s="33"/>
      <c r="AL284" s="36"/>
      <c r="AM284" s="32"/>
      <c r="AN284" s="33"/>
      <c r="AO284" s="33">
        <f>AO281-AM284</f>
        <v>483</v>
      </c>
      <c r="AP284" s="33">
        <f>AP281-AN284</f>
        <v>36</v>
      </c>
      <c r="AQ284" s="33">
        <v>147</v>
      </c>
      <c r="AR284" s="34">
        <f t="shared" ref="AR284:AR290" si="2091">((AQ284+AS284)/AO284)</f>
        <v>0.32712215320910976</v>
      </c>
      <c r="AS284" s="33">
        <v>11</v>
      </c>
      <c r="AT284" s="34">
        <f t="shared" ref="AT284:AT290" si="2092">AS284/(AQ284+AS284)</f>
        <v>6.9620253164556958E-2</v>
      </c>
      <c r="AU284" s="35"/>
      <c r="AV284" s="33"/>
      <c r="AW284" s="33"/>
      <c r="AX284" s="36"/>
      <c r="AY284" s="32">
        <v>1</v>
      </c>
      <c r="AZ284" s="33"/>
      <c r="BA284" s="33">
        <f>BA281-AY284</f>
        <v>479</v>
      </c>
      <c r="BB284" s="33">
        <f>BB281-AZ284</f>
        <v>35</v>
      </c>
      <c r="BC284" s="33">
        <v>137</v>
      </c>
      <c r="BD284" s="34">
        <f t="shared" ref="BD284:BD290" si="2093">((BC284+BE284)/BA284)</f>
        <v>0.30271398747390399</v>
      </c>
      <c r="BE284" s="33">
        <v>8</v>
      </c>
      <c r="BF284" s="34">
        <f t="shared" ref="BF284:BF290" si="2094">BE284/(BC284+BE284)</f>
        <v>5.5172413793103448E-2</v>
      </c>
      <c r="BG284" s="35"/>
      <c r="BH284" s="33"/>
      <c r="BI284" s="33"/>
      <c r="BJ284" s="36"/>
      <c r="BK284" s="32"/>
      <c r="BL284" s="33"/>
      <c r="BM284" s="33">
        <f>BM281-BK284</f>
        <v>489</v>
      </c>
      <c r="BN284" s="33">
        <f>BN281-BL284</f>
        <v>35</v>
      </c>
      <c r="BO284" s="33">
        <v>152</v>
      </c>
      <c r="BP284" s="34">
        <f t="shared" ref="BP284:BP290" si="2095">((BO284+BQ284)/BM284)</f>
        <v>0.34151329243353784</v>
      </c>
      <c r="BQ284" s="33">
        <v>15</v>
      </c>
      <c r="BR284" s="34">
        <f t="shared" ref="BR284:BR290" si="2096">BQ284/(BO284+BQ284)</f>
        <v>8.9820359281437126E-2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3</v>
      </c>
      <c r="HL284" s="36">
        <f t="shared" si="2121"/>
        <v>0</v>
      </c>
      <c r="HM284" s="380">
        <f t="shared" si="2121"/>
        <v>2509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822</v>
      </c>
      <c r="HP284" s="78">
        <f t="shared" ref="HP284:HP290" si="2123">+(HO284)/HM284</f>
        <v>0.32762056596253486</v>
      </c>
      <c r="HQ284" s="44">
        <f t="shared" ref="HQ284:HQ291" si="2124">+I284+U284+AG284+AS284+BE284+BQ284+CC284+CO284+DA284+DM284+DY284+EK284+EW284+FI284+FU284+GG284+GS284+HE284</f>
        <v>68</v>
      </c>
      <c r="HR284" s="34">
        <f>+(HQ284/(HO284))</f>
        <v>8.2725060827250604E-2</v>
      </c>
      <c r="HS284" s="45">
        <v>72.2</v>
      </c>
      <c r="HT284" s="46">
        <v>734</v>
      </c>
      <c r="HU284" s="45">
        <f t="shared" ref="HU284:HU290" si="2125">+HT284/HO284*100</f>
        <v>89.294403892944047</v>
      </c>
      <c r="HV284" s="44"/>
      <c r="HW284" s="36"/>
    </row>
    <row r="285" spans="1:231" ht="18.75" x14ac:dyDescent="0.25">
      <c r="A285" s="734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>
        <v>156</v>
      </c>
      <c r="H285" s="12">
        <f t="shared" si="2086"/>
        <v>0.36165577342047928</v>
      </c>
      <c r="I285" s="11">
        <v>10</v>
      </c>
      <c r="J285" s="12">
        <f t="shared" ref="J285:J290" si="2127">I285/(G285+I285)</f>
        <v>6.0240963855421686E-2</v>
      </c>
      <c r="K285" s="13"/>
      <c r="L285" s="11"/>
      <c r="M285" s="11"/>
      <c r="N285" s="14"/>
      <c r="O285" s="10">
        <v>1</v>
      </c>
      <c r="P285" s="11"/>
      <c r="Q285" s="11">
        <f t="shared" ref="Q285:R290" si="2128">Q284-O285</f>
        <v>489</v>
      </c>
      <c r="R285" s="11">
        <f t="shared" si="2128"/>
        <v>36</v>
      </c>
      <c r="S285" s="11">
        <v>130</v>
      </c>
      <c r="T285" s="12">
        <f t="shared" si="2087"/>
        <v>0.2822085889570552</v>
      </c>
      <c r="U285" s="11">
        <v>8</v>
      </c>
      <c r="V285" s="12">
        <f t="shared" si="2088"/>
        <v>5.7971014492753624E-2</v>
      </c>
      <c r="W285" s="13"/>
      <c r="X285" s="11"/>
      <c r="Y285" s="11"/>
      <c r="Z285" s="14"/>
      <c r="AA285" s="10">
        <v>1</v>
      </c>
      <c r="AB285" s="11"/>
      <c r="AC285" s="11">
        <f t="shared" ref="AC285:AD290" si="2129">AC284-AA285</f>
        <v>108</v>
      </c>
      <c r="AD285" s="11">
        <f t="shared" si="2129"/>
        <v>8</v>
      </c>
      <c r="AE285" s="11">
        <v>30</v>
      </c>
      <c r="AF285" s="12">
        <f t="shared" si="2089"/>
        <v>0.33333333333333331</v>
      </c>
      <c r="AG285" s="11">
        <v>6</v>
      </c>
      <c r="AH285" s="12">
        <f t="shared" si="2090"/>
        <v>0.16666666666666666</v>
      </c>
      <c r="AI285" s="13"/>
      <c r="AJ285" s="11"/>
      <c r="AK285" s="11"/>
      <c r="AL285" s="14"/>
      <c r="AM285" s="10">
        <v>1</v>
      </c>
      <c r="AN285" s="11"/>
      <c r="AO285" s="61">
        <f t="shared" ref="AO285:AP290" si="2130">AO284-AM285</f>
        <v>482</v>
      </c>
      <c r="AP285" s="11">
        <f t="shared" si="2130"/>
        <v>36</v>
      </c>
      <c r="AQ285" s="11">
        <v>147</v>
      </c>
      <c r="AR285" s="12">
        <f t="shared" si="2091"/>
        <v>0.32365145228215769</v>
      </c>
      <c r="AS285" s="11">
        <v>9</v>
      </c>
      <c r="AT285" s="12">
        <f t="shared" si="2092"/>
        <v>5.7692307692307696E-2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479</v>
      </c>
      <c r="BB285" s="11">
        <f t="shared" si="2131"/>
        <v>35</v>
      </c>
      <c r="BC285" s="11">
        <v>129</v>
      </c>
      <c r="BD285" s="12">
        <f t="shared" si="2093"/>
        <v>0.28392484342379959</v>
      </c>
      <c r="BE285" s="11">
        <v>7</v>
      </c>
      <c r="BF285" s="12">
        <f t="shared" si="2094"/>
        <v>5.1470588235294115E-2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489</v>
      </c>
      <c r="BN285" s="11">
        <f t="shared" si="2132"/>
        <v>35</v>
      </c>
      <c r="BO285" s="11">
        <v>141</v>
      </c>
      <c r="BP285" s="12">
        <f t="shared" si="2095"/>
        <v>0.31288343558282211</v>
      </c>
      <c r="BQ285" s="11">
        <v>12</v>
      </c>
      <c r="BR285" s="12">
        <f t="shared" si="2096"/>
        <v>7.8431372549019607E-2</v>
      </c>
      <c r="BS285" s="13"/>
      <c r="BT285" s="11"/>
      <c r="BU285" s="11"/>
      <c r="BV285" s="14"/>
      <c r="BW285" s="10"/>
      <c r="BX285" s="474">
        <v>30</v>
      </c>
      <c r="BY285" s="61">
        <f t="shared" ref="BY285:BZ290" si="2133">BY284-BW285</f>
        <v>0</v>
      </c>
      <c r="BZ285" s="61">
        <f t="shared" si="2133"/>
        <v>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3</v>
      </c>
      <c r="HL285" s="14">
        <f t="shared" si="2121"/>
        <v>30</v>
      </c>
      <c r="HM285" s="381">
        <f t="shared" si="2121"/>
        <v>2506</v>
      </c>
      <c r="HN285" s="11">
        <f t="shared" si="2121"/>
        <v>183</v>
      </c>
      <c r="HO285" s="11">
        <f t="shared" si="2122"/>
        <v>785</v>
      </c>
      <c r="HP285" s="79">
        <f t="shared" si="2123"/>
        <v>0.31324820430965683</v>
      </c>
      <c r="HQ285" s="15">
        <f t="shared" si="2124"/>
        <v>52</v>
      </c>
      <c r="HR285" s="12">
        <f t="shared" ref="HR285:HR291" si="2145">+(HQ285/(HO285))</f>
        <v>6.6242038216560509E-2</v>
      </c>
      <c r="HS285" s="16">
        <v>72</v>
      </c>
      <c r="HT285" s="17">
        <v>711</v>
      </c>
      <c r="HU285" s="16">
        <f t="shared" si="2125"/>
        <v>90.57324840764332</v>
      </c>
      <c r="HV285" s="15"/>
      <c r="HW285" s="14"/>
    </row>
    <row r="286" spans="1:231" ht="18.75" x14ac:dyDescent="0.25">
      <c r="A286" s="734"/>
      <c r="B286" s="436">
        <f t="shared" si="1905"/>
        <v>45815</v>
      </c>
      <c r="C286" s="10">
        <v>1</v>
      </c>
      <c r="D286" s="11"/>
      <c r="E286" s="61">
        <f t="shared" si="2126"/>
        <v>458</v>
      </c>
      <c r="F286" s="11">
        <f t="shared" si="2126"/>
        <v>33</v>
      </c>
      <c r="G286" s="11">
        <v>156</v>
      </c>
      <c r="H286" s="12">
        <f t="shared" si="2086"/>
        <v>0.36462882096069871</v>
      </c>
      <c r="I286" s="11">
        <v>11</v>
      </c>
      <c r="J286" s="12">
        <f t="shared" si="2127"/>
        <v>6.5868263473053898E-2</v>
      </c>
      <c r="K286" s="13"/>
      <c r="L286" s="11"/>
      <c r="M286" s="11"/>
      <c r="N286" s="14"/>
      <c r="O286" s="10"/>
      <c r="P286" s="11"/>
      <c r="Q286" s="11">
        <f t="shared" si="2128"/>
        <v>489</v>
      </c>
      <c r="R286" s="11">
        <f t="shared" si="2128"/>
        <v>36</v>
      </c>
      <c r="S286" s="11">
        <v>133</v>
      </c>
      <c r="T286" s="12">
        <f t="shared" si="2087"/>
        <v>0.30061349693251532</v>
      </c>
      <c r="U286" s="11">
        <v>14</v>
      </c>
      <c r="V286" s="12">
        <f t="shared" si="2088"/>
        <v>9.5238095238095233E-2</v>
      </c>
      <c r="W286" s="13"/>
      <c r="X286" s="11"/>
      <c r="Y286" s="11"/>
      <c r="Z286" s="14"/>
      <c r="AA286" s="10"/>
      <c r="AB286" s="11"/>
      <c r="AC286" s="11">
        <f t="shared" si="2129"/>
        <v>108</v>
      </c>
      <c r="AD286" s="11">
        <f t="shared" si="2129"/>
        <v>8</v>
      </c>
      <c r="AE286" s="11">
        <v>33</v>
      </c>
      <c r="AF286" s="12">
        <f t="shared" si="2089"/>
        <v>0.33333333333333331</v>
      </c>
      <c r="AG286" s="11">
        <v>3</v>
      </c>
      <c r="AH286" s="12">
        <f t="shared" si="2090"/>
        <v>8.3333333333333329E-2</v>
      </c>
      <c r="AI286" s="13"/>
      <c r="AJ286" s="11"/>
      <c r="AK286" s="11"/>
      <c r="AL286" s="14"/>
      <c r="AM286" s="10">
        <v>1</v>
      </c>
      <c r="AN286" s="11"/>
      <c r="AO286" s="61">
        <f t="shared" si="2130"/>
        <v>481</v>
      </c>
      <c r="AP286" s="11">
        <f t="shared" si="2130"/>
        <v>36</v>
      </c>
      <c r="AQ286" s="11">
        <v>144</v>
      </c>
      <c r="AR286" s="12">
        <f t="shared" si="2091"/>
        <v>0.3180873180873181</v>
      </c>
      <c r="AS286" s="11">
        <v>9</v>
      </c>
      <c r="AT286" s="12">
        <f t="shared" si="2092"/>
        <v>5.8823529411764705E-2</v>
      </c>
      <c r="AU286" s="13"/>
      <c r="AV286" s="11"/>
      <c r="AW286" s="11"/>
      <c r="AX286" s="14"/>
      <c r="AY286" s="10"/>
      <c r="AZ286" s="11"/>
      <c r="BA286" s="11">
        <f t="shared" si="2131"/>
        <v>479</v>
      </c>
      <c r="BB286" s="11">
        <f t="shared" si="2131"/>
        <v>35</v>
      </c>
      <c r="BC286" s="11">
        <v>138</v>
      </c>
      <c r="BD286" s="12">
        <f t="shared" si="2093"/>
        <v>0.31524008350730687</v>
      </c>
      <c r="BE286" s="11">
        <v>13</v>
      </c>
      <c r="BF286" s="12">
        <f t="shared" si="2094"/>
        <v>8.6092715231788075E-2</v>
      </c>
      <c r="BG286" s="13"/>
      <c r="BH286" s="11"/>
      <c r="BI286" s="11"/>
      <c r="BJ286" s="14"/>
      <c r="BK286" s="10">
        <v>1</v>
      </c>
      <c r="BL286" s="11"/>
      <c r="BM286" s="11">
        <f t="shared" si="2132"/>
        <v>488</v>
      </c>
      <c r="BN286" s="11">
        <f t="shared" si="2132"/>
        <v>35</v>
      </c>
      <c r="BO286" s="11">
        <v>133</v>
      </c>
      <c r="BP286" s="12">
        <f t="shared" si="2095"/>
        <v>0.3094262295081967</v>
      </c>
      <c r="BQ286" s="11">
        <v>18</v>
      </c>
      <c r="BR286" s="12">
        <f t="shared" si="2096"/>
        <v>0.11920529801324503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3</v>
      </c>
      <c r="HL286" s="14">
        <f t="shared" si="2121"/>
        <v>0</v>
      </c>
      <c r="HM286" s="381">
        <f t="shared" si="2121"/>
        <v>2503</v>
      </c>
      <c r="HN286" s="11">
        <f t="shared" si="2121"/>
        <v>183</v>
      </c>
      <c r="HO286" s="11">
        <f t="shared" si="2122"/>
        <v>805</v>
      </c>
      <c r="HP286" s="79">
        <f t="shared" si="2123"/>
        <v>0.32161406312425089</v>
      </c>
      <c r="HQ286" s="15">
        <f t="shared" si="2124"/>
        <v>68</v>
      </c>
      <c r="HR286" s="12">
        <f t="shared" si="2145"/>
        <v>8.4472049689440998E-2</v>
      </c>
      <c r="HS286" s="16">
        <v>72</v>
      </c>
      <c r="HT286" s="17">
        <v>712</v>
      </c>
      <c r="HU286" s="16">
        <f t="shared" si="2125"/>
        <v>88.447204968944106</v>
      </c>
      <c r="HV286" s="15"/>
      <c r="HW286" s="14"/>
    </row>
    <row r="287" spans="1:231" ht="18.75" x14ac:dyDescent="0.25">
      <c r="A287" s="734"/>
      <c r="B287" s="436">
        <f t="shared" si="1905"/>
        <v>45816</v>
      </c>
      <c r="C287" s="10"/>
      <c r="D287" s="11"/>
      <c r="E287" s="61">
        <f t="shared" si="2126"/>
        <v>458</v>
      </c>
      <c r="F287" s="11">
        <f t="shared" si="2126"/>
        <v>33</v>
      </c>
      <c r="G287" s="11">
        <v>125</v>
      </c>
      <c r="H287" s="12">
        <f t="shared" si="2086"/>
        <v>0.29694323144104806</v>
      </c>
      <c r="I287" s="11">
        <v>11</v>
      </c>
      <c r="J287" s="12">
        <f t="shared" si="2127"/>
        <v>8.0882352941176475E-2</v>
      </c>
      <c r="K287" s="11"/>
      <c r="L287" s="11"/>
      <c r="M287" s="18"/>
      <c r="N287" s="20"/>
      <c r="O287" s="10"/>
      <c r="P287" s="11"/>
      <c r="Q287" s="11">
        <f t="shared" si="2128"/>
        <v>489</v>
      </c>
      <c r="R287" s="11">
        <f t="shared" si="2128"/>
        <v>36</v>
      </c>
      <c r="S287" s="11">
        <v>133</v>
      </c>
      <c r="T287" s="12">
        <f t="shared" si="2087"/>
        <v>0.29447852760736198</v>
      </c>
      <c r="U287" s="11">
        <v>11</v>
      </c>
      <c r="V287" s="12">
        <f t="shared" si="2088"/>
        <v>7.6388888888888895E-2</v>
      </c>
      <c r="W287" s="11"/>
      <c r="X287" s="11"/>
      <c r="Y287" s="18"/>
      <c r="Z287" s="20"/>
      <c r="AA287" s="10">
        <v>2</v>
      </c>
      <c r="AB287" s="11"/>
      <c r="AC287" s="11">
        <f t="shared" si="2129"/>
        <v>106</v>
      </c>
      <c r="AD287" s="11">
        <f t="shared" si="2129"/>
        <v>8</v>
      </c>
      <c r="AE287" s="11">
        <v>24</v>
      </c>
      <c r="AF287" s="12">
        <f t="shared" si="2089"/>
        <v>0.25471698113207547</v>
      </c>
      <c r="AG287" s="11">
        <v>3</v>
      </c>
      <c r="AH287" s="12">
        <f t="shared" si="2090"/>
        <v>0.1111111111111111</v>
      </c>
      <c r="AI287" s="11"/>
      <c r="AJ287" s="11"/>
      <c r="AK287" s="18"/>
      <c r="AL287" s="20"/>
      <c r="AM287" s="10"/>
      <c r="AN287" s="11"/>
      <c r="AO287" s="61">
        <f t="shared" si="2130"/>
        <v>481</v>
      </c>
      <c r="AP287" s="11">
        <f t="shared" si="2130"/>
        <v>36</v>
      </c>
      <c r="AQ287" s="11">
        <v>117</v>
      </c>
      <c r="AR287" s="12">
        <f t="shared" si="2091"/>
        <v>0.25571725571725573</v>
      </c>
      <c r="AS287" s="11">
        <v>6</v>
      </c>
      <c r="AT287" s="12">
        <f t="shared" si="2092"/>
        <v>4.878048780487805E-2</v>
      </c>
      <c r="AU287" s="11"/>
      <c r="AV287" s="11"/>
      <c r="AW287" s="18"/>
      <c r="AX287" s="20"/>
      <c r="AY287" s="10">
        <v>2</v>
      </c>
      <c r="AZ287" s="11"/>
      <c r="BA287" s="11">
        <f t="shared" si="2131"/>
        <v>477</v>
      </c>
      <c r="BB287" s="11">
        <f t="shared" si="2131"/>
        <v>35</v>
      </c>
      <c r="BC287" s="11">
        <v>128</v>
      </c>
      <c r="BD287" s="12">
        <f t="shared" si="2093"/>
        <v>0.2976939203354298</v>
      </c>
      <c r="BE287" s="11">
        <v>14</v>
      </c>
      <c r="BF287" s="12">
        <f t="shared" si="2094"/>
        <v>9.8591549295774641E-2</v>
      </c>
      <c r="BG287" s="11"/>
      <c r="BH287" s="11"/>
      <c r="BI287" s="18"/>
      <c r="BJ287" s="20"/>
      <c r="BK287" s="10">
        <v>1</v>
      </c>
      <c r="BL287" s="11"/>
      <c r="BM287" s="11">
        <f t="shared" si="2132"/>
        <v>487</v>
      </c>
      <c r="BN287" s="11">
        <f t="shared" si="2132"/>
        <v>35</v>
      </c>
      <c r="BO287" s="11">
        <v>137</v>
      </c>
      <c r="BP287" s="12">
        <f t="shared" si="2095"/>
        <v>0.30390143737166325</v>
      </c>
      <c r="BQ287" s="11">
        <v>11</v>
      </c>
      <c r="BR287" s="12">
        <f t="shared" si="2096"/>
        <v>7.4324324324324328E-2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5</v>
      </c>
      <c r="HL287" s="14">
        <f t="shared" si="2121"/>
        <v>0</v>
      </c>
      <c r="HM287" s="381">
        <f t="shared" si="2121"/>
        <v>2498</v>
      </c>
      <c r="HN287" s="11">
        <f t="shared" si="2121"/>
        <v>183</v>
      </c>
      <c r="HO287" s="11">
        <f t="shared" si="2122"/>
        <v>720</v>
      </c>
      <c r="HP287" s="79">
        <f t="shared" si="2123"/>
        <v>0.28823058446757405</v>
      </c>
      <c r="HQ287" s="15">
        <f t="shared" si="2124"/>
        <v>56</v>
      </c>
      <c r="HR287" s="12">
        <f t="shared" si="2145"/>
        <v>7.7777777777777779E-2</v>
      </c>
      <c r="HS287" s="16">
        <v>72</v>
      </c>
      <c r="HT287" s="17">
        <v>641</v>
      </c>
      <c r="HU287" s="16">
        <f t="shared" si="2125"/>
        <v>89.027777777777771</v>
      </c>
      <c r="HV287" s="18"/>
      <c r="HW287" s="20"/>
    </row>
    <row r="288" spans="1:231" ht="18.75" x14ac:dyDescent="0.25">
      <c r="A288" s="734"/>
      <c r="B288" s="436">
        <f t="shared" si="1905"/>
        <v>45817</v>
      </c>
      <c r="C288" s="10"/>
      <c r="D288" s="11"/>
      <c r="E288" s="61">
        <f t="shared" si="2126"/>
        <v>458</v>
      </c>
      <c r="F288" s="11">
        <f t="shared" si="2126"/>
        <v>33</v>
      </c>
      <c r="G288" s="11">
        <v>148</v>
      </c>
      <c r="H288" s="12">
        <f t="shared" si="2086"/>
        <v>0.35807860262008734</v>
      </c>
      <c r="I288" s="11">
        <v>16</v>
      </c>
      <c r="J288" s="12">
        <f t="shared" si="2127"/>
        <v>9.7560975609756101E-2</v>
      </c>
      <c r="K288" s="13"/>
      <c r="L288" s="13"/>
      <c r="M288" s="25"/>
      <c r="N288" s="37"/>
      <c r="O288" s="10"/>
      <c r="P288" s="11"/>
      <c r="Q288" s="11">
        <f t="shared" si="2128"/>
        <v>489</v>
      </c>
      <c r="R288" s="11">
        <f t="shared" si="2128"/>
        <v>36</v>
      </c>
      <c r="S288" s="11">
        <v>132</v>
      </c>
      <c r="T288" s="12">
        <f t="shared" si="2087"/>
        <v>0.28629856850715746</v>
      </c>
      <c r="U288" s="11">
        <v>8</v>
      </c>
      <c r="V288" s="12">
        <f t="shared" si="2088"/>
        <v>5.7142857142857141E-2</v>
      </c>
      <c r="W288" s="13"/>
      <c r="X288" s="13"/>
      <c r="Y288" s="25"/>
      <c r="Z288" s="37"/>
      <c r="AA288" s="10"/>
      <c r="AB288" s="11"/>
      <c r="AC288" s="11">
        <f t="shared" si="2129"/>
        <v>106</v>
      </c>
      <c r="AD288" s="11">
        <f t="shared" si="2129"/>
        <v>8</v>
      </c>
      <c r="AE288" s="11">
        <v>32</v>
      </c>
      <c r="AF288" s="12">
        <f t="shared" si="2089"/>
        <v>0.33962264150943394</v>
      </c>
      <c r="AG288" s="11">
        <v>4</v>
      </c>
      <c r="AH288" s="12">
        <f t="shared" si="2090"/>
        <v>0.1111111111111111</v>
      </c>
      <c r="AI288" s="13"/>
      <c r="AJ288" s="13"/>
      <c r="AK288" s="25"/>
      <c r="AL288" s="37"/>
      <c r="AM288" s="10"/>
      <c r="AN288" s="11">
        <v>1</v>
      </c>
      <c r="AO288" s="61">
        <f t="shared" si="2130"/>
        <v>481</v>
      </c>
      <c r="AP288" s="11">
        <f t="shared" si="2130"/>
        <v>35</v>
      </c>
      <c r="AQ288" s="11">
        <v>161</v>
      </c>
      <c r="AR288" s="12">
        <f t="shared" si="2091"/>
        <v>0.36174636174636177</v>
      </c>
      <c r="AS288" s="11">
        <v>13</v>
      </c>
      <c r="AT288" s="12">
        <f t="shared" si="2092"/>
        <v>7.4712643678160925E-2</v>
      </c>
      <c r="AU288" s="13"/>
      <c r="AV288" s="13"/>
      <c r="AW288" s="25"/>
      <c r="AX288" s="37"/>
      <c r="AY288" s="10">
        <v>1</v>
      </c>
      <c r="AZ288" s="11"/>
      <c r="BA288" s="11">
        <f t="shared" si="2131"/>
        <v>476</v>
      </c>
      <c r="BB288" s="11">
        <f t="shared" si="2131"/>
        <v>35</v>
      </c>
      <c r="BC288" s="11">
        <v>128</v>
      </c>
      <c r="BD288" s="12">
        <f t="shared" si="2093"/>
        <v>0.30252100840336132</v>
      </c>
      <c r="BE288" s="11">
        <v>16</v>
      </c>
      <c r="BF288" s="12">
        <f t="shared" si="2094"/>
        <v>0.1111111111111111</v>
      </c>
      <c r="BG288" s="13"/>
      <c r="BH288" s="13"/>
      <c r="BI288" s="25"/>
      <c r="BJ288" s="37"/>
      <c r="BK288" s="10"/>
      <c r="BL288" s="11"/>
      <c r="BM288" s="11">
        <f t="shared" si="2132"/>
        <v>487</v>
      </c>
      <c r="BN288" s="11">
        <f t="shared" si="2132"/>
        <v>35</v>
      </c>
      <c r="BO288" s="11">
        <v>132</v>
      </c>
      <c r="BP288" s="12">
        <f t="shared" si="2095"/>
        <v>0.29568788501026694</v>
      </c>
      <c r="BQ288" s="11">
        <v>12</v>
      </c>
      <c r="BR288" s="12">
        <f t="shared" si="2096"/>
        <v>8.3333333333333329E-2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1</v>
      </c>
      <c r="HL288" s="14">
        <f t="shared" si="2121"/>
        <v>1</v>
      </c>
      <c r="HM288" s="381">
        <f t="shared" si="2121"/>
        <v>2497</v>
      </c>
      <c r="HN288" s="11">
        <f t="shared" si="2121"/>
        <v>182</v>
      </c>
      <c r="HO288" s="11">
        <f t="shared" si="2122"/>
        <v>802</v>
      </c>
      <c r="HP288" s="79">
        <f t="shared" si="2123"/>
        <v>0.32118542250700843</v>
      </c>
      <c r="HQ288" s="15">
        <f t="shared" si="2124"/>
        <v>69</v>
      </c>
      <c r="HR288" s="12">
        <f t="shared" si="2145"/>
        <v>8.6034912718204487E-2</v>
      </c>
      <c r="HS288" s="16">
        <v>72</v>
      </c>
      <c r="HT288" s="17">
        <v>714</v>
      </c>
      <c r="HU288" s="16">
        <f t="shared" si="2125"/>
        <v>89.02743142144638</v>
      </c>
      <c r="HV288" s="23"/>
      <c r="HW288" s="22"/>
    </row>
    <row r="289" spans="1:231" ht="18.75" x14ac:dyDescent="0.25">
      <c r="A289" s="734"/>
      <c r="B289" s="436">
        <f t="shared" si="1905"/>
        <v>45818</v>
      </c>
      <c r="C289" s="10"/>
      <c r="D289" s="11"/>
      <c r="E289" s="61">
        <f t="shared" si="2126"/>
        <v>458</v>
      </c>
      <c r="F289" s="11">
        <f t="shared" si="2126"/>
        <v>33</v>
      </c>
      <c r="G289" s="11">
        <v>137</v>
      </c>
      <c r="H289" s="12">
        <f t="shared" si="2086"/>
        <v>0.32751091703056767</v>
      </c>
      <c r="I289" s="11">
        <v>13</v>
      </c>
      <c r="J289" s="12">
        <f t="shared" si="2127"/>
        <v>8.666666666666667E-2</v>
      </c>
      <c r="K289" s="13"/>
      <c r="L289" s="11"/>
      <c r="M289" s="25"/>
      <c r="N289" s="37"/>
      <c r="O289" s="10">
        <v>1</v>
      </c>
      <c r="P289" s="11"/>
      <c r="Q289" s="11">
        <f t="shared" si="2128"/>
        <v>488</v>
      </c>
      <c r="R289" s="11">
        <f t="shared" si="2128"/>
        <v>36</v>
      </c>
      <c r="S289" s="11">
        <v>121</v>
      </c>
      <c r="T289" s="12">
        <f t="shared" si="2087"/>
        <v>0.27459016393442626</v>
      </c>
      <c r="U289" s="11">
        <v>13</v>
      </c>
      <c r="V289" s="12">
        <f t="shared" si="2088"/>
        <v>9.7014925373134331E-2</v>
      </c>
      <c r="W289" s="13"/>
      <c r="X289" s="11"/>
      <c r="Y289" s="25"/>
      <c r="Z289" s="37"/>
      <c r="AA289" s="10"/>
      <c r="AB289" s="11"/>
      <c r="AC289" s="11">
        <f t="shared" si="2129"/>
        <v>106</v>
      </c>
      <c r="AD289" s="11">
        <f t="shared" si="2129"/>
        <v>8</v>
      </c>
      <c r="AE289" s="11">
        <v>32</v>
      </c>
      <c r="AF289" s="12">
        <f t="shared" si="2089"/>
        <v>0.33962264150943394</v>
      </c>
      <c r="AG289" s="11">
        <v>4</v>
      </c>
      <c r="AH289" s="12">
        <f t="shared" si="2090"/>
        <v>0.1111111111111111</v>
      </c>
      <c r="AI289" s="13"/>
      <c r="AJ289" s="11"/>
      <c r="AK289" s="25"/>
      <c r="AL289" s="37"/>
      <c r="AM289" s="10"/>
      <c r="AN289" s="11"/>
      <c r="AO289" s="61">
        <f t="shared" si="2130"/>
        <v>481</v>
      </c>
      <c r="AP289" s="11">
        <f t="shared" si="2130"/>
        <v>35</v>
      </c>
      <c r="AQ289" s="11">
        <v>124</v>
      </c>
      <c r="AR289" s="12">
        <f t="shared" si="2091"/>
        <v>0.2785862785862786</v>
      </c>
      <c r="AS289" s="11">
        <v>10</v>
      </c>
      <c r="AT289" s="12">
        <f t="shared" si="2092"/>
        <v>7.4626865671641784E-2</v>
      </c>
      <c r="AU289" s="13"/>
      <c r="AV289" s="11"/>
      <c r="AW289" s="25"/>
      <c r="AX289" s="37"/>
      <c r="AY289" s="10"/>
      <c r="AZ289" s="11"/>
      <c r="BA289" s="11">
        <f t="shared" si="2131"/>
        <v>476</v>
      </c>
      <c r="BB289" s="11">
        <f t="shared" si="2131"/>
        <v>35</v>
      </c>
      <c r="BC289" s="11">
        <v>138</v>
      </c>
      <c r="BD289" s="12">
        <f t="shared" si="2093"/>
        <v>0.31092436974789917</v>
      </c>
      <c r="BE289" s="11">
        <v>10</v>
      </c>
      <c r="BF289" s="12">
        <f t="shared" si="2094"/>
        <v>6.7567567567567571E-2</v>
      </c>
      <c r="BG289" s="13"/>
      <c r="BH289" s="11"/>
      <c r="BI289" s="25"/>
      <c r="BJ289" s="37"/>
      <c r="BK289" s="10"/>
      <c r="BL289" s="11"/>
      <c r="BM289" s="11">
        <f t="shared" si="2132"/>
        <v>487</v>
      </c>
      <c r="BN289" s="11">
        <f t="shared" si="2132"/>
        <v>35</v>
      </c>
      <c r="BO289" s="11">
        <v>135</v>
      </c>
      <c r="BP289" s="12">
        <f t="shared" si="2095"/>
        <v>0.3059548254620123</v>
      </c>
      <c r="BQ289" s="11">
        <v>14</v>
      </c>
      <c r="BR289" s="12">
        <f t="shared" si="2096"/>
        <v>9.3959731543624164E-2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1</v>
      </c>
      <c r="HL289" s="14">
        <f t="shared" si="2121"/>
        <v>0</v>
      </c>
      <c r="HM289" s="381">
        <f t="shared" si="2121"/>
        <v>2496</v>
      </c>
      <c r="HN289" s="11">
        <f t="shared" si="2121"/>
        <v>182</v>
      </c>
      <c r="HO289" s="11">
        <f t="shared" si="2122"/>
        <v>751</v>
      </c>
      <c r="HP289" s="79">
        <f t="shared" si="2123"/>
        <v>0.30088141025641024</v>
      </c>
      <c r="HQ289" s="15">
        <f t="shared" si="2124"/>
        <v>64</v>
      </c>
      <c r="HR289" s="12">
        <f t="shared" si="2145"/>
        <v>8.5219707057256996E-2</v>
      </c>
      <c r="HS289" s="16">
        <v>72</v>
      </c>
      <c r="HT289" s="17">
        <v>669</v>
      </c>
      <c r="HU289" s="16">
        <f t="shared" si="2125"/>
        <v>89.081225033288945</v>
      </c>
      <c r="HV289" s="23"/>
      <c r="HW289" s="22"/>
    </row>
    <row r="290" spans="1:231" ht="18.75" x14ac:dyDescent="0.25">
      <c r="A290" s="734"/>
      <c r="B290" s="436">
        <f t="shared" si="1905"/>
        <v>45819</v>
      </c>
      <c r="C290" s="10">
        <v>1</v>
      </c>
      <c r="D290" s="11"/>
      <c r="E290" s="61">
        <f>E289-C290</f>
        <v>457</v>
      </c>
      <c r="F290" s="11">
        <f>F289-D290</f>
        <v>33</v>
      </c>
      <c r="G290" s="11">
        <v>140</v>
      </c>
      <c r="H290" s="12">
        <f t="shared" si="2086"/>
        <v>0.32385120350109409</v>
      </c>
      <c r="I290" s="11">
        <v>8</v>
      </c>
      <c r="J290" s="12">
        <f t="shared" si="2127"/>
        <v>5.4054054054054057E-2</v>
      </c>
      <c r="K290" s="13"/>
      <c r="L290" s="11"/>
      <c r="M290" s="38"/>
      <c r="N290" s="39"/>
      <c r="O290" s="10">
        <v>1</v>
      </c>
      <c r="P290" s="11"/>
      <c r="Q290" s="11">
        <f t="shared" si="2128"/>
        <v>487</v>
      </c>
      <c r="R290" s="11">
        <f t="shared" si="2128"/>
        <v>36</v>
      </c>
      <c r="S290" s="11">
        <v>138</v>
      </c>
      <c r="T290" s="12">
        <f t="shared" si="2087"/>
        <v>0.30800821355236141</v>
      </c>
      <c r="U290" s="11">
        <v>12</v>
      </c>
      <c r="V290" s="12">
        <f t="shared" si="2088"/>
        <v>0.08</v>
      </c>
      <c r="W290" s="13"/>
      <c r="X290" s="11"/>
      <c r="Y290" s="38"/>
      <c r="Z290" s="39"/>
      <c r="AA290" s="10"/>
      <c r="AB290" s="11"/>
      <c r="AC290" s="11">
        <f t="shared" si="2129"/>
        <v>106</v>
      </c>
      <c r="AD290" s="11">
        <f t="shared" si="2129"/>
        <v>8</v>
      </c>
      <c r="AE290" s="11">
        <v>27</v>
      </c>
      <c r="AF290" s="12">
        <f t="shared" si="2089"/>
        <v>0.27358490566037735</v>
      </c>
      <c r="AG290" s="11">
        <v>2</v>
      </c>
      <c r="AH290" s="12">
        <f t="shared" si="2090"/>
        <v>6.8965517241379309E-2</v>
      </c>
      <c r="AI290" s="13"/>
      <c r="AJ290" s="11"/>
      <c r="AK290" s="38"/>
      <c r="AL290" s="39"/>
      <c r="AM290" s="10">
        <v>2</v>
      </c>
      <c r="AN290" s="11"/>
      <c r="AO290" s="61">
        <f t="shared" si="2130"/>
        <v>479</v>
      </c>
      <c r="AP290" s="11">
        <f t="shared" si="2130"/>
        <v>35</v>
      </c>
      <c r="AQ290" s="11">
        <v>135</v>
      </c>
      <c r="AR290" s="12">
        <f t="shared" si="2091"/>
        <v>0.29645093945720252</v>
      </c>
      <c r="AS290" s="11">
        <v>7</v>
      </c>
      <c r="AT290" s="12">
        <f t="shared" si="2092"/>
        <v>4.9295774647887321E-2</v>
      </c>
      <c r="AU290" s="13"/>
      <c r="AV290" s="11"/>
      <c r="AW290" s="38"/>
      <c r="AX290" s="39"/>
      <c r="AY290" s="10"/>
      <c r="AZ290" s="11"/>
      <c r="BA290" s="11">
        <f t="shared" si="2131"/>
        <v>476</v>
      </c>
      <c r="BB290" s="11">
        <f t="shared" si="2131"/>
        <v>35</v>
      </c>
      <c r="BC290" s="11">
        <v>131</v>
      </c>
      <c r="BD290" s="12">
        <f t="shared" si="2093"/>
        <v>0.29831932773109243</v>
      </c>
      <c r="BE290" s="11">
        <v>11</v>
      </c>
      <c r="BF290" s="12">
        <f t="shared" si="2094"/>
        <v>7.746478873239436E-2</v>
      </c>
      <c r="BG290" s="13"/>
      <c r="BH290" s="11"/>
      <c r="BI290" s="38"/>
      <c r="BJ290" s="39"/>
      <c r="BK290" s="10"/>
      <c r="BL290" s="11"/>
      <c r="BM290" s="11">
        <f t="shared" si="2132"/>
        <v>487</v>
      </c>
      <c r="BN290" s="11">
        <f t="shared" si="2132"/>
        <v>35</v>
      </c>
      <c r="BO290" s="11">
        <v>125</v>
      </c>
      <c r="BP290" s="12">
        <f t="shared" si="2095"/>
        <v>0.29363449691991789</v>
      </c>
      <c r="BQ290" s="11">
        <v>18</v>
      </c>
      <c r="BR290" s="12">
        <f t="shared" si="2096"/>
        <v>0.12587412587412589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4</v>
      </c>
      <c r="HL290" s="14">
        <f t="shared" si="2121"/>
        <v>0</v>
      </c>
      <c r="HM290" s="381">
        <f t="shared" si="2121"/>
        <v>2492</v>
      </c>
      <c r="HN290" s="11">
        <f t="shared" si="2121"/>
        <v>182</v>
      </c>
      <c r="HO290" s="11">
        <f t="shared" si="2122"/>
        <v>754</v>
      </c>
      <c r="HP290" s="79">
        <f t="shared" si="2123"/>
        <v>0.3025682182985554</v>
      </c>
      <c r="HQ290" s="15">
        <f t="shared" si="2124"/>
        <v>58</v>
      </c>
      <c r="HR290" s="12">
        <f t="shared" si="2145"/>
        <v>7.6923076923076927E-2</v>
      </c>
      <c r="HS290" s="16">
        <v>72</v>
      </c>
      <c r="HT290" s="17">
        <v>678</v>
      </c>
      <c r="HU290" s="16">
        <f t="shared" si="2125"/>
        <v>89.92042440318302</v>
      </c>
      <c r="HV290" s="23"/>
      <c r="HW290" s="22"/>
    </row>
    <row r="291" spans="1:231" ht="19.5" thickBot="1" x14ac:dyDescent="0.3">
      <c r="A291" s="734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1010</v>
      </c>
      <c r="H291" s="28">
        <f>((G291+I291)/7)/E290</f>
        <v>0.34291966239449828</v>
      </c>
      <c r="I291" s="27">
        <f>SUM(I284:I290)</f>
        <v>87</v>
      </c>
      <c r="J291" s="28">
        <f>(I291/(I291+G291))</f>
        <v>7.9307201458523241E-2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4</v>
      </c>
      <c r="P291" s="27">
        <f>SUM(P284:P290)</f>
        <v>0</v>
      </c>
      <c r="Q291" s="27"/>
      <c r="R291" s="27"/>
      <c r="S291" s="27">
        <f>SUM(S284:S290)</f>
        <v>926</v>
      </c>
      <c r="T291" s="28">
        <f>((S291+U291)/7)/Q290</f>
        <v>0.29392783807568201</v>
      </c>
      <c r="U291" s="27">
        <f>SUM(U284:U290)</f>
        <v>76</v>
      </c>
      <c r="V291" s="28">
        <f>(U291/(U291+S291))</f>
        <v>7.5848303393213579E-2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4</v>
      </c>
      <c r="AB291" s="27">
        <f>SUM(AB284:AB290)</f>
        <v>0</v>
      </c>
      <c r="AC291" s="27"/>
      <c r="AD291" s="27"/>
      <c r="AE291" s="27">
        <f>SUM(AE284:AE290)</f>
        <v>209</v>
      </c>
      <c r="AF291" s="28">
        <f>((AE291+AG291)/7)/AC290</f>
        <v>0.31940700808625333</v>
      </c>
      <c r="AG291" s="27">
        <f>SUM(AG284:AG290)</f>
        <v>28</v>
      </c>
      <c r="AH291" s="28">
        <f>(AG291/(AG291+AE291))</f>
        <v>0.11814345991561181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4</v>
      </c>
      <c r="AN291" s="27">
        <f>SUM(AN284:AN290)</f>
        <v>1</v>
      </c>
      <c r="AO291" s="27"/>
      <c r="AP291" s="27"/>
      <c r="AQ291" s="27">
        <f>SUM(AQ284:AQ290)</f>
        <v>975</v>
      </c>
      <c r="AR291" s="28">
        <f>((AQ291+AS291)/7)/AO290</f>
        <v>0.31016999701759623</v>
      </c>
      <c r="AS291" s="27">
        <f>SUM(AS284:AS290)</f>
        <v>65</v>
      </c>
      <c r="AT291" s="28">
        <f>(AS291/(AS291+AQ291))</f>
        <v>6.25E-2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4</v>
      </c>
      <c r="AZ291" s="27">
        <f>SUM(AZ284:AZ290)</f>
        <v>0</v>
      </c>
      <c r="BA291" s="27"/>
      <c r="BB291" s="27"/>
      <c r="BC291" s="27">
        <f>SUM(BC284:BC290)</f>
        <v>929</v>
      </c>
      <c r="BD291" s="28">
        <f>((BC291+BE291)/7)/BA290</f>
        <v>0.30252100840336132</v>
      </c>
      <c r="BE291" s="27">
        <f>SUM(BE284:BE290)</f>
        <v>79</v>
      </c>
      <c r="BF291" s="28">
        <f>(BE291/(BE291+BC291))</f>
        <v>7.8373015873015872E-2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2</v>
      </c>
      <c r="BL291" s="27">
        <f>SUM(BL284:BL290)</f>
        <v>0</v>
      </c>
      <c r="BM291" s="27"/>
      <c r="BN291" s="27"/>
      <c r="BO291" s="27">
        <f>SUM(BO284:BO290)</f>
        <v>955</v>
      </c>
      <c r="BP291" s="28">
        <f>((BO291+BQ291)/7)/BM290</f>
        <v>0.30947491933118221</v>
      </c>
      <c r="BQ291" s="27">
        <f>SUM(BQ284:BQ290)</f>
        <v>100</v>
      </c>
      <c r="BR291" s="28">
        <f>(BQ291/(BQ291+BO291))</f>
        <v>9.4786729857819899E-2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30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20</v>
      </c>
      <c r="HL291" s="443">
        <f t="shared" si="2121"/>
        <v>31</v>
      </c>
      <c r="HM291" s="365">
        <f t="shared" si="2121"/>
        <v>0</v>
      </c>
      <c r="HN291" s="27">
        <f t="shared" si="2121"/>
        <v>0</v>
      </c>
      <c r="HO291" s="27">
        <f t="shared" si="2122"/>
        <v>5439</v>
      </c>
      <c r="HP291" s="80">
        <f>+((HO291)/HM290)/7</f>
        <v>0.31179775280898875</v>
      </c>
      <c r="HQ291" s="57">
        <f t="shared" si="2124"/>
        <v>435</v>
      </c>
      <c r="HR291" s="48">
        <f t="shared" si="2145"/>
        <v>7.9977937120794262E-2</v>
      </c>
      <c r="HS291" s="49">
        <f>SUM(HS284:HS290)/7</f>
        <v>72.028571428571425</v>
      </c>
      <c r="HT291" s="50">
        <f>SUM(HT284:HT290)</f>
        <v>4859</v>
      </c>
      <c r="HU291" s="49">
        <f>AVERAGE(HU284:HU290)</f>
        <v>89.338816557889658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7.9617834394904458E-3</v>
      </c>
      <c r="HL292" s="445">
        <f>HL291/HN281</f>
        <v>0.14553990610328638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36">
        <v>57</v>
      </c>
      <c r="B293" s="435">
        <f>B290+1</f>
        <v>45820</v>
      </c>
      <c r="C293" s="32">
        <v>1</v>
      </c>
      <c r="D293" s="33"/>
      <c r="E293" s="33">
        <f>E290-C293</f>
        <v>456</v>
      </c>
      <c r="F293" s="33">
        <f>F290-D293</f>
        <v>33</v>
      </c>
      <c r="G293" s="33">
        <v>127</v>
      </c>
      <c r="H293" s="34">
        <f t="shared" ref="H293:H299" si="2146">((G293+I293)/E293)</f>
        <v>0.30482456140350878</v>
      </c>
      <c r="I293" s="33">
        <v>12</v>
      </c>
      <c r="J293" s="34">
        <f>I293/(G293+I293)</f>
        <v>8.6330935251798566E-2</v>
      </c>
      <c r="K293" s="35"/>
      <c r="L293" s="33"/>
      <c r="M293" s="33"/>
      <c r="N293" s="36"/>
      <c r="O293" s="32"/>
      <c r="P293" s="33"/>
      <c r="Q293" s="33">
        <f>Q290-O293</f>
        <v>487</v>
      </c>
      <c r="R293" s="33">
        <f>R290-P293</f>
        <v>36</v>
      </c>
      <c r="S293" s="33">
        <v>124</v>
      </c>
      <c r="T293" s="34">
        <f t="shared" ref="T293:T299" si="2147">((S293+U293)/Q293)</f>
        <v>0.28747433264887062</v>
      </c>
      <c r="U293" s="33">
        <v>16</v>
      </c>
      <c r="V293" s="34">
        <f t="shared" ref="V293:V299" si="2148">U293/(S293+U293)</f>
        <v>0.11428571428571428</v>
      </c>
      <c r="W293" s="35"/>
      <c r="X293" s="33"/>
      <c r="Y293" s="33"/>
      <c r="Z293" s="36"/>
      <c r="AA293" s="32"/>
      <c r="AB293" s="33"/>
      <c r="AC293" s="33">
        <f>AC290-AA293</f>
        <v>106</v>
      </c>
      <c r="AD293" s="33">
        <f>AD290-AB293</f>
        <v>8</v>
      </c>
      <c r="AE293" s="33">
        <v>27</v>
      </c>
      <c r="AF293" s="34">
        <f t="shared" ref="AF293:AF299" si="2149">((AE293+AG293)/AC293)</f>
        <v>0.32075471698113206</v>
      </c>
      <c r="AG293" s="33">
        <v>7</v>
      </c>
      <c r="AH293" s="34">
        <f t="shared" ref="AH293:AH299" si="2150">AG293/(AE293+AG293)</f>
        <v>0.20588235294117646</v>
      </c>
      <c r="AI293" s="35"/>
      <c r="AJ293" s="33"/>
      <c r="AK293" s="33"/>
      <c r="AL293" s="36"/>
      <c r="AM293" s="32">
        <v>1</v>
      </c>
      <c r="AN293" s="33"/>
      <c r="AO293" s="33">
        <f>AO290-AM293</f>
        <v>478</v>
      </c>
      <c r="AP293" s="33">
        <f>AP290-AN293</f>
        <v>35</v>
      </c>
      <c r="AQ293" s="33">
        <v>123</v>
      </c>
      <c r="AR293" s="34">
        <f t="shared" ref="AR293:AR299" si="2151">((AQ293+AS293)/AO293)</f>
        <v>0.28870292887029286</v>
      </c>
      <c r="AS293" s="33">
        <v>15</v>
      </c>
      <c r="AT293" s="34">
        <f t="shared" ref="AT293:AT299" si="2152">AS293/(AQ293+AS293)</f>
        <v>0.10869565217391304</v>
      </c>
      <c r="AU293" s="35"/>
      <c r="AV293" s="33"/>
      <c r="AW293" s="33"/>
      <c r="AX293" s="36"/>
      <c r="AY293" s="32"/>
      <c r="AZ293" s="33"/>
      <c r="BA293" s="33">
        <f>BA290-AY293</f>
        <v>476</v>
      </c>
      <c r="BB293" s="33">
        <f>BB290-AZ293</f>
        <v>35</v>
      </c>
      <c r="BC293" s="33">
        <v>120</v>
      </c>
      <c r="BD293" s="34">
        <f t="shared" ref="BD293:BD299" si="2153">((BC293+BE293)/BA293)</f>
        <v>0.27100840336134452</v>
      </c>
      <c r="BE293" s="33">
        <v>9</v>
      </c>
      <c r="BF293" s="34">
        <f t="shared" ref="BF293:BF299" si="2154">BE293/(BC293+BE293)</f>
        <v>6.9767441860465115E-2</v>
      </c>
      <c r="BG293" s="35"/>
      <c r="BH293" s="33"/>
      <c r="BI293" s="33"/>
      <c r="BJ293" s="36"/>
      <c r="BK293" s="32">
        <v>1</v>
      </c>
      <c r="BL293" s="33"/>
      <c r="BM293" s="33">
        <f>BM290-BK293</f>
        <v>486</v>
      </c>
      <c r="BN293" s="33">
        <f>BN290-BL293</f>
        <v>35</v>
      </c>
      <c r="BO293" s="33">
        <v>123</v>
      </c>
      <c r="BP293" s="34">
        <f t="shared" ref="BP293:BP299" si="2155">((BO293+BQ293)/BM293)</f>
        <v>0.29835390946502055</v>
      </c>
      <c r="BQ293" s="33">
        <v>22</v>
      </c>
      <c r="BR293" s="34">
        <f t="shared" ref="BR293:BR299" si="2156">BQ293/(BO293+BQ293)</f>
        <v>0.15172413793103448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3</v>
      </c>
      <c r="HL293" s="36">
        <f t="shared" si="2181"/>
        <v>0</v>
      </c>
      <c r="HM293" s="380">
        <f t="shared" si="2181"/>
        <v>2489</v>
      </c>
      <c r="HN293" s="33">
        <f t="shared" si="2181"/>
        <v>182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725</v>
      </c>
      <c r="HP293" s="78">
        <f t="shared" ref="HP293:HP299" si="2183">+(HO293)/HM293</f>
        <v>0.29128163921253514</v>
      </c>
      <c r="HQ293" s="44">
        <f t="shared" ref="HQ293:HQ300" si="2184">+I293+U293+AG293+AS293+BE293+BQ293+CC293+CO293+DA293+DM293+DY293+EK293+EW293+FI293+FU293+GG293+GS293+HE293</f>
        <v>81</v>
      </c>
      <c r="HR293" s="34">
        <f>+(HQ293/(HO293))</f>
        <v>0.11172413793103449</v>
      </c>
      <c r="HS293" s="45">
        <v>72</v>
      </c>
      <c r="HT293" s="46">
        <v>617</v>
      </c>
      <c r="HU293" s="45">
        <f t="shared" ref="HU293:HU299" si="2185">+HT293/HO293*100</f>
        <v>85.103448275862064</v>
      </c>
      <c r="HV293" s="44"/>
      <c r="HW293" s="36"/>
    </row>
    <row r="294" spans="1:231" ht="18.75" x14ac:dyDescent="0.25">
      <c r="A294" s="734"/>
      <c r="B294" s="436">
        <f t="shared" si="1905"/>
        <v>45821</v>
      </c>
      <c r="C294" s="10">
        <v>1</v>
      </c>
      <c r="D294" s="11"/>
      <c r="E294" s="61">
        <f t="shared" ref="E294:F298" si="2186">E293-C294</f>
        <v>455</v>
      </c>
      <c r="F294" s="11">
        <f t="shared" si="2186"/>
        <v>33</v>
      </c>
      <c r="G294" s="11">
        <v>146</v>
      </c>
      <c r="H294" s="12">
        <f t="shared" si="2146"/>
        <v>0.34945054945054943</v>
      </c>
      <c r="I294" s="11">
        <v>13</v>
      </c>
      <c r="J294" s="12">
        <f t="shared" ref="J294:J299" si="2187">I294/(G294+I294)</f>
        <v>8.1761006289308172E-2</v>
      </c>
      <c r="K294" s="13"/>
      <c r="L294" s="11"/>
      <c r="M294" s="11"/>
      <c r="N294" s="14"/>
      <c r="O294" s="10"/>
      <c r="P294" s="11"/>
      <c r="Q294" s="11">
        <f t="shared" ref="Q294:R299" si="2188">Q293-O294</f>
        <v>487</v>
      </c>
      <c r="R294" s="11">
        <f t="shared" si="2188"/>
        <v>36</v>
      </c>
      <c r="S294" s="11">
        <v>139</v>
      </c>
      <c r="T294" s="12">
        <f t="shared" si="2147"/>
        <v>0.31827515400410678</v>
      </c>
      <c r="U294" s="11">
        <v>16</v>
      </c>
      <c r="V294" s="12">
        <f t="shared" si="2148"/>
        <v>0.1032258064516129</v>
      </c>
      <c r="W294" s="13"/>
      <c r="X294" s="11"/>
      <c r="Y294" s="11"/>
      <c r="Z294" s="14"/>
      <c r="AA294" s="10">
        <v>1</v>
      </c>
      <c r="AB294" s="11"/>
      <c r="AC294" s="11">
        <f t="shared" ref="AC294:AD299" si="2189">AC293-AA294</f>
        <v>105</v>
      </c>
      <c r="AD294" s="11">
        <f t="shared" si="2189"/>
        <v>8</v>
      </c>
      <c r="AE294" s="11">
        <v>13</v>
      </c>
      <c r="AF294" s="12">
        <f t="shared" si="2149"/>
        <v>0.15238095238095239</v>
      </c>
      <c r="AG294" s="11">
        <v>3</v>
      </c>
      <c r="AH294" s="12">
        <f t="shared" si="2150"/>
        <v>0.1875</v>
      </c>
      <c r="AI294" s="13"/>
      <c r="AJ294" s="11"/>
      <c r="AK294" s="11"/>
      <c r="AL294" s="14"/>
      <c r="AM294" s="10">
        <v>1</v>
      </c>
      <c r="AN294" s="11"/>
      <c r="AO294" s="61">
        <f t="shared" ref="AO294:AP299" si="2190">AO293-AM294</f>
        <v>477</v>
      </c>
      <c r="AP294" s="11">
        <f t="shared" si="2190"/>
        <v>35</v>
      </c>
      <c r="AQ294" s="11">
        <v>161</v>
      </c>
      <c r="AR294" s="12">
        <f t="shared" si="2151"/>
        <v>0.38364779874213839</v>
      </c>
      <c r="AS294" s="11">
        <v>22</v>
      </c>
      <c r="AT294" s="12">
        <f t="shared" si="2152"/>
        <v>0.12021857923497267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476</v>
      </c>
      <c r="BB294" s="11">
        <f t="shared" si="2191"/>
        <v>35</v>
      </c>
      <c r="BC294" s="11">
        <v>134</v>
      </c>
      <c r="BD294" s="12">
        <f t="shared" si="2153"/>
        <v>0.31302521008403361</v>
      </c>
      <c r="BE294" s="11">
        <v>15</v>
      </c>
      <c r="BF294" s="12">
        <f t="shared" si="2154"/>
        <v>0.10067114093959731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486</v>
      </c>
      <c r="BN294" s="11">
        <f t="shared" si="2192"/>
        <v>35</v>
      </c>
      <c r="BO294" s="11">
        <v>142</v>
      </c>
      <c r="BP294" s="12">
        <f t="shared" si="2155"/>
        <v>0.33333333333333331</v>
      </c>
      <c r="BQ294" s="11">
        <v>20</v>
      </c>
      <c r="BR294" s="12">
        <f t="shared" si="2156"/>
        <v>0.12345679012345678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3</v>
      </c>
      <c r="HL294" s="14">
        <f t="shared" si="2181"/>
        <v>0</v>
      </c>
      <c r="HM294" s="381">
        <f t="shared" si="2181"/>
        <v>2486</v>
      </c>
      <c r="HN294" s="11">
        <f t="shared" si="2181"/>
        <v>182</v>
      </c>
      <c r="HO294" s="11">
        <f t="shared" si="2182"/>
        <v>824</v>
      </c>
      <c r="HP294" s="79">
        <f t="shared" si="2183"/>
        <v>0.33145615446500404</v>
      </c>
      <c r="HQ294" s="15">
        <f t="shared" si="2184"/>
        <v>89</v>
      </c>
      <c r="HR294" s="12">
        <f t="shared" ref="HR294:HR300" si="2205">+(HQ294/(HO294))</f>
        <v>0.10800970873786407</v>
      </c>
      <c r="HS294" s="16">
        <v>72.3</v>
      </c>
      <c r="HT294" s="17">
        <v>705</v>
      </c>
      <c r="HU294" s="16">
        <f t="shared" si="2185"/>
        <v>85.55825242718447</v>
      </c>
      <c r="HV294" s="15"/>
      <c r="HW294" s="14"/>
    </row>
    <row r="295" spans="1:231" ht="18.75" x14ac:dyDescent="0.25">
      <c r="A295" s="734"/>
      <c r="B295" s="436">
        <f t="shared" si="1905"/>
        <v>45822</v>
      </c>
      <c r="C295" s="10"/>
      <c r="D295" s="11"/>
      <c r="E295" s="61">
        <f t="shared" si="2186"/>
        <v>455</v>
      </c>
      <c r="F295" s="11">
        <f t="shared" si="2186"/>
        <v>33</v>
      </c>
      <c r="G295" s="11">
        <v>146</v>
      </c>
      <c r="H295" s="12">
        <f t="shared" si="2146"/>
        <v>0.33406593406593404</v>
      </c>
      <c r="I295" s="11">
        <v>6</v>
      </c>
      <c r="J295" s="12">
        <f t="shared" si="2187"/>
        <v>3.9473684210526314E-2</v>
      </c>
      <c r="K295" s="13"/>
      <c r="L295" s="11"/>
      <c r="M295" s="11"/>
      <c r="N295" s="14"/>
      <c r="O295" s="10"/>
      <c r="P295" s="11"/>
      <c r="Q295" s="11">
        <f t="shared" si="2188"/>
        <v>487</v>
      </c>
      <c r="R295" s="11">
        <f t="shared" si="2188"/>
        <v>36</v>
      </c>
      <c r="S295" s="11">
        <v>110</v>
      </c>
      <c r="T295" s="12">
        <f t="shared" si="2147"/>
        <v>0.24229979466119098</v>
      </c>
      <c r="U295" s="11">
        <v>8</v>
      </c>
      <c r="V295" s="12">
        <f t="shared" si="2148"/>
        <v>6.7796610169491525E-2</v>
      </c>
      <c r="W295" s="13"/>
      <c r="X295" s="11"/>
      <c r="Y295" s="11"/>
      <c r="Z295" s="14"/>
      <c r="AA295" s="10"/>
      <c r="AB295" s="11"/>
      <c r="AC295" s="11">
        <f t="shared" si="2189"/>
        <v>105</v>
      </c>
      <c r="AD295" s="11">
        <f t="shared" si="2189"/>
        <v>8</v>
      </c>
      <c r="AE295" s="11">
        <v>17</v>
      </c>
      <c r="AF295" s="12">
        <f t="shared" si="2149"/>
        <v>0.19047619047619047</v>
      </c>
      <c r="AG295" s="11">
        <v>3</v>
      </c>
      <c r="AH295" s="12">
        <f t="shared" si="2150"/>
        <v>0.15</v>
      </c>
      <c r="AI295" s="13"/>
      <c r="AJ295" s="11"/>
      <c r="AK295" s="11"/>
      <c r="AL295" s="14"/>
      <c r="AM295" s="10"/>
      <c r="AN295" s="11"/>
      <c r="AO295" s="61">
        <f t="shared" si="2190"/>
        <v>477</v>
      </c>
      <c r="AP295" s="11">
        <f t="shared" si="2190"/>
        <v>35</v>
      </c>
      <c r="AQ295" s="11">
        <v>110</v>
      </c>
      <c r="AR295" s="12">
        <f t="shared" si="2151"/>
        <v>0.24737945492662475</v>
      </c>
      <c r="AS295" s="11">
        <v>8</v>
      </c>
      <c r="AT295" s="12">
        <f t="shared" si="2152"/>
        <v>6.7796610169491525E-2</v>
      </c>
      <c r="AU295" s="13"/>
      <c r="AV295" s="11"/>
      <c r="AW295" s="11"/>
      <c r="AX295" s="14"/>
      <c r="AY295" s="10"/>
      <c r="AZ295" s="11"/>
      <c r="BA295" s="11">
        <f t="shared" si="2191"/>
        <v>476</v>
      </c>
      <c r="BB295" s="11">
        <f t="shared" si="2191"/>
        <v>35</v>
      </c>
      <c r="BC295" s="11">
        <v>118</v>
      </c>
      <c r="BD295" s="12">
        <f t="shared" si="2153"/>
        <v>0.27100840336134452</v>
      </c>
      <c r="BE295" s="11">
        <v>11</v>
      </c>
      <c r="BF295" s="12">
        <f t="shared" si="2154"/>
        <v>8.5271317829457363E-2</v>
      </c>
      <c r="BG295" s="13"/>
      <c r="BH295" s="11"/>
      <c r="BI295" s="11"/>
      <c r="BJ295" s="14"/>
      <c r="BK295" s="10">
        <v>1</v>
      </c>
      <c r="BL295" s="11"/>
      <c r="BM295" s="11">
        <f t="shared" si="2192"/>
        <v>485</v>
      </c>
      <c r="BN295" s="11">
        <f t="shared" si="2192"/>
        <v>35</v>
      </c>
      <c r="BO295" s="11">
        <v>122</v>
      </c>
      <c r="BP295" s="12">
        <f t="shared" si="2155"/>
        <v>0.29690721649484536</v>
      </c>
      <c r="BQ295" s="11">
        <v>22</v>
      </c>
      <c r="BR295" s="12">
        <f t="shared" si="2156"/>
        <v>0.15277777777777779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1</v>
      </c>
      <c r="HL295" s="14">
        <f t="shared" si="2181"/>
        <v>0</v>
      </c>
      <c r="HM295" s="381">
        <f t="shared" si="2181"/>
        <v>2485</v>
      </c>
      <c r="HN295" s="11">
        <f t="shared" si="2181"/>
        <v>182</v>
      </c>
      <c r="HO295" s="11">
        <f t="shared" si="2182"/>
        <v>681</v>
      </c>
      <c r="HP295" s="79">
        <f t="shared" si="2183"/>
        <v>0.27404426559356138</v>
      </c>
      <c r="HQ295" s="15">
        <f t="shared" si="2184"/>
        <v>58</v>
      </c>
      <c r="HR295" s="12">
        <f t="shared" si="2205"/>
        <v>8.5168869309838469E-2</v>
      </c>
      <c r="HS295" s="16">
        <v>72.3</v>
      </c>
      <c r="HT295" s="17">
        <v>600</v>
      </c>
      <c r="HU295" s="16">
        <f t="shared" si="2185"/>
        <v>88.105726872246692</v>
      </c>
      <c r="HV295" s="15"/>
      <c r="HW295" s="14"/>
    </row>
    <row r="296" spans="1:231" ht="18.75" x14ac:dyDescent="0.25">
      <c r="A296" s="734"/>
      <c r="B296" s="436">
        <f t="shared" si="1905"/>
        <v>45823</v>
      </c>
      <c r="C296" s="10">
        <v>1</v>
      </c>
      <c r="D296" s="11"/>
      <c r="E296" s="61">
        <f t="shared" si="2186"/>
        <v>454</v>
      </c>
      <c r="F296" s="11">
        <f t="shared" si="2186"/>
        <v>33</v>
      </c>
      <c r="G296" s="11">
        <v>142</v>
      </c>
      <c r="H296" s="12">
        <f t="shared" si="2146"/>
        <v>0.33920704845814981</v>
      </c>
      <c r="I296" s="11">
        <v>12</v>
      </c>
      <c r="J296" s="12">
        <f t="shared" si="2187"/>
        <v>7.792207792207792E-2</v>
      </c>
      <c r="K296" s="11"/>
      <c r="L296" s="11"/>
      <c r="M296" s="18"/>
      <c r="N296" s="20"/>
      <c r="O296" s="10">
        <v>1</v>
      </c>
      <c r="P296" s="11"/>
      <c r="Q296" s="11">
        <f t="shared" si="2188"/>
        <v>486</v>
      </c>
      <c r="R296" s="11">
        <f t="shared" si="2188"/>
        <v>36</v>
      </c>
      <c r="S296" s="11">
        <v>135</v>
      </c>
      <c r="T296" s="12">
        <f t="shared" si="2147"/>
        <v>0.29423868312757201</v>
      </c>
      <c r="U296" s="11">
        <v>8</v>
      </c>
      <c r="V296" s="12">
        <f t="shared" si="2148"/>
        <v>5.5944055944055944E-2</v>
      </c>
      <c r="W296" s="11"/>
      <c r="X296" s="11"/>
      <c r="Y296" s="18"/>
      <c r="Z296" s="20"/>
      <c r="AA296" s="10"/>
      <c r="AB296" s="11"/>
      <c r="AC296" s="11">
        <f t="shared" si="2189"/>
        <v>105</v>
      </c>
      <c r="AD296" s="11">
        <f t="shared" si="2189"/>
        <v>8</v>
      </c>
      <c r="AE296" s="11">
        <v>10</v>
      </c>
      <c r="AF296" s="12">
        <f t="shared" si="2149"/>
        <v>0.12380952380952381</v>
      </c>
      <c r="AG296" s="11">
        <v>3</v>
      </c>
      <c r="AH296" s="12">
        <f t="shared" si="2150"/>
        <v>0.23076923076923078</v>
      </c>
      <c r="AI296" s="11"/>
      <c r="AJ296" s="11"/>
      <c r="AK296" s="18"/>
      <c r="AL296" s="20"/>
      <c r="AM296" s="10"/>
      <c r="AN296" s="11"/>
      <c r="AO296" s="61">
        <f t="shared" si="2190"/>
        <v>477</v>
      </c>
      <c r="AP296" s="11">
        <f t="shared" si="2190"/>
        <v>35</v>
      </c>
      <c r="AQ296" s="11">
        <v>162</v>
      </c>
      <c r="AR296" s="12">
        <f t="shared" si="2151"/>
        <v>0.36897274633123689</v>
      </c>
      <c r="AS296" s="11">
        <v>14</v>
      </c>
      <c r="AT296" s="12">
        <f t="shared" si="2152"/>
        <v>7.9545454545454544E-2</v>
      </c>
      <c r="AU296" s="11"/>
      <c r="AV296" s="11"/>
      <c r="AW296" s="18"/>
      <c r="AX296" s="20"/>
      <c r="AY296" s="10">
        <v>1</v>
      </c>
      <c r="AZ296" s="11"/>
      <c r="BA296" s="11">
        <f t="shared" si="2191"/>
        <v>475</v>
      </c>
      <c r="BB296" s="11">
        <f t="shared" si="2191"/>
        <v>35</v>
      </c>
      <c r="BC296" s="11">
        <v>129</v>
      </c>
      <c r="BD296" s="12">
        <f t="shared" si="2153"/>
        <v>0.28842105263157897</v>
      </c>
      <c r="BE296" s="11">
        <v>8</v>
      </c>
      <c r="BF296" s="12">
        <f t="shared" si="2154"/>
        <v>5.8394160583941604E-2</v>
      </c>
      <c r="BG296" s="11"/>
      <c r="BH296" s="11"/>
      <c r="BI296" s="18"/>
      <c r="BJ296" s="20"/>
      <c r="BK296" s="10"/>
      <c r="BL296" s="11"/>
      <c r="BM296" s="11">
        <f t="shared" si="2192"/>
        <v>485</v>
      </c>
      <c r="BN296" s="11">
        <f t="shared" si="2192"/>
        <v>35</v>
      </c>
      <c r="BO296" s="11">
        <v>128</v>
      </c>
      <c r="BP296" s="12">
        <f t="shared" si="2155"/>
        <v>0.29484536082474228</v>
      </c>
      <c r="BQ296" s="11">
        <v>15</v>
      </c>
      <c r="BR296" s="12">
        <f t="shared" si="2156"/>
        <v>0.1048951048951049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3</v>
      </c>
      <c r="HL296" s="14">
        <f t="shared" si="2181"/>
        <v>0</v>
      </c>
      <c r="HM296" s="381">
        <f t="shared" si="2181"/>
        <v>2482</v>
      </c>
      <c r="HN296" s="11">
        <f t="shared" si="2181"/>
        <v>182</v>
      </c>
      <c r="HO296" s="11">
        <f t="shared" si="2182"/>
        <v>766</v>
      </c>
      <c r="HP296" s="79">
        <f t="shared" si="2183"/>
        <v>0.30862207896857374</v>
      </c>
      <c r="HQ296" s="15">
        <f t="shared" si="2184"/>
        <v>60</v>
      </c>
      <c r="HR296" s="12">
        <f t="shared" si="2205"/>
        <v>7.8328981723237601E-2</v>
      </c>
      <c r="HS296" s="16">
        <v>72.400000000000006</v>
      </c>
      <c r="HT296" s="17">
        <v>688</v>
      </c>
      <c r="HU296" s="16">
        <f t="shared" si="2185"/>
        <v>89.817232375979117</v>
      </c>
      <c r="HV296" s="18"/>
      <c r="HW296" s="20"/>
    </row>
    <row r="297" spans="1:231" ht="18.75" x14ac:dyDescent="0.25">
      <c r="A297" s="734"/>
      <c r="B297" s="436">
        <f t="shared" si="1905"/>
        <v>45824</v>
      </c>
      <c r="C297" s="10">
        <v>1</v>
      </c>
      <c r="D297" s="11"/>
      <c r="E297" s="61">
        <f t="shared" si="2186"/>
        <v>453</v>
      </c>
      <c r="F297" s="11">
        <f t="shared" si="2186"/>
        <v>33</v>
      </c>
      <c r="G297" s="11">
        <v>121</v>
      </c>
      <c r="H297" s="12">
        <f t="shared" si="2146"/>
        <v>0.28697571743929362</v>
      </c>
      <c r="I297" s="11">
        <v>9</v>
      </c>
      <c r="J297" s="12">
        <f t="shared" si="2187"/>
        <v>6.9230769230769235E-2</v>
      </c>
      <c r="K297" s="13"/>
      <c r="L297" s="13"/>
      <c r="M297" s="25"/>
      <c r="N297" s="37"/>
      <c r="O297" s="10"/>
      <c r="P297" s="11"/>
      <c r="Q297" s="11">
        <f t="shared" si="2188"/>
        <v>486</v>
      </c>
      <c r="R297" s="11">
        <f t="shared" si="2188"/>
        <v>36</v>
      </c>
      <c r="S297" s="11">
        <v>122</v>
      </c>
      <c r="T297" s="12">
        <f t="shared" si="2147"/>
        <v>0.26337448559670784</v>
      </c>
      <c r="U297" s="11">
        <v>6</v>
      </c>
      <c r="V297" s="12">
        <f t="shared" si="2148"/>
        <v>4.6875E-2</v>
      </c>
      <c r="W297" s="13"/>
      <c r="X297" s="13"/>
      <c r="Y297" s="25"/>
      <c r="Z297" s="37"/>
      <c r="AA297" s="10"/>
      <c r="AB297" s="11"/>
      <c r="AC297" s="11">
        <f t="shared" si="2189"/>
        <v>105</v>
      </c>
      <c r="AD297" s="11">
        <f t="shared" si="2189"/>
        <v>8</v>
      </c>
      <c r="AE297" s="11">
        <v>15</v>
      </c>
      <c r="AF297" s="12">
        <f t="shared" si="2149"/>
        <v>0.16190476190476191</v>
      </c>
      <c r="AG297" s="11">
        <v>2</v>
      </c>
      <c r="AH297" s="12">
        <f t="shared" si="2150"/>
        <v>0.11764705882352941</v>
      </c>
      <c r="AI297" s="13"/>
      <c r="AJ297" s="13"/>
      <c r="AK297" s="25"/>
      <c r="AL297" s="37"/>
      <c r="AM297" s="10"/>
      <c r="AN297" s="11"/>
      <c r="AO297" s="61">
        <f t="shared" si="2190"/>
        <v>477</v>
      </c>
      <c r="AP297" s="11">
        <f t="shared" si="2190"/>
        <v>35</v>
      </c>
      <c r="AQ297" s="11">
        <v>129</v>
      </c>
      <c r="AR297" s="12">
        <f t="shared" si="2151"/>
        <v>0.28930817610062892</v>
      </c>
      <c r="AS297" s="11">
        <v>9</v>
      </c>
      <c r="AT297" s="12">
        <f t="shared" si="2152"/>
        <v>6.5217391304347824E-2</v>
      </c>
      <c r="AU297" s="13"/>
      <c r="AV297" s="13"/>
      <c r="AW297" s="25"/>
      <c r="AX297" s="37"/>
      <c r="AY297" s="10"/>
      <c r="AZ297" s="11"/>
      <c r="BA297" s="11">
        <f t="shared" si="2191"/>
        <v>475</v>
      </c>
      <c r="BB297" s="11">
        <f t="shared" si="2191"/>
        <v>35</v>
      </c>
      <c r="BC297" s="11">
        <v>115</v>
      </c>
      <c r="BD297" s="12">
        <f t="shared" si="2153"/>
        <v>0.27368421052631581</v>
      </c>
      <c r="BE297" s="11">
        <v>15</v>
      </c>
      <c r="BF297" s="12">
        <f t="shared" si="2154"/>
        <v>0.11538461538461539</v>
      </c>
      <c r="BG297" s="13"/>
      <c r="BH297" s="13"/>
      <c r="BI297" s="25"/>
      <c r="BJ297" s="37"/>
      <c r="BK297" s="10">
        <v>1</v>
      </c>
      <c r="BL297" s="11"/>
      <c r="BM297" s="11">
        <f t="shared" si="2192"/>
        <v>484</v>
      </c>
      <c r="BN297" s="11">
        <f t="shared" si="2192"/>
        <v>35</v>
      </c>
      <c r="BO297" s="11">
        <v>116</v>
      </c>
      <c r="BP297" s="12">
        <f t="shared" si="2155"/>
        <v>0.26446280991735538</v>
      </c>
      <c r="BQ297" s="11">
        <v>12</v>
      </c>
      <c r="BR297" s="12">
        <f t="shared" si="2156"/>
        <v>9.375E-2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2</v>
      </c>
      <c r="HL297" s="14">
        <f t="shared" si="2181"/>
        <v>0</v>
      </c>
      <c r="HM297" s="381">
        <f t="shared" si="2181"/>
        <v>2480</v>
      </c>
      <c r="HN297" s="11">
        <f t="shared" si="2181"/>
        <v>182</v>
      </c>
      <c r="HO297" s="11">
        <f t="shared" si="2182"/>
        <v>671</v>
      </c>
      <c r="HP297" s="79">
        <f t="shared" si="2183"/>
        <v>0.27056451612903226</v>
      </c>
      <c r="HQ297" s="15">
        <f t="shared" si="2184"/>
        <v>53</v>
      </c>
      <c r="HR297" s="12">
        <f t="shared" si="2205"/>
        <v>7.898658718330849E-2</v>
      </c>
      <c r="HS297" s="16">
        <v>73.099999999999994</v>
      </c>
      <c r="HT297" s="17">
        <v>599</v>
      </c>
      <c r="HU297" s="16">
        <f t="shared" si="2185"/>
        <v>89.269746646795824</v>
      </c>
      <c r="HV297" s="23"/>
      <c r="HW297" s="22"/>
    </row>
    <row r="298" spans="1:231" ht="18.75" x14ac:dyDescent="0.25">
      <c r="A298" s="734"/>
      <c r="B298" s="436">
        <f t="shared" si="1905"/>
        <v>45825</v>
      </c>
      <c r="C298" s="10"/>
      <c r="D298" s="11"/>
      <c r="E298" s="61">
        <f t="shared" si="2186"/>
        <v>453</v>
      </c>
      <c r="F298" s="11">
        <f t="shared" si="2186"/>
        <v>33</v>
      </c>
      <c r="G298" s="11">
        <v>133</v>
      </c>
      <c r="H298" s="12">
        <f t="shared" si="2146"/>
        <v>0.30684326710816778</v>
      </c>
      <c r="I298" s="11">
        <v>6</v>
      </c>
      <c r="J298" s="12">
        <f t="shared" si="2187"/>
        <v>4.3165467625899283E-2</v>
      </c>
      <c r="K298" s="13"/>
      <c r="L298" s="11"/>
      <c r="M298" s="25"/>
      <c r="N298" s="37"/>
      <c r="O298" s="10"/>
      <c r="P298" s="11"/>
      <c r="Q298" s="11">
        <f t="shared" si="2188"/>
        <v>486</v>
      </c>
      <c r="R298" s="11">
        <f t="shared" si="2188"/>
        <v>36</v>
      </c>
      <c r="S298" s="11">
        <v>110</v>
      </c>
      <c r="T298" s="12">
        <f t="shared" si="2147"/>
        <v>0.26954732510288065</v>
      </c>
      <c r="U298" s="11">
        <v>21</v>
      </c>
      <c r="V298" s="12">
        <f t="shared" si="2148"/>
        <v>0.16030534351145037</v>
      </c>
      <c r="W298" s="13"/>
      <c r="X298" s="11"/>
      <c r="Y298" s="25"/>
      <c r="Z298" s="37"/>
      <c r="AA298" s="10"/>
      <c r="AB298" s="11"/>
      <c r="AC298" s="11">
        <f t="shared" si="2189"/>
        <v>105</v>
      </c>
      <c r="AD298" s="11">
        <f t="shared" si="2189"/>
        <v>8</v>
      </c>
      <c r="AE298" s="11">
        <v>10</v>
      </c>
      <c r="AF298" s="12">
        <f t="shared" si="2149"/>
        <v>0.12380952380952381</v>
      </c>
      <c r="AG298" s="11">
        <v>3</v>
      </c>
      <c r="AH298" s="12">
        <f t="shared" si="2150"/>
        <v>0.23076923076923078</v>
      </c>
      <c r="AI298" s="13"/>
      <c r="AJ298" s="11"/>
      <c r="AK298" s="25"/>
      <c r="AL298" s="37"/>
      <c r="AM298" s="10"/>
      <c r="AN298" s="11"/>
      <c r="AO298" s="61">
        <f t="shared" si="2190"/>
        <v>477</v>
      </c>
      <c r="AP298" s="11">
        <f t="shared" si="2190"/>
        <v>35</v>
      </c>
      <c r="AQ298" s="11">
        <v>120</v>
      </c>
      <c r="AR298" s="12">
        <f t="shared" si="2151"/>
        <v>0.28930817610062892</v>
      </c>
      <c r="AS298" s="11">
        <v>18</v>
      </c>
      <c r="AT298" s="12">
        <f t="shared" si="2152"/>
        <v>0.13043478260869565</v>
      </c>
      <c r="AU298" s="13"/>
      <c r="AV298" s="11"/>
      <c r="AW298" s="25"/>
      <c r="AX298" s="37"/>
      <c r="AY298" s="10"/>
      <c r="AZ298" s="11"/>
      <c r="BA298" s="11">
        <f t="shared" si="2191"/>
        <v>475</v>
      </c>
      <c r="BB298" s="11">
        <f t="shared" si="2191"/>
        <v>35</v>
      </c>
      <c r="BC298" s="11">
        <v>114</v>
      </c>
      <c r="BD298" s="12">
        <f t="shared" si="2153"/>
        <v>0.26105263157894737</v>
      </c>
      <c r="BE298" s="11">
        <v>10</v>
      </c>
      <c r="BF298" s="12">
        <f t="shared" si="2154"/>
        <v>8.0645161290322578E-2</v>
      </c>
      <c r="BG298" s="13"/>
      <c r="BH298" s="11"/>
      <c r="BI298" s="25"/>
      <c r="BJ298" s="37"/>
      <c r="BK298" s="10">
        <v>1</v>
      </c>
      <c r="BL298" s="11"/>
      <c r="BM298" s="11">
        <f t="shared" si="2192"/>
        <v>483</v>
      </c>
      <c r="BN298" s="11">
        <f t="shared" si="2192"/>
        <v>35</v>
      </c>
      <c r="BO298" s="11">
        <v>117</v>
      </c>
      <c r="BP298" s="12">
        <f t="shared" si="2155"/>
        <v>0.26501035196687373</v>
      </c>
      <c r="BQ298" s="11">
        <v>11</v>
      </c>
      <c r="BR298" s="12">
        <f t="shared" si="2156"/>
        <v>8.59375E-2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1</v>
      </c>
      <c r="HL298" s="14">
        <f t="shared" si="2181"/>
        <v>0</v>
      </c>
      <c r="HM298" s="381">
        <f t="shared" si="2181"/>
        <v>2479</v>
      </c>
      <c r="HN298" s="11">
        <f t="shared" si="2181"/>
        <v>182</v>
      </c>
      <c r="HO298" s="11">
        <f t="shared" si="2182"/>
        <v>673</v>
      </c>
      <c r="HP298" s="79">
        <f t="shared" si="2183"/>
        <v>0.27148043565954016</v>
      </c>
      <c r="HQ298" s="15">
        <f t="shared" si="2184"/>
        <v>69</v>
      </c>
      <c r="HR298" s="12">
        <f t="shared" si="2205"/>
        <v>0.1025260029717682</v>
      </c>
      <c r="HS298" s="16">
        <v>73</v>
      </c>
      <c r="HT298" s="17">
        <v>597</v>
      </c>
      <c r="HU298" s="16">
        <f t="shared" si="2185"/>
        <v>88.707280832095094</v>
      </c>
      <c r="HV298" s="23"/>
      <c r="HW298" s="22"/>
    </row>
    <row r="299" spans="1:231" ht="18.75" x14ac:dyDescent="0.25">
      <c r="A299" s="734"/>
      <c r="B299" s="436">
        <f t="shared" si="1905"/>
        <v>45826</v>
      </c>
      <c r="C299" s="10"/>
      <c r="D299" s="11"/>
      <c r="E299" s="61">
        <f>E298-C299</f>
        <v>453</v>
      </c>
      <c r="F299" s="11">
        <f>F298-D299</f>
        <v>33</v>
      </c>
      <c r="G299" s="11">
        <v>126</v>
      </c>
      <c r="H299" s="12">
        <f t="shared" si="2146"/>
        <v>0.29801324503311261</v>
      </c>
      <c r="I299" s="11">
        <v>9</v>
      </c>
      <c r="J299" s="12">
        <f t="shared" si="2187"/>
        <v>6.6666666666666666E-2</v>
      </c>
      <c r="K299" s="13"/>
      <c r="L299" s="11"/>
      <c r="M299" s="38"/>
      <c r="N299" s="39"/>
      <c r="O299" s="10"/>
      <c r="P299" s="11"/>
      <c r="Q299" s="11">
        <f t="shared" si="2188"/>
        <v>486</v>
      </c>
      <c r="R299" s="11">
        <f t="shared" si="2188"/>
        <v>36</v>
      </c>
      <c r="S299" s="11">
        <v>124</v>
      </c>
      <c r="T299" s="12">
        <f t="shared" si="2147"/>
        <v>0.2839506172839506</v>
      </c>
      <c r="U299" s="11">
        <v>14</v>
      </c>
      <c r="V299" s="12">
        <f t="shared" si="2148"/>
        <v>0.10144927536231885</v>
      </c>
      <c r="W299" s="13"/>
      <c r="X299" s="11"/>
      <c r="Y299" s="38"/>
      <c r="Z299" s="39"/>
      <c r="AA299" s="10">
        <v>1</v>
      </c>
      <c r="AB299" s="11"/>
      <c r="AC299" s="11">
        <f t="shared" si="2189"/>
        <v>104</v>
      </c>
      <c r="AD299" s="11">
        <f t="shared" si="2189"/>
        <v>8</v>
      </c>
      <c r="AE299" s="11">
        <v>12</v>
      </c>
      <c r="AF299" s="12">
        <f t="shared" si="2149"/>
        <v>0.13461538461538461</v>
      </c>
      <c r="AG299" s="11">
        <v>2</v>
      </c>
      <c r="AH299" s="12">
        <f t="shared" si="2150"/>
        <v>0.14285714285714285</v>
      </c>
      <c r="AI299" s="13"/>
      <c r="AJ299" s="11"/>
      <c r="AK299" s="38"/>
      <c r="AL299" s="39"/>
      <c r="AM299" s="10">
        <v>1</v>
      </c>
      <c r="AN299" s="11"/>
      <c r="AO299" s="61">
        <f t="shared" si="2190"/>
        <v>476</v>
      </c>
      <c r="AP299" s="11">
        <f t="shared" si="2190"/>
        <v>35</v>
      </c>
      <c r="AQ299" s="11">
        <v>126</v>
      </c>
      <c r="AR299" s="12">
        <f t="shared" si="2151"/>
        <v>0.28991596638655465</v>
      </c>
      <c r="AS299" s="11">
        <v>12</v>
      </c>
      <c r="AT299" s="12">
        <f t="shared" si="2152"/>
        <v>8.6956521739130432E-2</v>
      </c>
      <c r="AU299" s="13"/>
      <c r="AV299" s="11"/>
      <c r="AW299" s="38"/>
      <c r="AX299" s="39"/>
      <c r="AY299" s="10">
        <v>3</v>
      </c>
      <c r="AZ299" s="11"/>
      <c r="BA299" s="11">
        <f t="shared" si="2191"/>
        <v>472</v>
      </c>
      <c r="BB299" s="11">
        <f t="shared" si="2191"/>
        <v>35</v>
      </c>
      <c r="BC299" s="11">
        <v>124</v>
      </c>
      <c r="BD299" s="12">
        <f t="shared" si="2153"/>
        <v>0.28601694915254239</v>
      </c>
      <c r="BE299" s="11">
        <v>11</v>
      </c>
      <c r="BF299" s="12">
        <f t="shared" si="2154"/>
        <v>8.1481481481481488E-2</v>
      </c>
      <c r="BG299" s="13"/>
      <c r="BH299" s="11"/>
      <c r="BI299" s="38"/>
      <c r="BJ299" s="39"/>
      <c r="BK299" s="10"/>
      <c r="BL299" s="11"/>
      <c r="BM299" s="11">
        <f t="shared" si="2192"/>
        <v>483</v>
      </c>
      <c r="BN299" s="11">
        <f t="shared" si="2192"/>
        <v>35</v>
      </c>
      <c r="BO299" s="11">
        <v>117</v>
      </c>
      <c r="BP299" s="12">
        <f t="shared" si="2155"/>
        <v>0.27329192546583853</v>
      </c>
      <c r="BQ299" s="11">
        <v>15</v>
      </c>
      <c r="BR299" s="12">
        <f t="shared" si="2156"/>
        <v>0.11363636363636363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5</v>
      </c>
      <c r="HL299" s="14">
        <f t="shared" si="2181"/>
        <v>0</v>
      </c>
      <c r="HM299" s="381">
        <f t="shared" si="2181"/>
        <v>2474</v>
      </c>
      <c r="HN299" s="11">
        <f t="shared" si="2181"/>
        <v>182</v>
      </c>
      <c r="HO299" s="11">
        <f t="shared" si="2182"/>
        <v>692</v>
      </c>
      <c r="HP299" s="79">
        <f t="shared" si="2183"/>
        <v>0.27970897332255457</v>
      </c>
      <c r="HQ299" s="15">
        <f t="shared" si="2184"/>
        <v>63</v>
      </c>
      <c r="HR299" s="12">
        <f t="shared" si="2205"/>
        <v>9.1040462427745661E-2</v>
      </c>
      <c r="HS299" s="16">
        <v>72.400000000000006</v>
      </c>
      <c r="HT299" s="17">
        <v>612</v>
      </c>
      <c r="HU299" s="16">
        <f t="shared" si="2185"/>
        <v>88.439306358381501</v>
      </c>
      <c r="HV299" s="23"/>
      <c r="HW299" s="22"/>
    </row>
    <row r="300" spans="1:231" ht="19.5" thickBot="1" x14ac:dyDescent="0.3">
      <c r="A300" s="734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941</v>
      </c>
      <c r="H300" s="28">
        <f>((G300+I300)/7)/E299</f>
        <v>0.31788079470198677</v>
      </c>
      <c r="I300" s="27">
        <f>SUM(I293:I299)</f>
        <v>67</v>
      </c>
      <c r="J300" s="28">
        <f>(I300/(I300+G300))</f>
        <v>6.6468253968253968E-2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1</v>
      </c>
      <c r="P300" s="27">
        <f>SUM(P293:P299)</f>
        <v>0</v>
      </c>
      <c r="Q300" s="27"/>
      <c r="R300" s="27"/>
      <c r="S300" s="27">
        <f>SUM(S293:S299)</f>
        <v>864</v>
      </c>
      <c r="T300" s="28">
        <f>((S300+U300)/7)/Q299</f>
        <v>0.28012933568489123</v>
      </c>
      <c r="U300" s="27">
        <f>SUM(U293:U299)</f>
        <v>89</v>
      </c>
      <c r="V300" s="28">
        <f>(U300/(U300+S300))</f>
        <v>9.3389296956977966E-2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2</v>
      </c>
      <c r="AB300" s="27">
        <f>SUM(AB293:AB299)</f>
        <v>0</v>
      </c>
      <c r="AC300" s="27"/>
      <c r="AD300" s="27"/>
      <c r="AE300" s="27">
        <f>SUM(AE293:AE299)</f>
        <v>104</v>
      </c>
      <c r="AF300" s="28">
        <f>((AE300+AG300)/7)/AC299</f>
        <v>0.17445054945054944</v>
      </c>
      <c r="AG300" s="27">
        <f>SUM(AG293:AG299)</f>
        <v>23</v>
      </c>
      <c r="AH300" s="28">
        <f>(AG300/(AG300+AE300))</f>
        <v>0.18110236220472442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3</v>
      </c>
      <c r="AN300" s="27">
        <f>SUM(AN293:AN299)</f>
        <v>0</v>
      </c>
      <c r="AO300" s="27"/>
      <c r="AP300" s="27"/>
      <c r="AQ300" s="27">
        <f>SUM(AQ293:AQ299)</f>
        <v>931</v>
      </c>
      <c r="AR300" s="28">
        <f>((AQ300+AS300)/7)/AO299</f>
        <v>0.30882352941176472</v>
      </c>
      <c r="AS300" s="27">
        <f>SUM(AS293:AS299)</f>
        <v>98</v>
      </c>
      <c r="AT300" s="28">
        <f>(AS300/(AS300+AQ300))</f>
        <v>9.5238095238095233E-2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854</v>
      </c>
      <c r="BD300" s="28">
        <f>((BC300+BE300)/7)/BA299</f>
        <v>0.28238498789346245</v>
      </c>
      <c r="BE300" s="27">
        <f>SUM(BE293:BE299)</f>
        <v>79</v>
      </c>
      <c r="BF300" s="28">
        <f>(BE300/(BE300+BC300))</f>
        <v>8.4673097534833874E-2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4</v>
      </c>
      <c r="BL300" s="27">
        <f>SUM(BL293:BL299)</f>
        <v>0</v>
      </c>
      <c r="BM300" s="27"/>
      <c r="BN300" s="27"/>
      <c r="BO300" s="27">
        <f>SUM(BO293:BO299)</f>
        <v>865</v>
      </c>
      <c r="BP300" s="28">
        <f>((BO300+BQ300)/7)/BM299</f>
        <v>0.29044661342797989</v>
      </c>
      <c r="BQ300" s="27">
        <f>SUM(BQ293:BQ299)</f>
        <v>117</v>
      </c>
      <c r="BR300" s="28">
        <f>(BQ300/(BQ300+BO300))</f>
        <v>0.11914460285132383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18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5032</v>
      </c>
      <c r="HP300" s="80">
        <f>+((HO300)/HM299)/7</f>
        <v>0.29056473033837626</v>
      </c>
      <c r="HQ300" s="57">
        <f t="shared" si="2184"/>
        <v>473</v>
      </c>
      <c r="HR300" s="48">
        <f t="shared" si="2205"/>
        <v>9.3998410174880767E-2</v>
      </c>
      <c r="HS300" s="49">
        <f>SUM(HS293:HS299)/7</f>
        <v>72.5</v>
      </c>
      <c r="HT300" s="50">
        <f>SUM(HT293:HT299)</f>
        <v>4418</v>
      </c>
      <c r="HU300" s="49">
        <f>AVERAGE(HU293:HU299)</f>
        <v>87.857284826934958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7.2231139646869984E-3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36">
        <v>58</v>
      </c>
      <c r="B302" s="435">
        <f>B299+1</f>
        <v>45827</v>
      </c>
      <c r="C302" s="32"/>
      <c r="D302" s="33"/>
      <c r="E302" s="33">
        <f>E299-C302</f>
        <v>453</v>
      </c>
      <c r="F302" s="33">
        <f>F299-D302</f>
        <v>33</v>
      </c>
      <c r="G302" s="33">
        <v>122</v>
      </c>
      <c r="H302" s="34">
        <f t="shared" ref="H302:H308" si="2206">((G302+I302)/E302)</f>
        <v>0.30022075055187636</v>
      </c>
      <c r="I302" s="33">
        <v>14</v>
      </c>
      <c r="J302" s="34">
        <f>I302/(G302+I302)</f>
        <v>0.10294117647058823</v>
      </c>
      <c r="K302" s="35"/>
      <c r="L302" s="33"/>
      <c r="M302" s="33"/>
      <c r="N302" s="36"/>
      <c r="O302" s="32">
        <v>1</v>
      </c>
      <c r="P302" s="33"/>
      <c r="Q302" s="33">
        <f>Q299-O302</f>
        <v>485</v>
      </c>
      <c r="R302" s="33">
        <f>R299-P302</f>
        <v>36</v>
      </c>
      <c r="S302" s="33">
        <v>134</v>
      </c>
      <c r="T302" s="34">
        <f t="shared" ref="T302:T308" si="2207">((S302+U302)/Q302)</f>
        <v>0.30309278350515462</v>
      </c>
      <c r="U302" s="33">
        <v>13</v>
      </c>
      <c r="V302" s="34">
        <f t="shared" ref="V302:V308" si="2208">U302/(S302+U302)</f>
        <v>8.8435374149659865E-2</v>
      </c>
      <c r="W302" s="35"/>
      <c r="X302" s="33"/>
      <c r="Y302" s="33"/>
      <c r="Z302" s="36"/>
      <c r="AA302" s="32"/>
      <c r="AB302" s="33"/>
      <c r="AC302" s="33">
        <f>AC299-AA302</f>
        <v>104</v>
      </c>
      <c r="AD302" s="33">
        <f>AD299-AB302</f>
        <v>8</v>
      </c>
      <c r="AE302" s="33">
        <v>9</v>
      </c>
      <c r="AF302" s="34">
        <f t="shared" ref="AF302:AF308" si="2209">((AE302+AG302)/AC302)</f>
        <v>0.10576923076923077</v>
      </c>
      <c r="AG302" s="33">
        <v>2</v>
      </c>
      <c r="AH302" s="34">
        <f t="shared" ref="AH302:AH308" si="2210">AG302/(AE302+AG302)</f>
        <v>0.18181818181818182</v>
      </c>
      <c r="AI302" s="35"/>
      <c r="AJ302" s="33"/>
      <c r="AK302" s="33"/>
      <c r="AL302" s="36"/>
      <c r="AM302" s="32"/>
      <c r="AN302" s="33"/>
      <c r="AO302" s="33">
        <f>AO299-AM302</f>
        <v>476</v>
      </c>
      <c r="AP302" s="33">
        <f>AP299-AN302</f>
        <v>35</v>
      </c>
      <c r="AQ302" s="33">
        <v>124</v>
      </c>
      <c r="AR302" s="34">
        <f t="shared" ref="AR302:AR308" si="2211">((AQ302+AS302)/AO302)</f>
        <v>0.28781512605042014</v>
      </c>
      <c r="AS302" s="33">
        <v>13</v>
      </c>
      <c r="AT302" s="34">
        <f t="shared" ref="AT302:AT308" si="2212">AS302/(AQ302+AS302)</f>
        <v>9.4890510948905105E-2</v>
      </c>
      <c r="AU302" s="35"/>
      <c r="AV302" s="33"/>
      <c r="AW302" s="33"/>
      <c r="AX302" s="36"/>
      <c r="AY302" s="32"/>
      <c r="AZ302" s="33"/>
      <c r="BA302" s="33">
        <f>BA299-AY302</f>
        <v>472</v>
      </c>
      <c r="BB302" s="33">
        <f>BB299-AZ302</f>
        <v>35</v>
      </c>
      <c r="BC302" s="33">
        <v>122</v>
      </c>
      <c r="BD302" s="34">
        <f t="shared" ref="BD302:BD308" si="2213">((BC302+BE302)/BA302)</f>
        <v>0.28177966101694918</v>
      </c>
      <c r="BE302" s="33">
        <v>11</v>
      </c>
      <c r="BF302" s="34">
        <f t="shared" ref="BF302:BF308" si="2214">BE302/(BC302+BE302)</f>
        <v>8.2706766917293228E-2</v>
      </c>
      <c r="BG302" s="35"/>
      <c r="BH302" s="33"/>
      <c r="BI302" s="33"/>
      <c r="BJ302" s="36"/>
      <c r="BK302" s="32">
        <v>1</v>
      </c>
      <c r="BL302" s="33"/>
      <c r="BM302" s="33">
        <f>BM299-BK302</f>
        <v>482</v>
      </c>
      <c r="BN302" s="33">
        <f>BN299-BL302</f>
        <v>35</v>
      </c>
      <c r="BO302" s="33">
        <v>129</v>
      </c>
      <c r="BP302" s="34">
        <f t="shared" ref="BP302:BP308" si="2215">((BO302+BQ302)/BM302)</f>
        <v>0.30290456431535268</v>
      </c>
      <c r="BQ302" s="33">
        <v>17</v>
      </c>
      <c r="BR302" s="34">
        <f t="shared" ref="BR302:BR308" si="2216">BQ302/(BO302+BQ302)</f>
        <v>0.11643835616438356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2</v>
      </c>
      <c r="HL302" s="36">
        <f t="shared" si="2241"/>
        <v>0</v>
      </c>
      <c r="HM302" s="380">
        <f t="shared" si="2241"/>
        <v>2472</v>
      </c>
      <c r="HN302" s="33">
        <f t="shared" si="2241"/>
        <v>182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710</v>
      </c>
      <c r="HP302" s="78">
        <f t="shared" ref="HP302:HP308" si="2243">+(HO302)/HM302</f>
        <v>0.2872168284789644</v>
      </c>
      <c r="HQ302" s="44">
        <f t="shared" ref="HQ302:HQ309" si="2244">+I302+U302+AG302+AS302+BE302+BQ302+CC302+CO302+DA302+DM302+DY302+EK302+EW302+FI302+FU302+GG302+GS302+HE302</f>
        <v>70</v>
      </c>
      <c r="HR302" s="34">
        <f>+(HQ302/(HO302))</f>
        <v>9.8591549295774641E-2</v>
      </c>
      <c r="HS302" s="45">
        <v>72.3</v>
      </c>
      <c r="HT302" s="46">
        <v>628</v>
      </c>
      <c r="HU302" s="45">
        <f t="shared" ref="HU302:HU308" si="2245">+HT302/HO302*100</f>
        <v>88.450704225352112</v>
      </c>
      <c r="HV302" s="44"/>
      <c r="HW302" s="36"/>
    </row>
    <row r="303" spans="1:231" ht="18.75" x14ac:dyDescent="0.25">
      <c r="A303" s="734"/>
      <c r="B303" s="436">
        <f t="shared" si="1905"/>
        <v>45828</v>
      </c>
      <c r="C303" s="10">
        <v>1</v>
      </c>
      <c r="D303" s="11"/>
      <c r="E303" s="61">
        <f t="shared" ref="E303:F307" si="2246">E302-C303</f>
        <v>452</v>
      </c>
      <c r="F303" s="11">
        <f t="shared" si="2246"/>
        <v>33</v>
      </c>
      <c r="G303" s="11">
        <v>132</v>
      </c>
      <c r="H303" s="12">
        <f t="shared" si="2206"/>
        <v>0.30973451327433627</v>
      </c>
      <c r="I303" s="11">
        <v>8</v>
      </c>
      <c r="J303" s="12">
        <f t="shared" ref="J303:J308" si="2247">I303/(G303+I303)</f>
        <v>5.7142857142857141E-2</v>
      </c>
      <c r="K303" s="13"/>
      <c r="L303" s="11"/>
      <c r="M303" s="11"/>
      <c r="N303" s="14"/>
      <c r="O303" s="10"/>
      <c r="P303" s="11"/>
      <c r="Q303" s="11">
        <f t="shared" ref="Q303:R308" si="2248">Q302-O303</f>
        <v>485</v>
      </c>
      <c r="R303" s="11">
        <f t="shared" si="2248"/>
        <v>36</v>
      </c>
      <c r="S303" s="11">
        <v>111</v>
      </c>
      <c r="T303" s="12">
        <f t="shared" si="2207"/>
        <v>0.24329896907216494</v>
      </c>
      <c r="U303" s="11">
        <v>7</v>
      </c>
      <c r="V303" s="12">
        <f t="shared" si="2208"/>
        <v>5.9322033898305086E-2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104</v>
      </c>
      <c r="AD303" s="11">
        <f t="shared" si="2249"/>
        <v>8</v>
      </c>
      <c r="AE303" s="11">
        <v>15</v>
      </c>
      <c r="AF303" s="12">
        <f t="shared" si="2209"/>
        <v>0.16346153846153846</v>
      </c>
      <c r="AG303" s="11">
        <v>2</v>
      </c>
      <c r="AH303" s="12">
        <f t="shared" si="2210"/>
        <v>0.11764705882352941</v>
      </c>
      <c r="AI303" s="13"/>
      <c r="AJ303" s="11"/>
      <c r="AK303" s="11"/>
      <c r="AL303" s="14"/>
      <c r="AM303" s="10">
        <v>1</v>
      </c>
      <c r="AN303" s="11"/>
      <c r="AO303" s="61">
        <f t="shared" ref="AO303:AP308" si="2250">AO302-AM303</f>
        <v>475</v>
      </c>
      <c r="AP303" s="11">
        <f t="shared" si="2250"/>
        <v>35</v>
      </c>
      <c r="AQ303" s="11">
        <v>133</v>
      </c>
      <c r="AR303" s="12">
        <f t="shared" si="2211"/>
        <v>0.30526315789473685</v>
      </c>
      <c r="AS303" s="11">
        <v>12</v>
      </c>
      <c r="AT303" s="12">
        <f t="shared" si="2212"/>
        <v>8.2758620689655171E-2</v>
      </c>
      <c r="AU303" s="13"/>
      <c r="AV303" s="11"/>
      <c r="AW303" s="11"/>
      <c r="AX303" s="14"/>
      <c r="AY303" s="10">
        <v>1</v>
      </c>
      <c r="AZ303" s="11"/>
      <c r="BA303" s="11">
        <f t="shared" ref="BA303:BB308" si="2251">BA302-AY303</f>
        <v>471</v>
      </c>
      <c r="BB303" s="11">
        <f t="shared" si="2251"/>
        <v>35</v>
      </c>
      <c r="BC303" s="11">
        <v>116</v>
      </c>
      <c r="BD303" s="12">
        <f t="shared" si="2213"/>
        <v>0.25902335456475584</v>
      </c>
      <c r="BE303" s="11">
        <v>6</v>
      </c>
      <c r="BF303" s="12">
        <f t="shared" si="2214"/>
        <v>4.9180327868852458E-2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482</v>
      </c>
      <c r="BN303" s="11">
        <f t="shared" si="2252"/>
        <v>35</v>
      </c>
      <c r="BO303" s="11">
        <v>115</v>
      </c>
      <c r="BP303" s="12">
        <f t="shared" si="2215"/>
        <v>0.25933609958506226</v>
      </c>
      <c r="BQ303" s="11">
        <v>10</v>
      </c>
      <c r="BR303" s="12">
        <f t="shared" si="2216"/>
        <v>0.08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3</v>
      </c>
      <c r="HL303" s="14">
        <f t="shared" si="2241"/>
        <v>0</v>
      </c>
      <c r="HM303" s="381">
        <f t="shared" si="2241"/>
        <v>2469</v>
      </c>
      <c r="HN303" s="11">
        <f t="shared" si="2241"/>
        <v>182</v>
      </c>
      <c r="HO303" s="11">
        <f t="shared" si="2242"/>
        <v>667</v>
      </c>
      <c r="HP303" s="79">
        <f t="shared" si="2243"/>
        <v>0.27014985824220333</v>
      </c>
      <c r="HQ303" s="15">
        <f t="shared" si="2244"/>
        <v>45</v>
      </c>
      <c r="HR303" s="12">
        <f t="shared" ref="HR303:HR309" si="2265">+(HQ303/(HO303))</f>
        <v>6.7466266866566718E-2</v>
      </c>
      <c r="HS303" s="16">
        <v>70.2</v>
      </c>
      <c r="HT303" s="17">
        <v>605</v>
      </c>
      <c r="HU303" s="16">
        <f t="shared" si="2245"/>
        <v>90.704647676161926</v>
      </c>
      <c r="HV303" s="15"/>
      <c r="HW303" s="14"/>
    </row>
    <row r="304" spans="1:231" ht="18.75" x14ac:dyDescent="0.25">
      <c r="A304" s="734"/>
      <c r="B304" s="436">
        <f t="shared" si="1905"/>
        <v>45829</v>
      </c>
      <c r="C304" s="10"/>
      <c r="D304" s="11"/>
      <c r="E304" s="61">
        <f t="shared" si="2246"/>
        <v>452</v>
      </c>
      <c r="F304" s="11">
        <f t="shared" si="2246"/>
        <v>33</v>
      </c>
      <c r="G304" s="11">
        <v>141</v>
      </c>
      <c r="H304" s="12">
        <f t="shared" si="2206"/>
        <v>0.33185840707964603</v>
      </c>
      <c r="I304" s="11">
        <v>9</v>
      </c>
      <c r="J304" s="12">
        <f t="shared" si="2247"/>
        <v>0.06</v>
      </c>
      <c r="K304" s="13"/>
      <c r="L304" s="11"/>
      <c r="M304" s="11"/>
      <c r="N304" s="14"/>
      <c r="O304" s="10"/>
      <c r="P304" s="11"/>
      <c r="Q304" s="11">
        <f t="shared" si="2248"/>
        <v>485</v>
      </c>
      <c r="R304" s="11">
        <f t="shared" si="2248"/>
        <v>36</v>
      </c>
      <c r="S304" s="11">
        <v>140</v>
      </c>
      <c r="T304" s="12">
        <f t="shared" si="2207"/>
        <v>0.30515463917525776</v>
      </c>
      <c r="U304" s="11">
        <v>8</v>
      </c>
      <c r="V304" s="12">
        <f t="shared" si="2208"/>
        <v>5.4054054054054057E-2</v>
      </c>
      <c r="W304" s="13"/>
      <c r="X304" s="11"/>
      <c r="Y304" s="11"/>
      <c r="Z304" s="14"/>
      <c r="AA304" s="10">
        <v>2</v>
      </c>
      <c r="AB304" s="11"/>
      <c r="AC304" s="11">
        <f t="shared" si="2249"/>
        <v>102</v>
      </c>
      <c r="AD304" s="11">
        <f t="shared" si="2249"/>
        <v>8</v>
      </c>
      <c r="AE304" s="11">
        <v>9</v>
      </c>
      <c r="AF304" s="12">
        <f t="shared" si="2209"/>
        <v>0.10784313725490197</v>
      </c>
      <c r="AG304" s="11">
        <v>2</v>
      </c>
      <c r="AH304" s="12">
        <f t="shared" si="2210"/>
        <v>0.18181818181818182</v>
      </c>
      <c r="AI304" s="13"/>
      <c r="AJ304" s="11"/>
      <c r="AK304" s="11"/>
      <c r="AL304" s="14"/>
      <c r="AM304" s="10">
        <v>1</v>
      </c>
      <c r="AN304" s="11">
        <v>1</v>
      </c>
      <c r="AO304" s="61">
        <f t="shared" si="2250"/>
        <v>474</v>
      </c>
      <c r="AP304" s="11">
        <f t="shared" si="2250"/>
        <v>34</v>
      </c>
      <c r="AQ304" s="11">
        <v>120</v>
      </c>
      <c r="AR304" s="12">
        <f t="shared" si="2211"/>
        <v>0.2679324894514768</v>
      </c>
      <c r="AS304" s="11">
        <v>7</v>
      </c>
      <c r="AT304" s="12">
        <f t="shared" si="2212"/>
        <v>5.5118110236220472E-2</v>
      </c>
      <c r="AU304" s="13"/>
      <c r="AV304" s="11"/>
      <c r="AW304" s="11"/>
      <c r="AX304" s="14"/>
      <c r="AY304" s="10"/>
      <c r="AZ304" s="11"/>
      <c r="BA304" s="11">
        <f t="shared" si="2251"/>
        <v>471</v>
      </c>
      <c r="BB304" s="11">
        <f t="shared" si="2251"/>
        <v>35</v>
      </c>
      <c r="BC304" s="11">
        <v>116</v>
      </c>
      <c r="BD304" s="12">
        <f t="shared" si="2213"/>
        <v>0.27176220806794055</v>
      </c>
      <c r="BE304" s="11">
        <v>12</v>
      </c>
      <c r="BF304" s="12">
        <f t="shared" si="2214"/>
        <v>9.375E-2</v>
      </c>
      <c r="BG304" s="13"/>
      <c r="BH304" s="11"/>
      <c r="BI304" s="11"/>
      <c r="BJ304" s="14"/>
      <c r="BK304" s="10">
        <v>1</v>
      </c>
      <c r="BL304" s="11"/>
      <c r="BM304" s="11">
        <f t="shared" si="2252"/>
        <v>481</v>
      </c>
      <c r="BN304" s="11">
        <f t="shared" si="2252"/>
        <v>35</v>
      </c>
      <c r="BO304" s="11">
        <v>108</v>
      </c>
      <c r="BP304" s="12">
        <f t="shared" si="2215"/>
        <v>0.25571725571725573</v>
      </c>
      <c r="BQ304" s="11">
        <v>15</v>
      </c>
      <c r="BR304" s="12">
        <f t="shared" si="2216"/>
        <v>0.12195121951219512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4</v>
      </c>
      <c r="HL304" s="14">
        <f t="shared" si="2241"/>
        <v>1</v>
      </c>
      <c r="HM304" s="381">
        <f t="shared" si="2241"/>
        <v>2465</v>
      </c>
      <c r="HN304" s="11">
        <f t="shared" si="2241"/>
        <v>181</v>
      </c>
      <c r="HO304" s="11">
        <f t="shared" si="2242"/>
        <v>687</v>
      </c>
      <c r="HP304" s="79">
        <f t="shared" si="2243"/>
        <v>0.27870182555780931</v>
      </c>
      <c r="HQ304" s="15">
        <f t="shared" si="2244"/>
        <v>53</v>
      </c>
      <c r="HR304" s="12">
        <f t="shared" si="2265"/>
        <v>7.7147016011644837E-2</v>
      </c>
      <c r="HS304" s="16">
        <v>70.099999999999994</v>
      </c>
      <c r="HT304" s="17">
        <v>623</v>
      </c>
      <c r="HU304" s="16">
        <f t="shared" si="2245"/>
        <v>90.684133915574961</v>
      </c>
      <c r="HV304" s="15"/>
      <c r="HW304" s="14"/>
    </row>
    <row r="305" spans="1:231" ht="18.75" x14ac:dyDescent="0.25">
      <c r="A305" s="734"/>
      <c r="B305" s="436">
        <f t="shared" si="1905"/>
        <v>45830</v>
      </c>
      <c r="C305" s="10">
        <v>2</v>
      </c>
      <c r="D305" s="11"/>
      <c r="E305" s="61">
        <f t="shared" si="2246"/>
        <v>450</v>
      </c>
      <c r="F305" s="11">
        <f t="shared" si="2246"/>
        <v>33</v>
      </c>
      <c r="G305" s="11">
        <v>125</v>
      </c>
      <c r="H305" s="12">
        <f t="shared" si="2206"/>
        <v>0.29777777777777775</v>
      </c>
      <c r="I305" s="11">
        <v>9</v>
      </c>
      <c r="J305" s="12">
        <f t="shared" si="2247"/>
        <v>6.7164179104477612E-2</v>
      </c>
      <c r="K305" s="11"/>
      <c r="L305" s="11"/>
      <c r="M305" s="18"/>
      <c r="N305" s="20"/>
      <c r="O305" s="10"/>
      <c r="P305" s="11"/>
      <c r="Q305" s="11">
        <f t="shared" si="2248"/>
        <v>485</v>
      </c>
      <c r="R305" s="11">
        <f t="shared" si="2248"/>
        <v>36</v>
      </c>
      <c r="S305" s="11">
        <v>114</v>
      </c>
      <c r="T305" s="12">
        <f t="shared" si="2207"/>
        <v>0.24948453608247423</v>
      </c>
      <c r="U305" s="11">
        <v>7</v>
      </c>
      <c r="V305" s="12">
        <f t="shared" si="2208"/>
        <v>5.7851239669421489E-2</v>
      </c>
      <c r="W305" s="11"/>
      <c r="X305" s="11"/>
      <c r="Y305" s="18"/>
      <c r="Z305" s="20"/>
      <c r="AA305" s="10"/>
      <c r="AB305" s="11"/>
      <c r="AC305" s="11">
        <f t="shared" si="2249"/>
        <v>102</v>
      </c>
      <c r="AD305" s="11">
        <f t="shared" si="2249"/>
        <v>8</v>
      </c>
      <c r="AE305" s="11">
        <v>15</v>
      </c>
      <c r="AF305" s="12">
        <f t="shared" si="2209"/>
        <v>0.17647058823529413</v>
      </c>
      <c r="AG305" s="11">
        <v>3</v>
      </c>
      <c r="AH305" s="12">
        <f t="shared" si="2210"/>
        <v>0.16666666666666666</v>
      </c>
      <c r="AI305" s="11"/>
      <c r="AJ305" s="11"/>
      <c r="AK305" s="18"/>
      <c r="AL305" s="20"/>
      <c r="AM305" s="10"/>
      <c r="AN305" s="11"/>
      <c r="AO305" s="61">
        <f t="shared" si="2250"/>
        <v>474</v>
      </c>
      <c r="AP305" s="11">
        <f t="shared" si="2250"/>
        <v>34</v>
      </c>
      <c r="AQ305" s="11">
        <v>118</v>
      </c>
      <c r="AR305" s="12">
        <f t="shared" si="2211"/>
        <v>0.26582278481012656</v>
      </c>
      <c r="AS305" s="11">
        <v>8</v>
      </c>
      <c r="AT305" s="12">
        <f t="shared" si="2212"/>
        <v>6.3492063492063489E-2</v>
      </c>
      <c r="AU305" s="11"/>
      <c r="AV305" s="11"/>
      <c r="AW305" s="18"/>
      <c r="AX305" s="20"/>
      <c r="AY305" s="10"/>
      <c r="AZ305" s="11"/>
      <c r="BA305" s="11">
        <f t="shared" si="2251"/>
        <v>471</v>
      </c>
      <c r="BB305" s="11">
        <f t="shared" si="2251"/>
        <v>35</v>
      </c>
      <c r="BC305" s="11">
        <v>108</v>
      </c>
      <c r="BD305" s="12">
        <f t="shared" si="2213"/>
        <v>0.2505307855626327</v>
      </c>
      <c r="BE305" s="11">
        <v>10</v>
      </c>
      <c r="BF305" s="12">
        <f t="shared" si="2214"/>
        <v>8.4745762711864403E-2</v>
      </c>
      <c r="BG305" s="11"/>
      <c r="BH305" s="11"/>
      <c r="BI305" s="18"/>
      <c r="BJ305" s="20"/>
      <c r="BK305" s="10">
        <v>1</v>
      </c>
      <c r="BL305" s="11"/>
      <c r="BM305" s="11">
        <f t="shared" si="2252"/>
        <v>480</v>
      </c>
      <c r="BN305" s="11">
        <f t="shared" si="2252"/>
        <v>35</v>
      </c>
      <c r="BO305" s="11">
        <v>106</v>
      </c>
      <c r="BP305" s="12">
        <f t="shared" si="2215"/>
        <v>0.25208333333333333</v>
      </c>
      <c r="BQ305" s="11">
        <v>15</v>
      </c>
      <c r="BR305" s="12">
        <f t="shared" si="2216"/>
        <v>0.12396694214876033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3</v>
      </c>
      <c r="HL305" s="14">
        <f t="shared" si="2241"/>
        <v>0</v>
      </c>
      <c r="HM305" s="381">
        <f t="shared" si="2241"/>
        <v>2462</v>
      </c>
      <c r="HN305" s="11">
        <f t="shared" si="2241"/>
        <v>181</v>
      </c>
      <c r="HO305" s="11">
        <f t="shared" si="2242"/>
        <v>638</v>
      </c>
      <c r="HP305" s="79">
        <f t="shared" si="2243"/>
        <v>0.25913891145410234</v>
      </c>
      <c r="HQ305" s="15">
        <f t="shared" si="2244"/>
        <v>52</v>
      </c>
      <c r="HR305" s="12">
        <f t="shared" si="2265"/>
        <v>8.1504702194357362E-2</v>
      </c>
      <c r="HS305" s="16">
        <v>70.099999999999994</v>
      </c>
      <c r="HT305" s="17">
        <v>568</v>
      </c>
      <c r="HU305" s="16">
        <f t="shared" si="2245"/>
        <v>89.028213166144198</v>
      </c>
      <c r="HV305" s="18"/>
      <c r="HW305" s="20"/>
    </row>
    <row r="306" spans="1:231" ht="18.75" x14ac:dyDescent="0.25">
      <c r="A306" s="734"/>
      <c r="B306" s="436">
        <f t="shared" si="1905"/>
        <v>45831</v>
      </c>
      <c r="C306" s="10"/>
      <c r="D306" s="11"/>
      <c r="E306" s="61">
        <f t="shared" si="2246"/>
        <v>450</v>
      </c>
      <c r="F306" s="11">
        <f t="shared" si="2246"/>
        <v>33</v>
      </c>
      <c r="G306" s="11">
        <v>133</v>
      </c>
      <c r="H306" s="12">
        <f t="shared" si="2206"/>
        <v>0.31777777777777777</v>
      </c>
      <c r="I306" s="11">
        <v>10</v>
      </c>
      <c r="J306" s="12">
        <f t="shared" si="2247"/>
        <v>6.9930069930069935E-2</v>
      </c>
      <c r="K306" s="13"/>
      <c r="L306" s="13"/>
      <c r="M306" s="25"/>
      <c r="N306" s="37"/>
      <c r="O306" s="10"/>
      <c r="P306" s="11"/>
      <c r="Q306" s="11">
        <f t="shared" si="2248"/>
        <v>485</v>
      </c>
      <c r="R306" s="11">
        <f t="shared" si="2248"/>
        <v>36</v>
      </c>
      <c r="S306" s="11">
        <v>116</v>
      </c>
      <c r="T306" s="12">
        <f t="shared" si="2207"/>
        <v>0.26597938144329897</v>
      </c>
      <c r="U306" s="11">
        <v>13</v>
      </c>
      <c r="V306" s="12">
        <f t="shared" si="2208"/>
        <v>0.10077519379844961</v>
      </c>
      <c r="W306" s="13"/>
      <c r="X306" s="13"/>
      <c r="Y306" s="25"/>
      <c r="Z306" s="37"/>
      <c r="AA306" s="10">
        <v>1</v>
      </c>
      <c r="AB306" s="11"/>
      <c r="AC306" s="11">
        <f t="shared" si="2249"/>
        <v>101</v>
      </c>
      <c r="AD306" s="11">
        <f t="shared" si="2249"/>
        <v>8</v>
      </c>
      <c r="AE306" s="11">
        <v>12</v>
      </c>
      <c r="AF306" s="12">
        <f t="shared" si="2209"/>
        <v>0.13861386138613863</v>
      </c>
      <c r="AG306" s="11">
        <v>2</v>
      </c>
      <c r="AH306" s="12">
        <f t="shared" si="2210"/>
        <v>0.14285714285714285</v>
      </c>
      <c r="AI306" s="13"/>
      <c r="AJ306" s="13"/>
      <c r="AK306" s="25"/>
      <c r="AL306" s="37"/>
      <c r="AM306" s="10"/>
      <c r="AN306" s="11"/>
      <c r="AO306" s="61">
        <f t="shared" si="2250"/>
        <v>474</v>
      </c>
      <c r="AP306" s="11">
        <f t="shared" si="2250"/>
        <v>34</v>
      </c>
      <c r="AQ306" s="11">
        <v>148</v>
      </c>
      <c r="AR306" s="12">
        <f t="shared" si="2211"/>
        <v>0.32911392405063289</v>
      </c>
      <c r="AS306" s="11">
        <v>8</v>
      </c>
      <c r="AT306" s="12">
        <f t="shared" si="2212"/>
        <v>5.128205128205128E-2</v>
      </c>
      <c r="AU306" s="13"/>
      <c r="AV306" s="13"/>
      <c r="AW306" s="25"/>
      <c r="AX306" s="37"/>
      <c r="AY306" s="10"/>
      <c r="AZ306" s="11"/>
      <c r="BA306" s="11">
        <f t="shared" si="2251"/>
        <v>471</v>
      </c>
      <c r="BB306" s="11">
        <f t="shared" si="2251"/>
        <v>35</v>
      </c>
      <c r="BC306" s="11">
        <v>119</v>
      </c>
      <c r="BD306" s="12">
        <f t="shared" si="2213"/>
        <v>0.28025477707006369</v>
      </c>
      <c r="BE306" s="11">
        <v>13</v>
      </c>
      <c r="BF306" s="12">
        <f t="shared" si="2214"/>
        <v>9.8484848484848481E-2</v>
      </c>
      <c r="BG306" s="13"/>
      <c r="BH306" s="13"/>
      <c r="BI306" s="25"/>
      <c r="BJ306" s="37"/>
      <c r="BK306" s="10"/>
      <c r="BL306" s="11"/>
      <c r="BM306" s="11">
        <f t="shared" si="2252"/>
        <v>480</v>
      </c>
      <c r="BN306" s="11">
        <f t="shared" si="2252"/>
        <v>35</v>
      </c>
      <c r="BO306" s="11">
        <v>118</v>
      </c>
      <c r="BP306" s="12">
        <f t="shared" si="2215"/>
        <v>0.27708333333333335</v>
      </c>
      <c r="BQ306" s="11">
        <v>15</v>
      </c>
      <c r="BR306" s="12">
        <f t="shared" si="2216"/>
        <v>0.11278195488721804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1</v>
      </c>
      <c r="HL306" s="14">
        <f t="shared" si="2241"/>
        <v>0</v>
      </c>
      <c r="HM306" s="381">
        <f t="shared" si="2241"/>
        <v>2461</v>
      </c>
      <c r="HN306" s="11">
        <f t="shared" si="2241"/>
        <v>181</v>
      </c>
      <c r="HO306" s="11">
        <f t="shared" si="2242"/>
        <v>707</v>
      </c>
      <c r="HP306" s="79">
        <f t="shared" si="2243"/>
        <v>0.28728159284843557</v>
      </c>
      <c r="HQ306" s="15">
        <f t="shared" si="2244"/>
        <v>61</v>
      </c>
      <c r="HR306" s="12">
        <f t="shared" si="2265"/>
        <v>8.6280056577086275E-2</v>
      </c>
      <c r="HS306" s="16">
        <v>73</v>
      </c>
      <c r="HT306" s="17">
        <v>626</v>
      </c>
      <c r="HU306" s="16">
        <f t="shared" si="2245"/>
        <v>88.543140028288548</v>
      </c>
      <c r="HV306" s="23"/>
      <c r="HW306" s="22"/>
    </row>
    <row r="307" spans="1:231" ht="18.75" x14ac:dyDescent="0.25">
      <c r="A307" s="734"/>
      <c r="B307" s="436">
        <f t="shared" si="1905"/>
        <v>45832</v>
      </c>
      <c r="C307" s="10"/>
      <c r="D307" s="11"/>
      <c r="E307" s="61">
        <f t="shared" si="2246"/>
        <v>450</v>
      </c>
      <c r="F307" s="11">
        <f t="shared" si="2246"/>
        <v>33</v>
      </c>
      <c r="G307" s="11"/>
      <c r="H307" s="12">
        <f t="shared" si="2206"/>
        <v>0</v>
      </c>
      <c r="I307" s="11"/>
      <c r="J307" s="12" t="e">
        <f t="shared" si="2247"/>
        <v>#DIV/0!</v>
      </c>
      <c r="K307" s="13"/>
      <c r="L307" s="11"/>
      <c r="M307" s="25"/>
      <c r="N307" s="37"/>
      <c r="O307" s="10"/>
      <c r="P307" s="11"/>
      <c r="Q307" s="11">
        <f t="shared" si="2248"/>
        <v>485</v>
      </c>
      <c r="R307" s="11">
        <f t="shared" si="2248"/>
        <v>36</v>
      </c>
      <c r="S307" s="11"/>
      <c r="T307" s="12">
        <f t="shared" si="2207"/>
        <v>0</v>
      </c>
      <c r="U307" s="11"/>
      <c r="V307" s="12" t="e">
        <f t="shared" si="2208"/>
        <v>#DIV/0!</v>
      </c>
      <c r="W307" s="13"/>
      <c r="X307" s="11"/>
      <c r="Y307" s="25"/>
      <c r="Z307" s="37"/>
      <c r="AA307" s="10"/>
      <c r="AB307" s="11"/>
      <c r="AC307" s="11">
        <f t="shared" si="2249"/>
        <v>101</v>
      </c>
      <c r="AD307" s="11">
        <f t="shared" si="2249"/>
        <v>8</v>
      </c>
      <c r="AE307" s="11"/>
      <c r="AF307" s="12">
        <f t="shared" si="2209"/>
        <v>0</v>
      </c>
      <c r="AG307" s="11"/>
      <c r="AH307" s="12" t="e">
        <f t="shared" si="2210"/>
        <v>#DIV/0!</v>
      </c>
      <c r="AI307" s="13"/>
      <c r="AJ307" s="11"/>
      <c r="AK307" s="25"/>
      <c r="AL307" s="37"/>
      <c r="AM307" s="10"/>
      <c r="AN307" s="11"/>
      <c r="AO307" s="61">
        <f t="shared" si="2250"/>
        <v>474</v>
      </c>
      <c r="AP307" s="11">
        <f t="shared" si="2250"/>
        <v>34</v>
      </c>
      <c r="AQ307" s="11"/>
      <c r="AR307" s="12">
        <f t="shared" si="2211"/>
        <v>0</v>
      </c>
      <c r="AS307" s="11"/>
      <c r="AT307" s="12" t="e">
        <f t="shared" si="2212"/>
        <v>#DIV/0!</v>
      </c>
      <c r="AU307" s="13"/>
      <c r="AV307" s="11"/>
      <c r="AW307" s="25"/>
      <c r="AX307" s="37"/>
      <c r="AY307" s="10"/>
      <c r="AZ307" s="11"/>
      <c r="BA307" s="11">
        <f t="shared" si="2251"/>
        <v>471</v>
      </c>
      <c r="BB307" s="11">
        <f t="shared" si="2251"/>
        <v>35</v>
      </c>
      <c r="BC307" s="11"/>
      <c r="BD307" s="12">
        <f t="shared" si="2213"/>
        <v>0</v>
      </c>
      <c r="BE307" s="11"/>
      <c r="BF307" s="12" t="e">
        <f t="shared" si="2214"/>
        <v>#DIV/0!</v>
      </c>
      <c r="BG307" s="13"/>
      <c r="BH307" s="11"/>
      <c r="BI307" s="25"/>
      <c r="BJ307" s="37"/>
      <c r="BK307" s="10"/>
      <c r="BL307" s="11"/>
      <c r="BM307" s="11">
        <f t="shared" si="2252"/>
        <v>480</v>
      </c>
      <c r="BN307" s="11">
        <f t="shared" si="2252"/>
        <v>35</v>
      </c>
      <c r="BO307" s="11"/>
      <c r="BP307" s="12">
        <f t="shared" si="2215"/>
        <v>0</v>
      </c>
      <c r="BQ307" s="11"/>
      <c r="BR307" s="12" t="e">
        <f t="shared" si="2216"/>
        <v>#DIV/0!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0</v>
      </c>
      <c r="HL307" s="14">
        <f t="shared" si="2241"/>
        <v>0</v>
      </c>
      <c r="HM307" s="381">
        <f t="shared" si="2241"/>
        <v>2461</v>
      </c>
      <c r="HN307" s="11">
        <f t="shared" si="2241"/>
        <v>181</v>
      </c>
      <c r="HO307" s="11">
        <f t="shared" si="2242"/>
        <v>0</v>
      </c>
      <c r="HP307" s="79">
        <f t="shared" si="2243"/>
        <v>0</v>
      </c>
      <c r="HQ307" s="15">
        <f t="shared" si="2244"/>
        <v>0</v>
      </c>
      <c r="HR307" s="12" t="e">
        <f t="shared" si="2265"/>
        <v>#DIV/0!</v>
      </c>
      <c r="HS307" s="16"/>
      <c r="HT307" s="17"/>
      <c r="HU307" s="16" t="e">
        <f t="shared" si="2245"/>
        <v>#DIV/0!</v>
      </c>
      <c r="HV307" s="23"/>
      <c r="HW307" s="22"/>
    </row>
    <row r="308" spans="1:231" ht="18.75" x14ac:dyDescent="0.25">
      <c r="A308" s="734"/>
      <c r="B308" s="436">
        <f t="shared" si="1905"/>
        <v>45833</v>
      </c>
      <c r="C308" s="10"/>
      <c r="D308" s="11"/>
      <c r="E308" s="61">
        <f>E307-C308</f>
        <v>450</v>
      </c>
      <c r="F308" s="11">
        <f>F307-D308</f>
        <v>33</v>
      </c>
      <c r="G308" s="11"/>
      <c r="H308" s="12">
        <f t="shared" si="2206"/>
        <v>0</v>
      </c>
      <c r="I308" s="11"/>
      <c r="J308" s="12" t="e">
        <f t="shared" si="2247"/>
        <v>#DIV/0!</v>
      </c>
      <c r="K308" s="13"/>
      <c r="L308" s="11"/>
      <c r="M308" s="38"/>
      <c r="N308" s="39"/>
      <c r="O308" s="10"/>
      <c r="P308" s="11"/>
      <c r="Q308" s="11">
        <f t="shared" si="2248"/>
        <v>485</v>
      </c>
      <c r="R308" s="11">
        <f t="shared" si="2248"/>
        <v>36</v>
      </c>
      <c r="S308" s="11"/>
      <c r="T308" s="12">
        <f t="shared" si="2207"/>
        <v>0</v>
      </c>
      <c r="U308" s="11"/>
      <c r="V308" s="12" t="e">
        <f t="shared" si="2208"/>
        <v>#DIV/0!</v>
      </c>
      <c r="W308" s="13"/>
      <c r="X308" s="11"/>
      <c r="Y308" s="38"/>
      <c r="Z308" s="39"/>
      <c r="AA308" s="10"/>
      <c r="AB308" s="11"/>
      <c r="AC308" s="11">
        <f>AC307-AA308</f>
        <v>101</v>
      </c>
      <c r="AD308" s="11">
        <f t="shared" si="2249"/>
        <v>8</v>
      </c>
      <c r="AE308" s="11"/>
      <c r="AF308" s="12">
        <f t="shared" si="2209"/>
        <v>0</v>
      </c>
      <c r="AG308" s="11"/>
      <c r="AH308" s="12" t="e">
        <f t="shared" si="2210"/>
        <v>#DIV/0!</v>
      </c>
      <c r="AI308" s="13"/>
      <c r="AJ308" s="11"/>
      <c r="AK308" s="38"/>
      <c r="AL308" s="39"/>
      <c r="AM308" s="10"/>
      <c r="AN308" s="11"/>
      <c r="AO308" s="61">
        <f t="shared" si="2250"/>
        <v>474</v>
      </c>
      <c r="AP308" s="11">
        <f t="shared" si="2250"/>
        <v>34</v>
      </c>
      <c r="AQ308" s="11"/>
      <c r="AR308" s="12">
        <f t="shared" si="2211"/>
        <v>0</v>
      </c>
      <c r="AS308" s="11"/>
      <c r="AT308" s="12" t="e">
        <f t="shared" si="2212"/>
        <v>#DIV/0!</v>
      </c>
      <c r="AU308" s="13"/>
      <c r="AV308" s="11"/>
      <c r="AW308" s="38"/>
      <c r="AX308" s="39"/>
      <c r="AY308" s="10"/>
      <c r="AZ308" s="11"/>
      <c r="BA308" s="11">
        <f t="shared" si="2251"/>
        <v>471</v>
      </c>
      <c r="BB308" s="11">
        <f t="shared" si="2251"/>
        <v>35</v>
      </c>
      <c r="BC308" s="11"/>
      <c r="BD308" s="12">
        <f t="shared" si="2213"/>
        <v>0</v>
      </c>
      <c r="BE308" s="11"/>
      <c r="BF308" s="12" t="e">
        <f t="shared" si="2214"/>
        <v>#DIV/0!</v>
      </c>
      <c r="BG308" s="13"/>
      <c r="BH308" s="11"/>
      <c r="BI308" s="38"/>
      <c r="BJ308" s="39"/>
      <c r="BK308" s="10"/>
      <c r="BL308" s="11"/>
      <c r="BM308" s="11">
        <f t="shared" si="2252"/>
        <v>480</v>
      </c>
      <c r="BN308" s="11">
        <f t="shared" si="2252"/>
        <v>35</v>
      </c>
      <c r="BO308" s="11"/>
      <c r="BP308" s="12">
        <f t="shared" si="2215"/>
        <v>0</v>
      </c>
      <c r="BQ308" s="11"/>
      <c r="BR308" s="12" t="e">
        <f t="shared" si="2216"/>
        <v>#DIV/0!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0</v>
      </c>
      <c r="HL308" s="14">
        <f t="shared" si="2241"/>
        <v>0</v>
      </c>
      <c r="HM308" s="381">
        <f t="shared" si="2241"/>
        <v>2461</v>
      </c>
      <c r="HN308" s="11">
        <f t="shared" si="2241"/>
        <v>181</v>
      </c>
      <c r="HO308" s="11">
        <f t="shared" si="2242"/>
        <v>0</v>
      </c>
      <c r="HP308" s="79">
        <f t="shared" si="2243"/>
        <v>0</v>
      </c>
      <c r="HQ308" s="15">
        <f t="shared" si="2244"/>
        <v>0</v>
      </c>
      <c r="HR308" s="12" t="e">
        <f t="shared" si="2265"/>
        <v>#DIV/0!</v>
      </c>
      <c r="HS308" s="16"/>
      <c r="HT308" s="17"/>
      <c r="HU308" s="16" t="e">
        <f t="shared" si="2245"/>
        <v>#DIV/0!</v>
      </c>
      <c r="HV308" s="23"/>
      <c r="HW308" s="22"/>
    </row>
    <row r="309" spans="1:231" ht="19.5" thickBot="1" x14ac:dyDescent="0.3">
      <c r="A309" s="734"/>
      <c r="B309" s="437"/>
      <c r="C309" s="26">
        <f>SUM(C302:C308)</f>
        <v>3</v>
      </c>
      <c r="D309" s="27">
        <f>SUM(D302:D308)</f>
        <v>0</v>
      </c>
      <c r="E309" s="27"/>
      <c r="F309" s="27"/>
      <c r="G309" s="27">
        <f>SUM(G302:G308)</f>
        <v>653</v>
      </c>
      <c r="H309" s="28">
        <f>((G309+I309)/7)/E308</f>
        <v>0.22317460317460319</v>
      </c>
      <c r="I309" s="27">
        <f>SUM(I302:I308)</f>
        <v>50</v>
      </c>
      <c r="J309" s="28">
        <f>(I309/(I309+G309))</f>
        <v>7.1123755334281655E-2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1</v>
      </c>
      <c r="P309" s="27">
        <f>SUM(P302:P308)</f>
        <v>0</v>
      </c>
      <c r="Q309" s="27"/>
      <c r="R309" s="27"/>
      <c r="S309" s="27">
        <f>SUM(S302:S308)</f>
        <v>615</v>
      </c>
      <c r="T309" s="28">
        <f>((S309+U309)/7)/Q308</f>
        <v>0.19528718703976436</v>
      </c>
      <c r="U309" s="27">
        <f>SUM(U302:U308)</f>
        <v>48</v>
      </c>
      <c r="V309" s="28">
        <f>(U309/(U309+S309))</f>
        <v>7.2398190045248875E-2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3</v>
      </c>
      <c r="AB309" s="27">
        <f>SUM(AB302:AB308)</f>
        <v>0</v>
      </c>
      <c r="AC309" s="27"/>
      <c r="AD309" s="27"/>
      <c r="AE309" s="27">
        <f>SUM(AE302:AE308)</f>
        <v>60</v>
      </c>
      <c r="AF309" s="28">
        <f>((AE309+AG309)/7)/AC308</f>
        <v>0.10042432814710042</v>
      </c>
      <c r="AG309" s="27">
        <f>SUM(AG302:AG308)</f>
        <v>11</v>
      </c>
      <c r="AH309" s="28">
        <f>(AG309/(AG309+AE309))</f>
        <v>0.15492957746478872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2</v>
      </c>
      <c r="AN309" s="27">
        <f>SUM(AN302:AN308)</f>
        <v>1</v>
      </c>
      <c r="AO309" s="27"/>
      <c r="AP309" s="27"/>
      <c r="AQ309" s="27">
        <f>SUM(AQ302:AQ308)</f>
        <v>643</v>
      </c>
      <c r="AR309" s="28">
        <f>((AQ309+AS309)/7)/AO308</f>
        <v>0.2082579867389994</v>
      </c>
      <c r="AS309" s="27">
        <f>SUM(AS302:AS308)</f>
        <v>48</v>
      </c>
      <c r="AT309" s="28">
        <f>(AS309/(AS309+AQ309))</f>
        <v>6.9464544138929094E-2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1</v>
      </c>
      <c r="AZ309" s="27">
        <f>SUM(AZ302:AZ308)</f>
        <v>0</v>
      </c>
      <c r="BA309" s="27"/>
      <c r="BB309" s="27"/>
      <c r="BC309" s="27">
        <f>SUM(BC302:BC308)</f>
        <v>581</v>
      </c>
      <c r="BD309" s="28">
        <f>((BC309+BE309)/7)/BA308</f>
        <v>0.19199272065514103</v>
      </c>
      <c r="BE309" s="27">
        <f>SUM(BE302:BE308)</f>
        <v>52</v>
      </c>
      <c r="BF309" s="28">
        <f>(BE309/(BE309+BC309))</f>
        <v>8.2148499210110582E-2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3</v>
      </c>
      <c r="BL309" s="27">
        <f>SUM(BL302:BL308)</f>
        <v>0</v>
      </c>
      <c r="BM309" s="27"/>
      <c r="BN309" s="27"/>
      <c r="BO309" s="27">
        <f>SUM(BO302:BO308)</f>
        <v>576</v>
      </c>
      <c r="BP309" s="28">
        <f>((BO309+BQ309)/7)/BM308</f>
        <v>0.19285714285714287</v>
      </c>
      <c r="BQ309" s="27">
        <f>SUM(BQ302:BQ308)</f>
        <v>72</v>
      </c>
      <c r="BR309" s="28">
        <f>(BQ309/(BQ309+BO309))</f>
        <v>0.1111111111111111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13</v>
      </c>
      <c r="HL309" s="443">
        <f t="shared" si="2241"/>
        <v>1</v>
      </c>
      <c r="HM309" s="365">
        <f t="shared" si="2241"/>
        <v>0</v>
      </c>
      <c r="HN309" s="27">
        <f t="shared" si="2241"/>
        <v>0</v>
      </c>
      <c r="HO309" s="27">
        <f t="shared" si="2242"/>
        <v>3409</v>
      </c>
      <c r="HP309" s="80">
        <f>+((HO309)/HM308)/7</f>
        <v>0.19788703778951647</v>
      </c>
      <c r="HQ309" s="57">
        <f t="shared" si="2244"/>
        <v>281</v>
      </c>
      <c r="HR309" s="48">
        <f t="shared" si="2265"/>
        <v>8.2428864769727189E-2</v>
      </c>
      <c r="HS309" s="49">
        <f>SUM(HS302:HS308)/7</f>
        <v>50.81428571428571</v>
      </c>
      <c r="HT309" s="50">
        <f>SUM(HT302:HT308)</f>
        <v>3050</v>
      </c>
      <c r="HU309" s="49" t="e">
        <f>AVERAGE(HU302:HU308)</f>
        <v>#DIV/0!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5.2546483427647539E-3</v>
      </c>
      <c r="HL310" s="445">
        <f>HL309/HN299</f>
        <v>5.4945054945054949E-3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36">
        <v>59</v>
      </c>
      <c r="B311" s="435">
        <f>B308+1</f>
        <v>45834</v>
      </c>
      <c r="C311" s="32"/>
      <c r="D311" s="33"/>
      <c r="E311" s="33">
        <f>E308-C311</f>
        <v>450</v>
      </c>
      <c r="F311" s="33">
        <f>F308-D311</f>
        <v>33</v>
      </c>
      <c r="G311" s="33"/>
      <c r="H311" s="34">
        <f t="shared" ref="H311:H317" si="2266">((G311+I311)/E311)</f>
        <v>0</v>
      </c>
      <c r="I311" s="33"/>
      <c r="J311" s="34" t="e">
        <f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485</v>
      </c>
      <c r="R311" s="33">
        <f>R308-P311</f>
        <v>36</v>
      </c>
      <c r="S311" s="33"/>
      <c r="T311" s="34">
        <f t="shared" ref="T311:T317" si="2267">((S311+U311)/Q311)</f>
        <v>0</v>
      </c>
      <c r="U311" s="33"/>
      <c r="V311" s="34" t="e">
        <f t="shared" ref="V311:V317" si="2268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101</v>
      </c>
      <c r="AD311" s="33">
        <f>AD308-AB311</f>
        <v>8</v>
      </c>
      <c r="AE311" s="33"/>
      <c r="AF311" s="34">
        <f t="shared" ref="AF311:AF317" si="2269">((AE311+AG311)/AC311)</f>
        <v>0</v>
      </c>
      <c r="AG311" s="33"/>
      <c r="AH311" s="34" t="e">
        <f t="shared" ref="AH311:AH317" si="2270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474</v>
      </c>
      <c r="AP311" s="33">
        <f>AP308-AN311</f>
        <v>34</v>
      </c>
      <c r="AQ311" s="33"/>
      <c r="AR311" s="34">
        <f t="shared" ref="AR311:AR317" si="2271">((AQ311+AS311)/AO311)</f>
        <v>0</v>
      </c>
      <c r="AS311" s="33"/>
      <c r="AT311" s="34" t="e">
        <f t="shared" ref="AT311:AT317" si="2272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471</v>
      </c>
      <c r="BB311" s="33">
        <f>BB308-AZ311</f>
        <v>35</v>
      </c>
      <c r="BC311" s="33"/>
      <c r="BD311" s="34">
        <f t="shared" ref="BD311:BD317" si="2273">((BC311+BE311)/BA311)</f>
        <v>0</v>
      </c>
      <c r="BE311" s="33"/>
      <c r="BF311" s="34" t="e">
        <f t="shared" ref="BF311:BF317" si="2274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480</v>
      </c>
      <c r="BN311" s="33">
        <f>BN308-BL311</f>
        <v>35</v>
      </c>
      <c r="BO311" s="33"/>
      <c r="BP311" s="34">
        <f t="shared" ref="BP311:BP317" si="2275">((BO311+BQ311)/BM311)</f>
        <v>0</v>
      </c>
      <c r="BQ311" s="33"/>
      <c r="BR311" s="34" t="e">
        <f t="shared" ref="BR311:BR317" si="2276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0</v>
      </c>
      <c r="HL311" s="36">
        <f t="shared" si="2301"/>
        <v>0</v>
      </c>
      <c r="HM311" s="380">
        <f t="shared" si="2301"/>
        <v>2461</v>
      </c>
      <c r="HN311" s="33">
        <f t="shared" si="2301"/>
        <v>181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0</v>
      </c>
      <c r="HP311" s="78">
        <f t="shared" ref="HP311:HP317" si="2303">+(HO311)/HM311</f>
        <v>0</v>
      </c>
      <c r="HQ311" s="44">
        <f t="shared" ref="HQ311:HQ318" si="2304">+I311+U311+AG311+AS311+BE311+BQ311+CC311+CO311+DA311+DM311+DY311+EK311+EW311+FI311+FU311+GG311+GS311+HE311</f>
        <v>0</v>
      </c>
      <c r="HR311" s="34" t="e">
        <f>+(HQ311/(HO311))</f>
        <v>#DIV/0!</v>
      </c>
      <c r="HS311" s="45"/>
      <c r="HT311" s="46"/>
      <c r="HU311" s="45" t="e">
        <f t="shared" ref="HU311:HU317" si="2305">+HT311/HO311*100</f>
        <v>#DIV/0!</v>
      </c>
      <c r="HV311" s="44"/>
      <c r="HW311" s="36"/>
    </row>
    <row r="312" spans="1:231" ht="18.75" x14ac:dyDescent="0.25">
      <c r="A312" s="734"/>
      <c r="B312" s="436">
        <f t="shared" si="1905"/>
        <v>45835</v>
      </c>
      <c r="C312" s="10"/>
      <c r="D312" s="11"/>
      <c r="E312" s="61">
        <f t="shared" ref="E312:F316" si="2306">E311-C312</f>
        <v>450</v>
      </c>
      <c r="F312" s="11">
        <f t="shared" si="2306"/>
        <v>33</v>
      </c>
      <c r="G312" s="11"/>
      <c r="H312" s="12">
        <f t="shared" si="2266"/>
        <v>0</v>
      </c>
      <c r="I312" s="11"/>
      <c r="J312" s="12" t="e">
        <f t="shared" ref="J312:J317" si="2307">I312/(G312+I312)</f>
        <v>#DIV/0!</v>
      </c>
      <c r="K312" s="13"/>
      <c r="L312" s="11"/>
      <c r="M312" s="11"/>
      <c r="N312" s="14"/>
      <c r="O312" s="10"/>
      <c r="P312" s="11"/>
      <c r="Q312" s="11">
        <f t="shared" ref="Q312:R317" si="2308">Q311-O312</f>
        <v>485</v>
      </c>
      <c r="R312" s="11">
        <f t="shared" si="2308"/>
        <v>36</v>
      </c>
      <c r="S312" s="11"/>
      <c r="T312" s="12">
        <f t="shared" si="2267"/>
        <v>0</v>
      </c>
      <c r="U312" s="11"/>
      <c r="V312" s="12" t="e">
        <f t="shared" si="2268"/>
        <v>#DIV/0!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101</v>
      </c>
      <c r="AD312" s="11">
        <f t="shared" si="2309"/>
        <v>8</v>
      </c>
      <c r="AE312" s="11"/>
      <c r="AF312" s="12">
        <f t="shared" si="2269"/>
        <v>0</v>
      </c>
      <c r="AG312" s="11"/>
      <c r="AH312" s="12" t="e">
        <f t="shared" si="2270"/>
        <v>#DIV/0!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474</v>
      </c>
      <c r="AP312" s="11">
        <f t="shared" si="2310"/>
        <v>34</v>
      </c>
      <c r="AQ312" s="11"/>
      <c r="AR312" s="12">
        <f t="shared" si="2271"/>
        <v>0</v>
      </c>
      <c r="AS312" s="11"/>
      <c r="AT312" s="12" t="e">
        <f t="shared" si="2272"/>
        <v>#DIV/0!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471</v>
      </c>
      <c r="BB312" s="11">
        <f t="shared" si="2311"/>
        <v>35</v>
      </c>
      <c r="BC312" s="11"/>
      <c r="BD312" s="12">
        <f t="shared" si="2273"/>
        <v>0</v>
      </c>
      <c r="BE312" s="11"/>
      <c r="BF312" s="12" t="e">
        <f t="shared" si="2274"/>
        <v>#DIV/0!</v>
      </c>
      <c r="BG312" s="13"/>
      <c r="BH312" s="11"/>
      <c r="BI312" s="11"/>
      <c r="BJ312" s="14"/>
      <c r="BK312" s="10"/>
      <c r="BL312" s="11"/>
      <c r="BM312" s="11">
        <f t="shared" ref="BM312:BN317" si="2312">BM311-BK312</f>
        <v>480</v>
      </c>
      <c r="BN312" s="11">
        <f t="shared" si="2312"/>
        <v>35</v>
      </c>
      <c r="BO312" s="11"/>
      <c r="BP312" s="12">
        <f t="shared" si="2275"/>
        <v>0</v>
      </c>
      <c r="BQ312" s="11"/>
      <c r="BR312" s="12" t="e">
        <f t="shared" si="2276"/>
        <v>#DIV/0!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0</v>
      </c>
      <c r="HL312" s="14">
        <f t="shared" si="2301"/>
        <v>0</v>
      </c>
      <c r="HM312" s="381">
        <f t="shared" si="2301"/>
        <v>2461</v>
      </c>
      <c r="HN312" s="11">
        <f t="shared" si="2301"/>
        <v>181</v>
      </c>
      <c r="HO312" s="11">
        <f t="shared" si="2302"/>
        <v>0</v>
      </c>
      <c r="HP312" s="79">
        <f t="shared" si="2303"/>
        <v>0</v>
      </c>
      <c r="HQ312" s="15">
        <f t="shared" si="2304"/>
        <v>0</v>
      </c>
      <c r="HR312" s="12" t="e">
        <f t="shared" ref="HR312:HR318" si="2325">+(HQ312/(HO312))</f>
        <v>#DIV/0!</v>
      </c>
      <c r="HS312" s="16"/>
      <c r="HT312" s="17"/>
      <c r="HU312" s="16" t="e">
        <f t="shared" si="2305"/>
        <v>#DIV/0!</v>
      </c>
      <c r="HV312" s="15"/>
      <c r="HW312" s="14"/>
    </row>
    <row r="313" spans="1:231" ht="18.75" x14ac:dyDescent="0.25">
      <c r="A313" s="734"/>
      <c r="B313" s="436">
        <f t="shared" si="1905"/>
        <v>45836</v>
      </c>
      <c r="C313" s="10"/>
      <c r="D313" s="11"/>
      <c r="E313" s="61">
        <f t="shared" si="2306"/>
        <v>450</v>
      </c>
      <c r="F313" s="11">
        <f t="shared" si="2306"/>
        <v>33</v>
      </c>
      <c r="G313" s="11"/>
      <c r="H313" s="12">
        <f t="shared" si="2266"/>
        <v>0</v>
      </c>
      <c r="I313" s="11"/>
      <c r="J313" s="12" t="e">
        <f t="shared" si="2307"/>
        <v>#DIV/0!</v>
      </c>
      <c r="K313" s="13"/>
      <c r="L313" s="11"/>
      <c r="M313" s="11"/>
      <c r="N313" s="14"/>
      <c r="O313" s="10"/>
      <c r="P313" s="11"/>
      <c r="Q313" s="11">
        <f t="shared" si="2308"/>
        <v>485</v>
      </c>
      <c r="R313" s="11">
        <f t="shared" si="2308"/>
        <v>36</v>
      </c>
      <c r="S313" s="11"/>
      <c r="T313" s="12">
        <f t="shared" si="2267"/>
        <v>0</v>
      </c>
      <c r="U313" s="11"/>
      <c r="V313" s="12" t="e">
        <f t="shared" si="2268"/>
        <v>#DIV/0!</v>
      </c>
      <c r="W313" s="13"/>
      <c r="X313" s="11"/>
      <c r="Y313" s="11"/>
      <c r="Z313" s="14"/>
      <c r="AA313" s="10"/>
      <c r="AB313" s="11"/>
      <c r="AC313" s="11">
        <f t="shared" si="2309"/>
        <v>101</v>
      </c>
      <c r="AD313" s="11">
        <f t="shared" si="2309"/>
        <v>8</v>
      </c>
      <c r="AE313" s="11"/>
      <c r="AF313" s="12">
        <f t="shared" si="2269"/>
        <v>0</v>
      </c>
      <c r="AG313" s="11"/>
      <c r="AH313" s="12" t="e">
        <f t="shared" si="2270"/>
        <v>#DIV/0!</v>
      </c>
      <c r="AI313" s="13"/>
      <c r="AJ313" s="11"/>
      <c r="AK313" s="11"/>
      <c r="AL313" s="14"/>
      <c r="AM313" s="10"/>
      <c r="AN313" s="11"/>
      <c r="AO313" s="61">
        <f t="shared" si="2310"/>
        <v>474</v>
      </c>
      <c r="AP313" s="11">
        <f t="shared" si="2310"/>
        <v>34</v>
      </c>
      <c r="AQ313" s="11"/>
      <c r="AR313" s="12">
        <f t="shared" si="2271"/>
        <v>0</v>
      </c>
      <c r="AS313" s="11"/>
      <c r="AT313" s="12" t="e">
        <f t="shared" si="2272"/>
        <v>#DIV/0!</v>
      </c>
      <c r="AU313" s="13"/>
      <c r="AV313" s="11"/>
      <c r="AW313" s="11"/>
      <c r="AX313" s="14"/>
      <c r="AY313" s="10"/>
      <c r="AZ313" s="11"/>
      <c r="BA313" s="11">
        <f t="shared" si="2311"/>
        <v>471</v>
      </c>
      <c r="BB313" s="11">
        <f t="shared" si="2311"/>
        <v>35</v>
      </c>
      <c r="BC313" s="11"/>
      <c r="BD313" s="12">
        <f t="shared" si="2273"/>
        <v>0</v>
      </c>
      <c r="BE313" s="11"/>
      <c r="BF313" s="12" t="e">
        <f t="shared" si="2274"/>
        <v>#DIV/0!</v>
      </c>
      <c r="BG313" s="13"/>
      <c r="BH313" s="11"/>
      <c r="BI313" s="11"/>
      <c r="BJ313" s="14"/>
      <c r="BK313" s="10"/>
      <c r="BL313" s="11"/>
      <c r="BM313" s="11">
        <f t="shared" si="2312"/>
        <v>480</v>
      </c>
      <c r="BN313" s="11">
        <f t="shared" si="2312"/>
        <v>35</v>
      </c>
      <c r="BO313" s="11"/>
      <c r="BP313" s="12">
        <f t="shared" si="2275"/>
        <v>0</v>
      </c>
      <c r="BQ313" s="11"/>
      <c r="BR313" s="12" t="e">
        <f t="shared" si="2276"/>
        <v>#DIV/0!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0</v>
      </c>
      <c r="HL313" s="14">
        <f t="shared" si="2301"/>
        <v>0</v>
      </c>
      <c r="HM313" s="381">
        <f t="shared" si="2301"/>
        <v>2461</v>
      </c>
      <c r="HN313" s="11">
        <f t="shared" si="2301"/>
        <v>181</v>
      </c>
      <c r="HO313" s="11">
        <f t="shared" si="2302"/>
        <v>0</v>
      </c>
      <c r="HP313" s="79">
        <f t="shared" si="2303"/>
        <v>0</v>
      </c>
      <c r="HQ313" s="15">
        <f t="shared" si="2304"/>
        <v>0</v>
      </c>
      <c r="HR313" s="12" t="e">
        <f t="shared" si="2325"/>
        <v>#DIV/0!</v>
      </c>
      <c r="HS313" s="16"/>
      <c r="HT313" s="17"/>
      <c r="HU313" s="16" t="e">
        <f t="shared" si="2305"/>
        <v>#DIV/0!</v>
      </c>
      <c r="HV313" s="15"/>
      <c r="HW313" s="14"/>
    </row>
    <row r="314" spans="1:231" ht="18.75" x14ac:dyDescent="0.25">
      <c r="A314" s="734"/>
      <c r="B314" s="436">
        <f t="shared" si="1905"/>
        <v>45837</v>
      </c>
      <c r="C314" s="10"/>
      <c r="D314" s="11"/>
      <c r="E314" s="61">
        <f t="shared" si="2306"/>
        <v>450</v>
      </c>
      <c r="F314" s="11">
        <f t="shared" si="2306"/>
        <v>33</v>
      </c>
      <c r="G314" s="11"/>
      <c r="H314" s="12">
        <f t="shared" si="2266"/>
        <v>0</v>
      </c>
      <c r="I314" s="11"/>
      <c r="J314" s="12" t="e">
        <f t="shared" si="2307"/>
        <v>#DIV/0!</v>
      </c>
      <c r="K314" s="11"/>
      <c r="L314" s="11"/>
      <c r="M314" s="18"/>
      <c r="N314" s="20"/>
      <c r="O314" s="10"/>
      <c r="P314" s="11"/>
      <c r="Q314" s="11">
        <f t="shared" si="2308"/>
        <v>485</v>
      </c>
      <c r="R314" s="11">
        <f t="shared" si="2308"/>
        <v>36</v>
      </c>
      <c r="S314" s="11"/>
      <c r="T314" s="12">
        <f t="shared" si="2267"/>
        <v>0</v>
      </c>
      <c r="U314" s="11"/>
      <c r="V314" s="12" t="e">
        <f t="shared" si="2268"/>
        <v>#DIV/0!</v>
      </c>
      <c r="W314" s="11"/>
      <c r="X314" s="11"/>
      <c r="Y314" s="18"/>
      <c r="Z314" s="20"/>
      <c r="AA314" s="10"/>
      <c r="AB314" s="11"/>
      <c r="AC314" s="11">
        <f t="shared" si="2309"/>
        <v>101</v>
      </c>
      <c r="AD314" s="11">
        <f t="shared" si="2309"/>
        <v>8</v>
      </c>
      <c r="AE314" s="11"/>
      <c r="AF314" s="12">
        <f t="shared" si="2269"/>
        <v>0</v>
      </c>
      <c r="AG314" s="11"/>
      <c r="AH314" s="12" t="e">
        <f t="shared" si="2270"/>
        <v>#DIV/0!</v>
      </c>
      <c r="AI314" s="11"/>
      <c r="AJ314" s="11"/>
      <c r="AK314" s="18"/>
      <c r="AL314" s="20"/>
      <c r="AM314" s="10"/>
      <c r="AN314" s="11"/>
      <c r="AO314" s="61">
        <f t="shared" si="2310"/>
        <v>474</v>
      </c>
      <c r="AP314" s="11">
        <f t="shared" si="2310"/>
        <v>34</v>
      </c>
      <c r="AQ314" s="11"/>
      <c r="AR314" s="12">
        <f t="shared" si="2271"/>
        <v>0</v>
      </c>
      <c r="AS314" s="11"/>
      <c r="AT314" s="12" t="e">
        <f t="shared" si="2272"/>
        <v>#DIV/0!</v>
      </c>
      <c r="AU314" s="11"/>
      <c r="AV314" s="11"/>
      <c r="AW314" s="18"/>
      <c r="AX314" s="20"/>
      <c r="AY314" s="10"/>
      <c r="AZ314" s="11"/>
      <c r="BA314" s="11">
        <f t="shared" si="2311"/>
        <v>471</v>
      </c>
      <c r="BB314" s="11">
        <f t="shared" si="2311"/>
        <v>35</v>
      </c>
      <c r="BC314" s="11"/>
      <c r="BD314" s="12">
        <f t="shared" si="2273"/>
        <v>0</v>
      </c>
      <c r="BE314" s="11"/>
      <c r="BF314" s="12" t="e">
        <f t="shared" si="2274"/>
        <v>#DIV/0!</v>
      </c>
      <c r="BG314" s="11"/>
      <c r="BH314" s="11"/>
      <c r="BI314" s="18"/>
      <c r="BJ314" s="20"/>
      <c r="BK314" s="10"/>
      <c r="BL314" s="11"/>
      <c r="BM314" s="11">
        <f t="shared" si="2312"/>
        <v>480</v>
      </c>
      <c r="BN314" s="11">
        <f t="shared" si="2312"/>
        <v>35</v>
      </c>
      <c r="BO314" s="11"/>
      <c r="BP314" s="12">
        <f t="shared" si="2275"/>
        <v>0</v>
      </c>
      <c r="BQ314" s="11"/>
      <c r="BR314" s="12" t="e">
        <f t="shared" si="2276"/>
        <v>#DIV/0!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0</v>
      </c>
      <c r="HL314" s="14">
        <f t="shared" si="2301"/>
        <v>0</v>
      </c>
      <c r="HM314" s="381">
        <f t="shared" si="2301"/>
        <v>2461</v>
      </c>
      <c r="HN314" s="11">
        <f t="shared" si="2301"/>
        <v>181</v>
      </c>
      <c r="HO314" s="11">
        <f t="shared" si="2302"/>
        <v>0</v>
      </c>
      <c r="HP314" s="79">
        <f t="shared" si="2303"/>
        <v>0</v>
      </c>
      <c r="HQ314" s="15">
        <f t="shared" si="2304"/>
        <v>0</v>
      </c>
      <c r="HR314" s="12" t="e">
        <f t="shared" si="2325"/>
        <v>#DIV/0!</v>
      </c>
      <c r="HS314" s="16"/>
      <c r="HT314" s="17"/>
      <c r="HU314" s="16" t="e">
        <f t="shared" si="2305"/>
        <v>#DIV/0!</v>
      </c>
      <c r="HV314" s="18"/>
      <c r="HW314" s="20"/>
    </row>
    <row r="315" spans="1:231" ht="18.75" x14ac:dyDescent="0.25">
      <c r="A315" s="734"/>
      <c r="B315" s="436">
        <f t="shared" si="1905"/>
        <v>45838</v>
      </c>
      <c r="C315" s="10"/>
      <c r="D315" s="11"/>
      <c r="E315" s="61">
        <f t="shared" si="2306"/>
        <v>450</v>
      </c>
      <c r="F315" s="11">
        <f t="shared" si="2306"/>
        <v>33</v>
      </c>
      <c r="G315" s="11"/>
      <c r="H315" s="12">
        <f t="shared" si="2266"/>
        <v>0</v>
      </c>
      <c r="I315" s="11"/>
      <c r="J315" s="12" t="e">
        <f t="shared" si="2307"/>
        <v>#DIV/0!</v>
      </c>
      <c r="K315" s="13"/>
      <c r="L315" s="13"/>
      <c r="M315" s="25"/>
      <c r="N315" s="37"/>
      <c r="O315" s="10"/>
      <c r="P315" s="11"/>
      <c r="Q315" s="11">
        <f t="shared" si="2308"/>
        <v>485</v>
      </c>
      <c r="R315" s="11">
        <f t="shared" si="2308"/>
        <v>36</v>
      </c>
      <c r="S315" s="11"/>
      <c r="T315" s="12">
        <f t="shared" si="2267"/>
        <v>0</v>
      </c>
      <c r="U315" s="11"/>
      <c r="V315" s="12" t="e">
        <f t="shared" si="2268"/>
        <v>#DIV/0!</v>
      </c>
      <c r="W315" s="13"/>
      <c r="X315" s="13"/>
      <c r="Y315" s="25"/>
      <c r="Z315" s="37"/>
      <c r="AA315" s="10"/>
      <c r="AB315" s="11"/>
      <c r="AC315" s="11">
        <f t="shared" si="2309"/>
        <v>101</v>
      </c>
      <c r="AD315" s="11">
        <f t="shared" si="2309"/>
        <v>8</v>
      </c>
      <c r="AE315" s="11"/>
      <c r="AF315" s="12">
        <f t="shared" si="2269"/>
        <v>0</v>
      </c>
      <c r="AG315" s="11"/>
      <c r="AH315" s="12" t="e">
        <f t="shared" si="2270"/>
        <v>#DIV/0!</v>
      </c>
      <c r="AI315" s="13"/>
      <c r="AJ315" s="13"/>
      <c r="AK315" s="25"/>
      <c r="AL315" s="37"/>
      <c r="AM315" s="10"/>
      <c r="AN315" s="11"/>
      <c r="AO315" s="61">
        <f t="shared" si="2310"/>
        <v>474</v>
      </c>
      <c r="AP315" s="11">
        <f t="shared" si="2310"/>
        <v>34</v>
      </c>
      <c r="AQ315" s="11"/>
      <c r="AR315" s="12">
        <f t="shared" si="2271"/>
        <v>0</v>
      </c>
      <c r="AS315" s="11"/>
      <c r="AT315" s="12" t="e">
        <f t="shared" si="2272"/>
        <v>#DIV/0!</v>
      </c>
      <c r="AU315" s="13"/>
      <c r="AV315" s="13"/>
      <c r="AW315" s="25"/>
      <c r="AX315" s="37"/>
      <c r="AY315" s="10"/>
      <c r="AZ315" s="11"/>
      <c r="BA315" s="11">
        <f t="shared" si="2311"/>
        <v>471</v>
      </c>
      <c r="BB315" s="11">
        <f t="shared" si="2311"/>
        <v>35</v>
      </c>
      <c r="BC315" s="11"/>
      <c r="BD315" s="12">
        <f t="shared" si="2273"/>
        <v>0</v>
      </c>
      <c r="BE315" s="11"/>
      <c r="BF315" s="12" t="e">
        <f t="shared" si="2274"/>
        <v>#DIV/0!</v>
      </c>
      <c r="BG315" s="13"/>
      <c r="BH315" s="13"/>
      <c r="BI315" s="25"/>
      <c r="BJ315" s="37"/>
      <c r="BK315" s="10"/>
      <c r="BL315" s="11"/>
      <c r="BM315" s="11">
        <f t="shared" si="2312"/>
        <v>480</v>
      </c>
      <c r="BN315" s="11">
        <f t="shared" si="2312"/>
        <v>35</v>
      </c>
      <c r="BO315" s="11"/>
      <c r="BP315" s="12">
        <f t="shared" si="2275"/>
        <v>0</v>
      </c>
      <c r="BQ315" s="11"/>
      <c r="BR315" s="12" t="e">
        <f t="shared" si="2276"/>
        <v>#DIV/0!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0</v>
      </c>
      <c r="HL315" s="14">
        <f t="shared" si="2301"/>
        <v>0</v>
      </c>
      <c r="HM315" s="381">
        <f t="shared" si="2301"/>
        <v>2461</v>
      </c>
      <c r="HN315" s="11">
        <f t="shared" si="2301"/>
        <v>181</v>
      </c>
      <c r="HO315" s="11">
        <f t="shared" si="2302"/>
        <v>0</v>
      </c>
      <c r="HP315" s="79">
        <f t="shared" si="2303"/>
        <v>0</v>
      </c>
      <c r="HQ315" s="15">
        <f t="shared" si="2304"/>
        <v>0</v>
      </c>
      <c r="HR315" s="12" t="e">
        <f t="shared" si="2325"/>
        <v>#DIV/0!</v>
      </c>
      <c r="HS315" s="16"/>
      <c r="HT315" s="17"/>
      <c r="HU315" s="16" t="e">
        <f t="shared" si="2305"/>
        <v>#DIV/0!</v>
      </c>
      <c r="HV315" s="23"/>
      <c r="HW315" s="22"/>
    </row>
    <row r="316" spans="1:231" ht="18.75" x14ac:dyDescent="0.25">
      <c r="A316" s="734"/>
      <c r="B316" s="436">
        <f t="shared" ref="B316:B352" si="2326">+B315+1</f>
        <v>45839</v>
      </c>
      <c r="C316" s="10"/>
      <c r="D316" s="11"/>
      <c r="E316" s="61">
        <f t="shared" si="2306"/>
        <v>450</v>
      </c>
      <c r="F316" s="11">
        <f t="shared" si="2306"/>
        <v>33</v>
      </c>
      <c r="G316" s="11"/>
      <c r="H316" s="12">
        <f t="shared" si="2266"/>
        <v>0</v>
      </c>
      <c r="I316" s="11"/>
      <c r="J316" s="12" t="e">
        <f t="shared" si="2307"/>
        <v>#DIV/0!</v>
      </c>
      <c r="K316" s="13"/>
      <c r="L316" s="11"/>
      <c r="M316" s="25"/>
      <c r="N316" s="37"/>
      <c r="O316" s="10"/>
      <c r="P316" s="11"/>
      <c r="Q316" s="11">
        <f t="shared" si="2308"/>
        <v>485</v>
      </c>
      <c r="R316" s="11">
        <f t="shared" si="2308"/>
        <v>36</v>
      </c>
      <c r="S316" s="11"/>
      <c r="T316" s="12">
        <f t="shared" si="2267"/>
        <v>0</v>
      </c>
      <c r="U316" s="11"/>
      <c r="V316" s="12" t="e">
        <f t="shared" si="2268"/>
        <v>#DIV/0!</v>
      </c>
      <c r="W316" s="13"/>
      <c r="X316" s="11"/>
      <c r="Y316" s="25"/>
      <c r="Z316" s="37"/>
      <c r="AA316" s="10"/>
      <c r="AB316" s="11"/>
      <c r="AC316" s="11">
        <f t="shared" si="2309"/>
        <v>101</v>
      </c>
      <c r="AD316" s="11">
        <f t="shared" si="2309"/>
        <v>8</v>
      </c>
      <c r="AE316" s="11"/>
      <c r="AF316" s="12">
        <f t="shared" si="2269"/>
        <v>0</v>
      </c>
      <c r="AG316" s="11"/>
      <c r="AH316" s="12" t="e">
        <f t="shared" si="2270"/>
        <v>#DIV/0!</v>
      </c>
      <c r="AI316" s="13"/>
      <c r="AJ316" s="11"/>
      <c r="AK316" s="25"/>
      <c r="AL316" s="37"/>
      <c r="AM316" s="10"/>
      <c r="AN316" s="11"/>
      <c r="AO316" s="61">
        <f t="shared" si="2310"/>
        <v>474</v>
      </c>
      <c r="AP316" s="11">
        <f t="shared" si="2310"/>
        <v>34</v>
      </c>
      <c r="AQ316" s="11"/>
      <c r="AR316" s="12">
        <f t="shared" si="2271"/>
        <v>0</v>
      </c>
      <c r="AS316" s="11"/>
      <c r="AT316" s="12" t="e">
        <f t="shared" si="2272"/>
        <v>#DIV/0!</v>
      </c>
      <c r="AU316" s="13"/>
      <c r="AV316" s="11"/>
      <c r="AW316" s="25"/>
      <c r="AX316" s="37"/>
      <c r="AY316" s="10"/>
      <c r="AZ316" s="11"/>
      <c r="BA316" s="11">
        <f t="shared" si="2311"/>
        <v>471</v>
      </c>
      <c r="BB316" s="11">
        <f t="shared" si="2311"/>
        <v>35</v>
      </c>
      <c r="BC316" s="11"/>
      <c r="BD316" s="12">
        <f t="shared" si="2273"/>
        <v>0</v>
      </c>
      <c r="BE316" s="11"/>
      <c r="BF316" s="12" t="e">
        <f t="shared" si="2274"/>
        <v>#DIV/0!</v>
      </c>
      <c r="BG316" s="13"/>
      <c r="BH316" s="11"/>
      <c r="BI316" s="25"/>
      <c r="BJ316" s="37"/>
      <c r="BK316" s="10"/>
      <c r="BL316" s="11"/>
      <c r="BM316" s="11">
        <f t="shared" si="2312"/>
        <v>480</v>
      </c>
      <c r="BN316" s="11">
        <f t="shared" si="2312"/>
        <v>35</v>
      </c>
      <c r="BO316" s="11"/>
      <c r="BP316" s="12">
        <f t="shared" si="2275"/>
        <v>0</v>
      </c>
      <c r="BQ316" s="11"/>
      <c r="BR316" s="12" t="e">
        <f t="shared" si="2276"/>
        <v>#DIV/0!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2461</v>
      </c>
      <c r="HN316" s="11">
        <f t="shared" si="2301"/>
        <v>181</v>
      </c>
      <c r="HO316" s="11">
        <f t="shared" si="2302"/>
        <v>0</v>
      </c>
      <c r="HP316" s="79">
        <f t="shared" si="2303"/>
        <v>0</v>
      </c>
      <c r="HQ316" s="15">
        <f t="shared" si="2304"/>
        <v>0</v>
      </c>
      <c r="HR316" s="12" t="e">
        <f t="shared" si="2325"/>
        <v>#DIV/0!</v>
      </c>
      <c r="HS316" s="16"/>
      <c r="HT316" s="17"/>
      <c r="HU316" s="16" t="e">
        <f t="shared" si="2305"/>
        <v>#DIV/0!</v>
      </c>
      <c r="HV316" s="23"/>
      <c r="HW316" s="22"/>
    </row>
    <row r="317" spans="1:231" ht="18.75" x14ac:dyDescent="0.25">
      <c r="A317" s="734"/>
      <c r="B317" s="436">
        <f t="shared" si="2326"/>
        <v>45840</v>
      </c>
      <c r="C317" s="10"/>
      <c r="D317" s="11"/>
      <c r="E317" s="61">
        <f>E316-C317</f>
        <v>450</v>
      </c>
      <c r="F317" s="11">
        <f>F316-D317</f>
        <v>33</v>
      </c>
      <c r="G317" s="11"/>
      <c r="H317" s="12">
        <f t="shared" si="2266"/>
        <v>0</v>
      </c>
      <c r="I317" s="11"/>
      <c r="J317" s="12" t="e">
        <f t="shared" si="2307"/>
        <v>#DIV/0!</v>
      </c>
      <c r="K317" s="13"/>
      <c r="L317" s="11"/>
      <c r="M317" s="38"/>
      <c r="N317" s="39"/>
      <c r="O317" s="10"/>
      <c r="P317" s="11"/>
      <c r="Q317" s="11">
        <f t="shared" si="2308"/>
        <v>485</v>
      </c>
      <c r="R317" s="11">
        <f t="shared" si="2308"/>
        <v>36</v>
      </c>
      <c r="S317" s="11"/>
      <c r="T317" s="12">
        <f t="shared" si="2267"/>
        <v>0</v>
      </c>
      <c r="U317" s="11"/>
      <c r="V317" s="12" t="e">
        <f t="shared" si="2268"/>
        <v>#DIV/0!</v>
      </c>
      <c r="W317" s="13"/>
      <c r="X317" s="11"/>
      <c r="Y317" s="38"/>
      <c r="Z317" s="39"/>
      <c r="AA317" s="10"/>
      <c r="AB317" s="11"/>
      <c r="AC317" s="11">
        <f t="shared" si="2309"/>
        <v>101</v>
      </c>
      <c r="AD317" s="11">
        <f t="shared" si="2309"/>
        <v>8</v>
      </c>
      <c r="AE317" s="11"/>
      <c r="AF317" s="12">
        <f t="shared" si="2269"/>
        <v>0</v>
      </c>
      <c r="AG317" s="11"/>
      <c r="AH317" s="12" t="e">
        <f t="shared" si="2270"/>
        <v>#DIV/0!</v>
      </c>
      <c r="AI317" s="13"/>
      <c r="AJ317" s="11"/>
      <c r="AK317" s="38"/>
      <c r="AL317" s="39"/>
      <c r="AM317" s="10"/>
      <c r="AN317" s="11"/>
      <c r="AO317" s="61">
        <f t="shared" si="2310"/>
        <v>474</v>
      </c>
      <c r="AP317" s="11">
        <f t="shared" si="2310"/>
        <v>34</v>
      </c>
      <c r="AQ317" s="11"/>
      <c r="AR317" s="12">
        <f t="shared" si="2271"/>
        <v>0</v>
      </c>
      <c r="AS317" s="11"/>
      <c r="AT317" s="12" t="e">
        <f t="shared" si="2272"/>
        <v>#DIV/0!</v>
      </c>
      <c r="AU317" s="13"/>
      <c r="AV317" s="11"/>
      <c r="AW317" s="38"/>
      <c r="AX317" s="39"/>
      <c r="AY317" s="10"/>
      <c r="AZ317" s="11"/>
      <c r="BA317" s="11">
        <f t="shared" si="2311"/>
        <v>471</v>
      </c>
      <c r="BB317" s="11">
        <f t="shared" si="2311"/>
        <v>35</v>
      </c>
      <c r="BC317" s="11"/>
      <c r="BD317" s="12">
        <f t="shared" si="2273"/>
        <v>0</v>
      </c>
      <c r="BE317" s="11"/>
      <c r="BF317" s="12" t="e">
        <f t="shared" si="2274"/>
        <v>#DIV/0!</v>
      </c>
      <c r="BG317" s="13"/>
      <c r="BH317" s="11"/>
      <c r="BI317" s="38"/>
      <c r="BJ317" s="39"/>
      <c r="BK317" s="10"/>
      <c r="BL317" s="11"/>
      <c r="BM317" s="11">
        <f t="shared" si="2312"/>
        <v>480</v>
      </c>
      <c r="BN317" s="11">
        <f t="shared" si="2312"/>
        <v>35</v>
      </c>
      <c r="BO317" s="11"/>
      <c r="BP317" s="12">
        <f t="shared" si="2275"/>
        <v>0</v>
      </c>
      <c r="BQ317" s="11"/>
      <c r="BR317" s="12" t="e">
        <f t="shared" si="2276"/>
        <v>#DIV/0!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0</v>
      </c>
      <c r="HL317" s="14">
        <f t="shared" si="2301"/>
        <v>0</v>
      </c>
      <c r="HM317" s="381">
        <f t="shared" si="2301"/>
        <v>2461</v>
      </c>
      <c r="HN317" s="11">
        <f t="shared" si="2301"/>
        <v>181</v>
      </c>
      <c r="HO317" s="11">
        <f t="shared" si="2302"/>
        <v>0</v>
      </c>
      <c r="HP317" s="79">
        <f t="shared" si="2303"/>
        <v>0</v>
      </c>
      <c r="HQ317" s="15">
        <f t="shared" si="2304"/>
        <v>0</v>
      </c>
      <c r="HR317" s="12" t="e">
        <f t="shared" si="2325"/>
        <v>#DIV/0!</v>
      </c>
      <c r="HS317" s="16"/>
      <c r="HT317" s="17"/>
      <c r="HU317" s="16" t="e">
        <f t="shared" si="2305"/>
        <v>#DIV/0!</v>
      </c>
      <c r="HV317" s="23"/>
      <c r="HW317" s="22"/>
    </row>
    <row r="318" spans="1:231" ht="19.5" thickBot="1" x14ac:dyDescent="0.3">
      <c r="A318" s="734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0</v>
      </c>
      <c r="HL318" s="443">
        <f t="shared" si="2301"/>
        <v>0</v>
      </c>
      <c r="HM318" s="365">
        <f t="shared" si="2301"/>
        <v>0</v>
      </c>
      <c r="HN318" s="27">
        <f t="shared" si="2301"/>
        <v>0</v>
      </c>
      <c r="HO318" s="27">
        <f t="shared" si="2302"/>
        <v>0</v>
      </c>
      <c r="HP318" s="80">
        <f>+((HO318)/HM317)/7</f>
        <v>0</v>
      </c>
      <c r="HQ318" s="57">
        <f t="shared" si="2304"/>
        <v>0</v>
      </c>
      <c r="HR318" s="48" t="e">
        <f t="shared" si="2325"/>
        <v>#DIV/0!</v>
      </c>
      <c r="HS318" s="49">
        <f>SUM(HS311:HS317)/7</f>
        <v>0</v>
      </c>
      <c r="HT318" s="50">
        <f>SUM(HT311:HT317)</f>
        <v>0</v>
      </c>
      <c r="HU318" s="49" t="e">
        <f>AVERAGE(HU311:HU317)</f>
        <v>#DIV/0!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0</v>
      </c>
      <c r="HL319" s="445">
        <f>HL318/HN308</f>
        <v>0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36">
        <v>60</v>
      </c>
      <c r="B320" s="435">
        <f>B317+1</f>
        <v>45841</v>
      </c>
      <c r="C320" s="32"/>
      <c r="D320" s="33"/>
      <c r="E320" s="33">
        <f>E317-C320</f>
        <v>450</v>
      </c>
      <c r="F320" s="33">
        <f>F317-D320</f>
        <v>33</v>
      </c>
      <c r="G320" s="33"/>
      <c r="H320" s="34">
        <f t="shared" ref="H320:H326" si="2327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485</v>
      </c>
      <c r="R320" s="33">
        <f>R317-P320</f>
        <v>36</v>
      </c>
      <c r="S320" s="33"/>
      <c r="T320" s="34">
        <f t="shared" ref="T320:T326" si="2328">((S320+U320)/Q320)</f>
        <v>0</v>
      </c>
      <c r="U320" s="33"/>
      <c r="V320" s="34" t="e">
        <f t="shared" ref="V320:V326" si="2329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101</v>
      </c>
      <c r="AD320" s="33">
        <f>AD317-AB320</f>
        <v>8</v>
      </c>
      <c r="AE320" s="33"/>
      <c r="AF320" s="34">
        <f t="shared" ref="AF320:AF326" si="2330">((AE320+AG320)/AC320)</f>
        <v>0</v>
      </c>
      <c r="AG320" s="33"/>
      <c r="AH320" s="34" t="e">
        <f t="shared" ref="AH320:AH326" si="2331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474</v>
      </c>
      <c r="AP320" s="33">
        <f>AP317-AN320</f>
        <v>34</v>
      </c>
      <c r="AQ320" s="33"/>
      <c r="AR320" s="34">
        <f t="shared" ref="AR320:AR326" si="2332">((AQ320+AS320)/AO320)</f>
        <v>0</v>
      </c>
      <c r="AS320" s="33"/>
      <c r="AT320" s="34" t="e">
        <f t="shared" ref="AT320:AT326" si="2333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471</v>
      </c>
      <c r="BB320" s="33">
        <f>BB317-AZ320</f>
        <v>35</v>
      </c>
      <c r="BC320" s="33"/>
      <c r="BD320" s="34">
        <f t="shared" ref="BD320:BD326" si="2334">((BC320+BE320)/BA320)</f>
        <v>0</v>
      </c>
      <c r="BE320" s="33"/>
      <c r="BF320" s="34" t="e">
        <f t="shared" ref="BF320:BF326" si="2335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480</v>
      </c>
      <c r="BN320" s="33">
        <f>BN317-BL320</f>
        <v>35</v>
      </c>
      <c r="BO320" s="33"/>
      <c r="BP320" s="34">
        <f t="shared" ref="BP320:BP326" si="2336">((BO320+BQ320)/BM320)</f>
        <v>0</v>
      </c>
      <c r="BQ320" s="33"/>
      <c r="BR320" s="34" t="e">
        <f t="shared" ref="BR320:BR326" si="2337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0</v>
      </c>
      <c r="HL320" s="36">
        <f t="shared" si="2362"/>
        <v>0</v>
      </c>
      <c r="HM320" s="380">
        <f t="shared" si="2362"/>
        <v>2461</v>
      </c>
      <c r="HN320" s="33">
        <f t="shared" si="2362"/>
        <v>181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364">+(HO320)/HM320</f>
        <v>0</v>
      </c>
      <c r="HQ320" s="44">
        <f t="shared" ref="HQ320:HQ327" si="2365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366">+HT320/HO320*100</f>
        <v>#DIV/0!</v>
      </c>
      <c r="HV320" s="44"/>
      <c r="HW320" s="36"/>
    </row>
    <row r="321" spans="1:231" ht="18.75" x14ac:dyDescent="0.25">
      <c r="A321" s="734"/>
      <c r="B321" s="436">
        <f t="shared" si="2326"/>
        <v>45842</v>
      </c>
      <c r="C321" s="10"/>
      <c r="D321" s="11"/>
      <c r="E321" s="61">
        <f t="shared" ref="E321:F325" si="2367">E320-C321</f>
        <v>450</v>
      </c>
      <c r="F321" s="11">
        <f t="shared" si="2367"/>
        <v>33</v>
      </c>
      <c r="G321" s="11"/>
      <c r="H321" s="12">
        <f t="shared" si="2327"/>
        <v>0</v>
      </c>
      <c r="I321" s="11"/>
      <c r="J321" s="12" t="e">
        <f t="shared" ref="J321:J326" si="2368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369">Q320-O321</f>
        <v>485</v>
      </c>
      <c r="R321" s="11">
        <f t="shared" si="2369"/>
        <v>36</v>
      </c>
      <c r="S321" s="11"/>
      <c r="T321" s="12">
        <f t="shared" si="2328"/>
        <v>0</v>
      </c>
      <c r="U321" s="11"/>
      <c r="V321" s="12" t="e">
        <f t="shared" si="2329"/>
        <v>#DIV/0!</v>
      </c>
      <c r="W321" s="13"/>
      <c r="X321" s="11"/>
      <c r="Y321" s="11"/>
      <c r="Z321" s="14"/>
      <c r="AA321" s="10"/>
      <c r="AB321" s="11"/>
      <c r="AC321" s="11">
        <f t="shared" ref="AC321:AD326" si="2370">AC320-AA321</f>
        <v>101</v>
      </c>
      <c r="AD321" s="11">
        <f t="shared" si="2370"/>
        <v>8</v>
      </c>
      <c r="AE321" s="11"/>
      <c r="AF321" s="12">
        <f t="shared" si="2330"/>
        <v>0</v>
      </c>
      <c r="AG321" s="11"/>
      <c r="AH321" s="12" t="e">
        <f t="shared" si="2331"/>
        <v>#DIV/0!</v>
      </c>
      <c r="AI321" s="13"/>
      <c r="AJ321" s="11"/>
      <c r="AK321" s="11"/>
      <c r="AL321" s="14"/>
      <c r="AM321" s="10"/>
      <c r="AN321" s="11"/>
      <c r="AO321" s="61">
        <f t="shared" ref="AO321:AP326" si="2371">AO320-AM321</f>
        <v>474</v>
      </c>
      <c r="AP321" s="11">
        <f t="shared" si="2371"/>
        <v>34</v>
      </c>
      <c r="AQ321" s="11"/>
      <c r="AR321" s="12">
        <f t="shared" si="2332"/>
        <v>0</v>
      </c>
      <c r="AS321" s="11"/>
      <c r="AT321" s="12" t="e">
        <f t="shared" si="2333"/>
        <v>#DIV/0!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471</v>
      </c>
      <c r="BB321" s="11">
        <f t="shared" si="2372"/>
        <v>35</v>
      </c>
      <c r="BC321" s="11"/>
      <c r="BD321" s="12">
        <f t="shared" si="2334"/>
        <v>0</v>
      </c>
      <c r="BE321" s="11"/>
      <c r="BF321" s="12" t="e">
        <f t="shared" si="2335"/>
        <v>#DIV/0!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480</v>
      </c>
      <c r="BN321" s="11">
        <f t="shared" si="2373"/>
        <v>35</v>
      </c>
      <c r="BO321" s="11"/>
      <c r="BP321" s="12">
        <f t="shared" si="2336"/>
        <v>0</v>
      </c>
      <c r="BQ321" s="11"/>
      <c r="BR321" s="12" t="e">
        <f t="shared" si="2337"/>
        <v>#DIV/0!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0</v>
      </c>
      <c r="HL321" s="14">
        <f t="shared" si="2362"/>
        <v>0</v>
      </c>
      <c r="HM321" s="381">
        <f t="shared" si="2362"/>
        <v>2461</v>
      </c>
      <c r="HN321" s="11">
        <f t="shared" si="2362"/>
        <v>181</v>
      </c>
      <c r="HO321" s="11">
        <f t="shared" si="2363"/>
        <v>0</v>
      </c>
      <c r="HP321" s="79">
        <f t="shared" si="2364"/>
        <v>0</v>
      </c>
      <c r="HQ321" s="15">
        <f t="shared" si="2365"/>
        <v>0</v>
      </c>
      <c r="HR321" s="12" t="e">
        <f t="shared" ref="HR321:HR327" si="2386">+(HQ321/(HO321))</f>
        <v>#DIV/0!</v>
      </c>
      <c r="HS321" s="16"/>
      <c r="HT321" s="17"/>
      <c r="HU321" s="16" t="e">
        <f t="shared" si="2366"/>
        <v>#DIV/0!</v>
      </c>
      <c r="HV321" s="15"/>
      <c r="HW321" s="14"/>
    </row>
    <row r="322" spans="1:231" ht="18.75" x14ac:dyDescent="0.25">
      <c r="A322" s="734"/>
      <c r="B322" s="436">
        <f t="shared" si="2326"/>
        <v>45843</v>
      </c>
      <c r="C322" s="10"/>
      <c r="D322" s="11"/>
      <c r="E322" s="61">
        <f t="shared" si="2367"/>
        <v>450</v>
      </c>
      <c r="F322" s="11">
        <f t="shared" si="2367"/>
        <v>33</v>
      </c>
      <c r="G322" s="11"/>
      <c r="H322" s="12">
        <f t="shared" si="2327"/>
        <v>0</v>
      </c>
      <c r="I322" s="11"/>
      <c r="J322" s="12" t="e">
        <f t="shared" si="2368"/>
        <v>#DIV/0!</v>
      </c>
      <c r="K322" s="13"/>
      <c r="L322" s="11"/>
      <c r="M322" s="11"/>
      <c r="N322" s="14"/>
      <c r="O322" s="10"/>
      <c r="P322" s="11"/>
      <c r="Q322" s="11">
        <f t="shared" si="2369"/>
        <v>485</v>
      </c>
      <c r="R322" s="11">
        <f t="shared" si="2369"/>
        <v>36</v>
      </c>
      <c r="S322" s="11"/>
      <c r="T322" s="12">
        <f t="shared" si="2328"/>
        <v>0</v>
      </c>
      <c r="U322" s="11"/>
      <c r="V322" s="12" t="e">
        <f t="shared" si="2329"/>
        <v>#DIV/0!</v>
      </c>
      <c r="W322" s="13"/>
      <c r="X322" s="11"/>
      <c r="Y322" s="11"/>
      <c r="Z322" s="14"/>
      <c r="AA322" s="10"/>
      <c r="AB322" s="11"/>
      <c r="AC322" s="11">
        <f t="shared" si="2370"/>
        <v>101</v>
      </c>
      <c r="AD322" s="11">
        <f t="shared" si="2370"/>
        <v>8</v>
      </c>
      <c r="AE322" s="11"/>
      <c r="AF322" s="12">
        <f t="shared" si="2330"/>
        <v>0</v>
      </c>
      <c r="AG322" s="11"/>
      <c r="AH322" s="12" t="e">
        <f t="shared" si="2331"/>
        <v>#DIV/0!</v>
      </c>
      <c r="AI322" s="13"/>
      <c r="AJ322" s="11"/>
      <c r="AK322" s="11"/>
      <c r="AL322" s="14"/>
      <c r="AM322" s="10"/>
      <c r="AN322" s="11"/>
      <c r="AO322" s="61">
        <f t="shared" si="2371"/>
        <v>474</v>
      </c>
      <c r="AP322" s="11">
        <f t="shared" si="2371"/>
        <v>34</v>
      </c>
      <c r="AQ322" s="11"/>
      <c r="AR322" s="12">
        <f t="shared" si="2332"/>
        <v>0</v>
      </c>
      <c r="AS322" s="11"/>
      <c r="AT322" s="12" t="e">
        <f t="shared" si="2333"/>
        <v>#DIV/0!</v>
      </c>
      <c r="AU322" s="13"/>
      <c r="AV322" s="11"/>
      <c r="AW322" s="11"/>
      <c r="AX322" s="14"/>
      <c r="AY322" s="10"/>
      <c r="AZ322" s="11"/>
      <c r="BA322" s="11">
        <f t="shared" si="2372"/>
        <v>471</v>
      </c>
      <c r="BB322" s="11">
        <f t="shared" si="2372"/>
        <v>35</v>
      </c>
      <c r="BC322" s="11"/>
      <c r="BD322" s="12">
        <f t="shared" si="2334"/>
        <v>0</v>
      </c>
      <c r="BE322" s="11"/>
      <c r="BF322" s="12" t="e">
        <f t="shared" si="2335"/>
        <v>#DIV/0!</v>
      </c>
      <c r="BG322" s="13"/>
      <c r="BH322" s="11"/>
      <c r="BI322" s="11"/>
      <c r="BJ322" s="14"/>
      <c r="BK322" s="10"/>
      <c r="BL322" s="11"/>
      <c r="BM322" s="11">
        <f t="shared" si="2373"/>
        <v>480</v>
      </c>
      <c r="BN322" s="11">
        <f t="shared" si="2373"/>
        <v>35</v>
      </c>
      <c r="BO322" s="11"/>
      <c r="BP322" s="12">
        <f t="shared" si="2336"/>
        <v>0</v>
      </c>
      <c r="BQ322" s="11"/>
      <c r="BR322" s="12" t="e">
        <f t="shared" si="2337"/>
        <v>#DIV/0!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0</v>
      </c>
      <c r="HL322" s="14">
        <f t="shared" si="2362"/>
        <v>0</v>
      </c>
      <c r="HM322" s="381">
        <f t="shared" si="2362"/>
        <v>2461</v>
      </c>
      <c r="HN322" s="11">
        <f t="shared" si="2362"/>
        <v>181</v>
      </c>
      <c r="HO322" s="11">
        <f t="shared" si="2363"/>
        <v>0</v>
      </c>
      <c r="HP322" s="79">
        <f t="shared" si="2364"/>
        <v>0</v>
      </c>
      <c r="HQ322" s="15">
        <f t="shared" si="2365"/>
        <v>0</v>
      </c>
      <c r="HR322" s="12" t="e">
        <f t="shared" si="2386"/>
        <v>#DIV/0!</v>
      </c>
      <c r="HS322" s="16"/>
      <c r="HT322" s="17"/>
      <c r="HU322" s="16" t="e">
        <f t="shared" si="2366"/>
        <v>#DIV/0!</v>
      </c>
      <c r="HV322" s="15"/>
      <c r="HW322" s="14"/>
    </row>
    <row r="323" spans="1:231" ht="18.75" x14ac:dyDescent="0.25">
      <c r="A323" s="734"/>
      <c r="B323" s="436">
        <f t="shared" si="2326"/>
        <v>45844</v>
      </c>
      <c r="C323" s="10"/>
      <c r="D323" s="11"/>
      <c r="E323" s="61">
        <f t="shared" si="2367"/>
        <v>450</v>
      </c>
      <c r="F323" s="11">
        <f t="shared" si="2367"/>
        <v>33</v>
      </c>
      <c r="G323" s="11"/>
      <c r="H323" s="12">
        <f t="shared" si="2327"/>
        <v>0</v>
      </c>
      <c r="I323" s="11"/>
      <c r="J323" s="12" t="e">
        <f t="shared" si="2368"/>
        <v>#DIV/0!</v>
      </c>
      <c r="K323" s="11"/>
      <c r="L323" s="11"/>
      <c r="M323" s="18"/>
      <c r="N323" s="20"/>
      <c r="O323" s="10"/>
      <c r="P323" s="11"/>
      <c r="Q323" s="11">
        <f t="shared" si="2369"/>
        <v>485</v>
      </c>
      <c r="R323" s="11">
        <f t="shared" si="2369"/>
        <v>36</v>
      </c>
      <c r="S323" s="11"/>
      <c r="T323" s="12">
        <f t="shared" si="2328"/>
        <v>0</v>
      </c>
      <c r="U323" s="11"/>
      <c r="V323" s="12" t="e">
        <f t="shared" si="2329"/>
        <v>#DIV/0!</v>
      </c>
      <c r="W323" s="11"/>
      <c r="X323" s="11"/>
      <c r="Y323" s="18"/>
      <c r="Z323" s="20"/>
      <c r="AA323" s="10"/>
      <c r="AB323" s="11"/>
      <c r="AC323" s="11">
        <f t="shared" si="2370"/>
        <v>101</v>
      </c>
      <c r="AD323" s="11">
        <f t="shared" si="2370"/>
        <v>8</v>
      </c>
      <c r="AE323" s="11"/>
      <c r="AF323" s="12">
        <f t="shared" si="2330"/>
        <v>0</v>
      </c>
      <c r="AG323" s="11"/>
      <c r="AH323" s="12" t="e">
        <f t="shared" si="2331"/>
        <v>#DIV/0!</v>
      </c>
      <c r="AI323" s="11"/>
      <c r="AJ323" s="11"/>
      <c r="AK323" s="18"/>
      <c r="AL323" s="20"/>
      <c r="AM323" s="10"/>
      <c r="AN323" s="11"/>
      <c r="AO323" s="61">
        <f t="shared" si="2371"/>
        <v>474</v>
      </c>
      <c r="AP323" s="11">
        <f t="shared" si="2371"/>
        <v>34</v>
      </c>
      <c r="AQ323" s="11"/>
      <c r="AR323" s="12">
        <f t="shared" si="2332"/>
        <v>0</v>
      </c>
      <c r="AS323" s="11"/>
      <c r="AT323" s="12" t="e">
        <f t="shared" si="2333"/>
        <v>#DIV/0!</v>
      </c>
      <c r="AU323" s="11"/>
      <c r="AV323" s="11"/>
      <c r="AW323" s="18"/>
      <c r="AX323" s="20"/>
      <c r="AY323" s="10"/>
      <c r="AZ323" s="11"/>
      <c r="BA323" s="11">
        <f t="shared" si="2372"/>
        <v>471</v>
      </c>
      <c r="BB323" s="11">
        <f t="shared" si="2372"/>
        <v>35</v>
      </c>
      <c r="BC323" s="11"/>
      <c r="BD323" s="12">
        <f t="shared" si="2334"/>
        <v>0</v>
      </c>
      <c r="BE323" s="11"/>
      <c r="BF323" s="12" t="e">
        <f t="shared" si="2335"/>
        <v>#DIV/0!</v>
      </c>
      <c r="BG323" s="11"/>
      <c r="BH323" s="11"/>
      <c r="BI323" s="18"/>
      <c r="BJ323" s="20"/>
      <c r="BK323" s="10"/>
      <c r="BL323" s="11"/>
      <c r="BM323" s="11">
        <f t="shared" si="2373"/>
        <v>480</v>
      </c>
      <c r="BN323" s="11">
        <f t="shared" si="2373"/>
        <v>35</v>
      </c>
      <c r="BO323" s="11"/>
      <c r="BP323" s="12">
        <f t="shared" si="2336"/>
        <v>0</v>
      </c>
      <c r="BQ323" s="11"/>
      <c r="BR323" s="12" t="e">
        <f t="shared" si="2337"/>
        <v>#DIV/0!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0</v>
      </c>
      <c r="HL323" s="14">
        <f t="shared" si="2362"/>
        <v>0</v>
      </c>
      <c r="HM323" s="381">
        <f t="shared" si="2362"/>
        <v>2461</v>
      </c>
      <c r="HN323" s="11">
        <f t="shared" si="2362"/>
        <v>181</v>
      </c>
      <c r="HO323" s="11">
        <f t="shared" si="2363"/>
        <v>0</v>
      </c>
      <c r="HP323" s="79">
        <f t="shared" si="2364"/>
        <v>0</v>
      </c>
      <c r="HQ323" s="15">
        <f t="shared" si="2365"/>
        <v>0</v>
      </c>
      <c r="HR323" s="12" t="e">
        <f t="shared" si="2386"/>
        <v>#DIV/0!</v>
      </c>
      <c r="HS323" s="16"/>
      <c r="HT323" s="17"/>
      <c r="HU323" s="16" t="e">
        <f t="shared" si="2366"/>
        <v>#DIV/0!</v>
      </c>
      <c r="HV323" s="18"/>
      <c r="HW323" s="20"/>
    </row>
    <row r="324" spans="1:231" ht="18.75" x14ac:dyDescent="0.25">
      <c r="A324" s="734"/>
      <c r="B324" s="436">
        <f t="shared" si="2326"/>
        <v>45845</v>
      </c>
      <c r="C324" s="10"/>
      <c r="D324" s="11"/>
      <c r="E324" s="61">
        <f t="shared" si="2367"/>
        <v>450</v>
      </c>
      <c r="F324" s="11">
        <f t="shared" si="2367"/>
        <v>33</v>
      </c>
      <c r="G324" s="11"/>
      <c r="H324" s="12">
        <f t="shared" si="2327"/>
        <v>0</v>
      </c>
      <c r="I324" s="11"/>
      <c r="J324" s="12" t="e">
        <f t="shared" si="2368"/>
        <v>#DIV/0!</v>
      </c>
      <c r="K324" s="13"/>
      <c r="L324" s="13"/>
      <c r="M324" s="25"/>
      <c r="N324" s="37"/>
      <c r="O324" s="10"/>
      <c r="P324" s="11"/>
      <c r="Q324" s="11">
        <f t="shared" si="2369"/>
        <v>485</v>
      </c>
      <c r="R324" s="11">
        <f t="shared" si="2369"/>
        <v>36</v>
      </c>
      <c r="S324" s="11"/>
      <c r="T324" s="12">
        <f t="shared" si="2328"/>
        <v>0</v>
      </c>
      <c r="U324" s="11"/>
      <c r="V324" s="12" t="e">
        <f t="shared" si="2329"/>
        <v>#DIV/0!</v>
      </c>
      <c r="W324" s="13"/>
      <c r="X324" s="13"/>
      <c r="Y324" s="25"/>
      <c r="Z324" s="37"/>
      <c r="AA324" s="10"/>
      <c r="AB324" s="11"/>
      <c r="AC324" s="11">
        <f t="shared" si="2370"/>
        <v>101</v>
      </c>
      <c r="AD324" s="11">
        <f t="shared" si="2370"/>
        <v>8</v>
      </c>
      <c r="AE324" s="11"/>
      <c r="AF324" s="12">
        <f t="shared" si="2330"/>
        <v>0</v>
      </c>
      <c r="AG324" s="11"/>
      <c r="AH324" s="12" t="e">
        <f t="shared" si="2331"/>
        <v>#DIV/0!</v>
      </c>
      <c r="AI324" s="13"/>
      <c r="AJ324" s="13"/>
      <c r="AK324" s="25"/>
      <c r="AL324" s="37"/>
      <c r="AM324" s="10"/>
      <c r="AN324" s="11"/>
      <c r="AO324" s="61">
        <f t="shared" si="2371"/>
        <v>474</v>
      </c>
      <c r="AP324" s="11">
        <f t="shared" si="2371"/>
        <v>34</v>
      </c>
      <c r="AQ324" s="11"/>
      <c r="AR324" s="12">
        <f t="shared" si="2332"/>
        <v>0</v>
      </c>
      <c r="AS324" s="11"/>
      <c r="AT324" s="12" t="e">
        <f t="shared" si="2333"/>
        <v>#DIV/0!</v>
      </c>
      <c r="AU324" s="13"/>
      <c r="AV324" s="13"/>
      <c r="AW324" s="25"/>
      <c r="AX324" s="37"/>
      <c r="AY324" s="10"/>
      <c r="AZ324" s="11"/>
      <c r="BA324" s="11">
        <f t="shared" si="2372"/>
        <v>471</v>
      </c>
      <c r="BB324" s="11">
        <f t="shared" si="2372"/>
        <v>35</v>
      </c>
      <c r="BC324" s="11"/>
      <c r="BD324" s="12">
        <f t="shared" si="2334"/>
        <v>0</v>
      </c>
      <c r="BE324" s="11"/>
      <c r="BF324" s="12" t="e">
        <f t="shared" si="2335"/>
        <v>#DIV/0!</v>
      </c>
      <c r="BG324" s="13"/>
      <c r="BH324" s="13"/>
      <c r="BI324" s="25"/>
      <c r="BJ324" s="37"/>
      <c r="BK324" s="10"/>
      <c r="BL324" s="11"/>
      <c r="BM324" s="11">
        <f t="shared" si="2373"/>
        <v>480</v>
      </c>
      <c r="BN324" s="11">
        <f t="shared" si="2373"/>
        <v>35</v>
      </c>
      <c r="BO324" s="11"/>
      <c r="BP324" s="12">
        <f t="shared" si="2336"/>
        <v>0</v>
      </c>
      <c r="BQ324" s="11"/>
      <c r="BR324" s="12" t="e">
        <f t="shared" si="2337"/>
        <v>#DIV/0!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0</v>
      </c>
      <c r="HL324" s="14">
        <f t="shared" si="2362"/>
        <v>0</v>
      </c>
      <c r="HM324" s="381">
        <f t="shared" si="2362"/>
        <v>2461</v>
      </c>
      <c r="HN324" s="11">
        <f t="shared" si="2362"/>
        <v>181</v>
      </c>
      <c r="HO324" s="11">
        <f t="shared" si="2363"/>
        <v>0</v>
      </c>
      <c r="HP324" s="79">
        <f t="shared" si="2364"/>
        <v>0</v>
      </c>
      <c r="HQ324" s="15">
        <f t="shared" si="2365"/>
        <v>0</v>
      </c>
      <c r="HR324" s="12" t="e">
        <f t="shared" si="2386"/>
        <v>#DIV/0!</v>
      </c>
      <c r="HS324" s="16"/>
      <c r="HT324" s="17"/>
      <c r="HU324" s="16" t="e">
        <f t="shared" si="2366"/>
        <v>#DIV/0!</v>
      </c>
      <c r="HV324" s="23"/>
      <c r="HW324" s="22"/>
    </row>
    <row r="325" spans="1:231" ht="18.75" x14ac:dyDescent="0.25">
      <c r="A325" s="734"/>
      <c r="B325" s="436">
        <f t="shared" si="2326"/>
        <v>45846</v>
      </c>
      <c r="C325" s="10"/>
      <c r="D325" s="11"/>
      <c r="E325" s="61">
        <f t="shared" si="2367"/>
        <v>450</v>
      </c>
      <c r="F325" s="11">
        <f t="shared" si="2367"/>
        <v>33</v>
      </c>
      <c r="G325" s="11"/>
      <c r="H325" s="12">
        <f t="shared" si="2327"/>
        <v>0</v>
      </c>
      <c r="I325" s="11"/>
      <c r="J325" s="12" t="e">
        <f t="shared" si="2368"/>
        <v>#DIV/0!</v>
      </c>
      <c r="K325" s="13"/>
      <c r="L325" s="11"/>
      <c r="M325" s="25"/>
      <c r="N325" s="37"/>
      <c r="O325" s="10"/>
      <c r="P325" s="11"/>
      <c r="Q325" s="11">
        <f t="shared" si="2369"/>
        <v>485</v>
      </c>
      <c r="R325" s="11">
        <f t="shared" si="2369"/>
        <v>36</v>
      </c>
      <c r="S325" s="11"/>
      <c r="T325" s="12">
        <f t="shared" si="2328"/>
        <v>0</v>
      </c>
      <c r="U325" s="11"/>
      <c r="V325" s="12" t="e">
        <f t="shared" si="2329"/>
        <v>#DIV/0!</v>
      </c>
      <c r="W325" s="13"/>
      <c r="X325" s="11"/>
      <c r="Y325" s="25"/>
      <c r="Z325" s="37"/>
      <c r="AA325" s="10"/>
      <c r="AB325" s="11"/>
      <c r="AC325" s="11">
        <f t="shared" si="2370"/>
        <v>101</v>
      </c>
      <c r="AD325" s="11">
        <f t="shared" si="2370"/>
        <v>8</v>
      </c>
      <c r="AE325" s="11"/>
      <c r="AF325" s="12">
        <f t="shared" si="2330"/>
        <v>0</v>
      </c>
      <c r="AG325" s="11"/>
      <c r="AH325" s="12" t="e">
        <f t="shared" si="2331"/>
        <v>#DIV/0!</v>
      </c>
      <c r="AI325" s="13"/>
      <c r="AJ325" s="11"/>
      <c r="AK325" s="25"/>
      <c r="AL325" s="37"/>
      <c r="AM325" s="10"/>
      <c r="AN325" s="11"/>
      <c r="AO325" s="61">
        <f t="shared" si="2371"/>
        <v>474</v>
      </c>
      <c r="AP325" s="11">
        <f t="shared" si="2371"/>
        <v>34</v>
      </c>
      <c r="AQ325" s="11"/>
      <c r="AR325" s="12">
        <f t="shared" si="2332"/>
        <v>0</v>
      </c>
      <c r="AS325" s="11"/>
      <c r="AT325" s="12" t="e">
        <f t="shared" si="2333"/>
        <v>#DIV/0!</v>
      </c>
      <c r="AU325" s="13"/>
      <c r="AV325" s="11"/>
      <c r="AW325" s="25"/>
      <c r="AX325" s="37"/>
      <c r="AY325" s="10"/>
      <c r="AZ325" s="11"/>
      <c r="BA325" s="11">
        <f t="shared" si="2372"/>
        <v>471</v>
      </c>
      <c r="BB325" s="11">
        <f t="shared" si="2372"/>
        <v>35</v>
      </c>
      <c r="BC325" s="11"/>
      <c r="BD325" s="12">
        <f t="shared" si="2334"/>
        <v>0</v>
      </c>
      <c r="BE325" s="11"/>
      <c r="BF325" s="12" t="e">
        <f t="shared" si="2335"/>
        <v>#DIV/0!</v>
      </c>
      <c r="BG325" s="13"/>
      <c r="BH325" s="11"/>
      <c r="BI325" s="25"/>
      <c r="BJ325" s="37"/>
      <c r="BK325" s="10"/>
      <c r="BL325" s="11"/>
      <c r="BM325" s="11">
        <f t="shared" si="2373"/>
        <v>480</v>
      </c>
      <c r="BN325" s="11">
        <f t="shared" si="2373"/>
        <v>35</v>
      </c>
      <c r="BO325" s="11"/>
      <c r="BP325" s="12">
        <f t="shared" si="2336"/>
        <v>0</v>
      </c>
      <c r="BQ325" s="11"/>
      <c r="BR325" s="12" t="e">
        <f t="shared" si="2337"/>
        <v>#DIV/0!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0</v>
      </c>
      <c r="HL325" s="14">
        <f t="shared" si="2362"/>
        <v>0</v>
      </c>
      <c r="HM325" s="381">
        <f t="shared" si="2362"/>
        <v>2461</v>
      </c>
      <c r="HN325" s="11">
        <f t="shared" si="2362"/>
        <v>181</v>
      </c>
      <c r="HO325" s="11">
        <f t="shared" si="2363"/>
        <v>0</v>
      </c>
      <c r="HP325" s="79">
        <f t="shared" si="2364"/>
        <v>0</v>
      </c>
      <c r="HQ325" s="15">
        <f t="shared" si="2365"/>
        <v>0</v>
      </c>
      <c r="HR325" s="12" t="e">
        <f t="shared" si="2386"/>
        <v>#DIV/0!</v>
      </c>
      <c r="HS325" s="16"/>
      <c r="HT325" s="17"/>
      <c r="HU325" s="16" t="e">
        <f t="shared" si="2366"/>
        <v>#DIV/0!</v>
      </c>
      <c r="HV325" s="23"/>
      <c r="HW325" s="22"/>
    </row>
    <row r="326" spans="1:231" ht="18.75" x14ac:dyDescent="0.25">
      <c r="A326" s="734"/>
      <c r="B326" s="436">
        <f t="shared" si="2326"/>
        <v>45847</v>
      </c>
      <c r="C326" s="10"/>
      <c r="D326" s="11"/>
      <c r="E326" s="61">
        <f>E325-C326</f>
        <v>450</v>
      </c>
      <c r="F326" s="11">
        <f>F325-D326</f>
        <v>33</v>
      </c>
      <c r="G326" s="11"/>
      <c r="H326" s="12">
        <f t="shared" si="2327"/>
        <v>0</v>
      </c>
      <c r="I326" s="11"/>
      <c r="J326" s="12" t="e">
        <f t="shared" si="2368"/>
        <v>#DIV/0!</v>
      </c>
      <c r="K326" s="13"/>
      <c r="L326" s="11"/>
      <c r="M326" s="38"/>
      <c r="N326" s="39"/>
      <c r="O326" s="10"/>
      <c r="P326" s="11"/>
      <c r="Q326" s="11">
        <f t="shared" si="2369"/>
        <v>485</v>
      </c>
      <c r="R326" s="11">
        <f t="shared" si="2369"/>
        <v>36</v>
      </c>
      <c r="S326" s="11"/>
      <c r="T326" s="12">
        <f t="shared" si="2328"/>
        <v>0</v>
      </c>
      <c r="U326" s="11"/>
      <c r="V326" s="12" t="e">
        <f t="shared" si="2329"/>
        <v>#DIV/0!</v>
      </c>
      <c r="W326" s="13"/>
      <c r="X326" s="11"/>
      <c r="Y326" s="38"/>
      <c r="Z326" s="39"/>
      <c r="AA326" s="10"/>
      <c r="AB326" s="11"/>
      <c r="AC326" s="11">
        <f t="shared" si="2370"/>
        <v>101</v>
      </c>
      <c r="AD326" s="11">
        <f t="shared" si="2370"/>
        <v>8</v>
      </c>
      <c r="AE326" s="11"/>
      <c r="AF326" s="12">
        <f t="shared" si="2330"/>
        <v>0</v>
      </c>
      <c r="AG326" s="11"/>
      <c r="AH326" s="12" t="e">
        <f t="shared" si="2331"/>
        <v>#DIV/0!</v>
      </c>
      <c r="AI326" s="13"/>
      <c r="AJ326" s="11"/>
      <c r="AK326" s="38"/>
      <c r="AL326" s="39"/>
      <c r="AM326" s="10"/>
      <c r="AN326" s="11"/>
      <c r="AO326" s="61">
        <f t="shared" si="2371"/>
        <v>474</v>
      </c>
      <c r="AP326" s="11">
        <f t="shared" si="2371"/>
        <v>34</v>
      </c>
      <c r="AQ326" s="11"/>
      <c r="AR326" s="12">
        <f t="shared" si="2332"/>
        <v>0</v>
      </c>
      <c r="AS326" s="11"/>
      <c r="AT326" s="12" t="e">
        <f t="shared" si="2333"/>
        <v>#DIV/0!</v>
      </c>
      <c r="AU326" s="13"/>
      <c r="AV326" s="11"/>
      <c r="AW326" s="38"/>
      <c r="AX326" s="39"/>
      <c r="AY326" s="10"/>
      <c r="AZ326" s="11"/>
      <c r="BA326" s="11">
        <f t="shared" si="2372"/>
        <v>471</v>
      </c>
      <c r="BB326" s="11">
        <f t="shared" si="2372"/>
        <v>35</v>
      </c>
      <c r="BC326" s="11"/>
      <c r="BD326" s="12">
        <f t="shared" si="2334"/>
        <v>0</v>
      </c>
      <c r="BE326" s="11"/>
      <c r="BF326" s="12" t="e">
        <f t="shared" si="2335"/>
        <v>#DIV/0!</v>
      </c>
      <c r="BG326" s="13"/>
      <c r="BH326" s="11"/>
      <c r="BI326" s="38"/>
      <c r="BJ326" s="39"/>
      <c r="BK326" s="10"/>
      <c r="BL326" s="11"/>
      <c r="BM326" s="11">
        <f t="shared" si="2373"/>
        <v>480</v>
      </c>
      <c r="BN326" s="11">
        <f t="shared" si="2373"/>
        <v>35</v>
      </c>
      <c r="BO326" s="11"/>
      <c r="BP326" s="12">
        <f t="shared" si="2336"/>
        <v>0</v>
      </c>
      <c r="BQ326" s="11"/>
      <c r="BR326" s="12" t="e">
        <f t="shared" si="2337"/>
        <v>#DIV/0!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0</v>
      </c>
      <c r="HL326" s="14">
        <f t="shared" si="2362"/>
        <v>0</v>
      </c>
      <c r="HM326" s="381">
        <f t="shared" si="2362"/>
        <v>2461</v>
      </c>
      <c r="HN326" s="11">
        <f t="shared" si="2362"/>
        <v>181</v>
      </c>
      <c r="HO326" s="11">
        <f t="shared" si="2363"/>
        <v>0</v>
      </c>
      <c r="HP326" s="79">
        <f t="shared" si="2364"/>
        <v>0</v>
      </c>
      <c r="HQ326" s="15">
        <f t="shared" si="2365"/>
        <v>0</v>
      </c>
      <c r="HR326" s="12" t="e">
        <f t="shared" si="2386"/>
        <v>#DIV/0!</v>
      </c>
      <c r="HS326" s="16"/>
      <c r="HT326" s="17"/>
      <c r="HU326" s="16" t="e">
        <f t="shared" si="2366"/>
        <v>#DIV/0!</v>
      </c>
      <c r="HV326" s="23"/>
      <c r="HW326" s="22"/>
    </row>
    <row r="327" spans="1:231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0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0</v>
      </c>
      <c r="HP327" s="80">
        <f>+((HO327)/HM326)/7</f>
        <v>0</v>
      </c>
      <c r="HQ327" s="57">
        <f t="shared" si="2365"/>
        <v>0</v>
      </c>
      <c r="HR327" s="48" t="e">
        <f t="shared" si="2386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0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36">
        <v>61</v>
      </c>
      <c r="B329" s="435">
        <f>B326+1</f>
        <v>45848</v>
      </c>
      <c r="C329" s="32"/>
      <c r="D329" s="33"/>
      <c r="E329" s="33">
        <f>E326-C329</f>
        <v>450</v>
      </c>
      <c r="F329" s="33">
        <f>F326-D329</f>
        <v>33</v>
      </c>
      <c r="G329" s="33"/>
      <c r="H329" s="34">
        <f t="shared" ref="H329:H335" si="2387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485</v>
      </c>
      <c r="R329" s="33">
        <f>R326-P329</f>
        <v>36</v>
      </c>
      <c r="S329" s="33"/>
      <c r="T329" s="34">
        <f t="shared" ref="T329:T335" si="2388">((S329+U329)/Q329)</f>
        <v>0</v>
      </c>
      <c r="U329" s="33"/>
      <c r="V329" s="34" t="e">
        <f t="shared" ref="V329:V335" si="2389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101</v>
      </c>
      <c r="AD329" s="33">
        <f>AD326-AB329</f>
        <v>8</v>
      </c>
      <c r="AE329" s="33"/>
      <c r="AF329" s="34">
        <f t="shared" ref="AF329:AF335" si="2390">((AE329+AG329)/AC329)</f>
        <v>0</v>
      </c>
      <c r="AG329" s="33"/>
      <c r="AH329" s="34" t="e">
        <f t="shared" ref="AH329:AH335" si="2391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474</v>
      </c>
      <c r="AP329" s="33">
        <f>AP326-AN329</f>
        <v>34</v>
      </c>
      <c r="AQ329" s="33"/>
      <c r="AR329" s="34">
        <f t="shared" ref="AR329:AR335" si="2392">((AQ329+AS329)/AO329)</f>
        <v>0</v>
      </c>
      <c r="AS329" s="33"/>
      <c r="AT329" s="34" t="e">
        <f t="shared" ref="AT329:AT335" si="2393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471</v>
      </c>
      <c r="BB329" s="33">
        <f>BB326-AZ329</f>
        <v>35</v>
      </c>
      <c r="BC329" s="33"/>
      <c r="BD329" s="34">
        <f t="shared" ref="BD329:BD335" si="2394">((BC329+BE329)/BA329)</f>
        <v>0</v>
      </c>
      <c r="BE329" s="33"/>
      <c r="BF329" s="34" t="e">
        <f t="shared" ref="BF329:BF335" si="2395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480</v>
      </c>
      <c r="BN329" s="33">
        <f>BN326-BL329</f>
        <v>35</v>
      </c>
      <c r="BO329" s="33"/>
      <c r="BP329" s="34">
        <f t="shared" ref="BP329:BP335" si="2396">((BO329+BQ329)/BM329)</f>
        <v>0</v>
      </c>
      <c r="BQ329" s="33"/>
      <c r="BR329" s="34" t="e">
        <f t="shared" ref="BR329:BR335" si="2397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0</v>
      </c>
      <c r="HL329" s="36">
        <f t="shared" si="2422"/>
        <v>0</v>
      </c>
      <c r="HM329" s="380">
        <f t="shared" si="2422"/>
        <v>2461</v>
      </c>
      <c r="HN329" s="33">
        <f t="shared" si="2422"/>
        <v>181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24">+(HO329)/HM329</f>
        <v>0</v>
      </c>
      <c r="HQ329" s="44">
        <f t="shared" ref="HQ329:HQ336" si="2425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426">+HT329/HO329*100</f>
        <v>#DIV/0!</v>
      </c>
      <c r="HV329" s="44"/>
      <c r="HW329" s="36"/>
    </row>
    <row r="330" spans="1:231" ht="18.75" x14ac:dyDescent="0.25">
      <c r="A330" s="734"/>
      <c r="B330" s="436">
        <f t="shared" si="2326"/>
        <v>45849</v>
      </c>
      <c r="C330" s="10"/>
      <c r="D330" s="11"/>
      <c r="E330" s="61">
        <f t="shared" ref="E330:F334" si="2427">E329-C330</f>
        <v>450</v>
      </c>
      <c r="F330" s="11">
        <f t="shared" si="2427"/>
        <v>33</v>
      </c>
      <c r="G330" s="11"/>
      <c r="H330" s="12">
        <f t="shared" si="2387"/>
        <v>0</v>
      </c>
      <c r="I330" s="11"/>
      <c r="J330" s="12" t="e">
        <f t="shared" ref="J330:J335" si="2428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429">Q329-O330</f>
        <v>485</v>
      </c>
      <c r="R330" s="11">
        <f t="shared" si="2429"/>
        <v>36</v>
      </c>
      <c r="S330" s="11"/>
      <c r="T330" s="12">
        <f t="shared" si="2388"/>
        <v>0</v>
      </c>
      <c r="U330" s="11"/>
      <c r="V330" s="12" t="e">
        <f t="shared" si="2389"/>
        <v>#DIV/0!</v>
      </c>
      <c r="W330" s="13"/>
      <c r="X330" s="11"/>
      <c r="Y330" s="11"/>
      <c r="Z330" s="14"/>
      <c r="AA330" s="10"/>
      <c r="AB330" s="11"/>
      <c r="AC330" s="11">
        <f t="shared" ref="AC330:AD335" si="2430">AC329-AA330</f>
        <v>101</v>
      </c>
      <c r="AD330" s="11">
        <f t="shared" si="2430"/>
        <v>8</v>
      </c>
      <c r="AE330" s="11"/>
      <c r="AF330" s="12">
        <f t="shared" si="2390"/>
        <v>0</v>
      </c>
      <c r="AG330" s="11"/>
      <c r="AH330" s="12" t="e">
        <f t="shared" si="2391"/>
        <v>#DIV/0!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474</v>
      </c>
      <c r="AP330" s="11">
        <f t="shared" si="2431"/>
        <v>34</v>
      </c>
      <c r="AQ330" s="11"/>
      <c r="AR330" s="12">
        <f t="shared" si="2392"/>
        <v>0</v>
      </c>
      <c r="AS330" s="11"/>
      <c r="AT330" s="12" t="e">
        <f t="shared" si="2393"/>
        <v>#DIV/0!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471</v>
      </c>
      <c r="BB330" s="11">
        <f t="shared" si="2432"/>
        <v>35</v>
      </c>
      <c r="BC330" s="11"/>
      <c r="BD330" s="12">
        <f t="shared" si="2394"/>
        <v>0</v>
      </c>
      <c r="BE330" s="11"/>
      <c r="BF330" s="12" t="e">
        <f t="shared" si="2395"/>
        <v>#DIV/0!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480</v>
      </c>
      <c r="BN330" s="11">
        <f t="shared" si="2433"/>
        <v>35</v>
      </c>
      <c r="BO330" s="11"/>
      <c r="BP330" s="12">
        <f t="shared" si="2396"/>
        <v>0</v>
      </c>
      <c r="BQ330" s="11"/>
      <c r="BR330" s="12" t="e">
        <f t="shared" si="2397"/>
        <v>#DIV/0!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0</v>
      </c>
      <c r="HL330" s="14">
        <f t="shared" si="2422"/>
        <v>0</v>
      </c>
      <c r="HM330" s="381">
        <f t="shared" si="2422"/>
        <v>2461</v>
      </c>
      <c r="HN330" s="11">
        <f t="shared" si="2422"/>
        <v>181</v>
      </c>
      <c r="HO330" s="11">
        <f t="shared" si="2423"/>
        <v>0</v>
      </c>
      <c r="HP330" s="79">
        <f t="shared" si="2424"/>
        <v>0</v>
      </c>
      <c r="HQ330" s="15">
        <f t="shared" si="2425"/>
        <v>0</v>
      </c>
      <c r="HR330" s="12" t="e">
        <f t="shared" ref="HR330:HR336" si="2446">+(HQ330/(HO330))</f>
        <v>#DIV/0!</v>
      </c>
      <c r="HS330" s="16"/>
      <c r="HT330" s="17"/>
      <c r="HU330" s="16" t="e">
        <f t="shared" si="2426"/>
        <v>#DIV/0!</v>
      </c>
      <c r="HV330" s="15"/>
      <c r="HW330" s="14"/>
    </row>
    <row r="331" spans="1:231" ht="18.75" x14ac:dyDescent="0.25">
      <c r="A331" s="734"/>
      <c r="B331" s="436">
        <f t="shared" si="2326"/>
        <v>45850</v>
      </c>
      <c r="C331" s="10"/>
      <c r="D331" s="11"/>
      <c r="E331" s="61">
        <f t="shared" si="2427"/>
        <v>450</v>
      </c>
      <c r="F331" s="11">
        <f t="shared" si="2427"/>
        <v>33</v>
      </c>
      <c r="G331" s="11"/>
      <c r="H331" s="12">
        <f t="shared" si="2387"/>
        <v>0</v>
      </c>
      <c r="I331" s="11"/>
      <c r="J331" s="12" t="e">
        <f t="shared" si="2428"/>
        <v>#DIV/0!</v>
      </c>
      <c r="K331" s="13"/>
      <c r="L331" s="11"/>
      <c r="M331" s="11"/>
      <c r="N331" s="14"/>
      <c r="O331" s="10"/>
      <c r="P331" s="11"/>
      <c r="Q331" s="11">
        <f t="shared" si="2429"/>
        <v>485</v>
      </c>
      <c r="R331" s="11">
        <f t="shared" si="2429"/>
        <v>36</v>
      </c>
      <c r="S331" s="11"/>
      <c r="T331" s="12">
        <f t="shared" si="2388"/>
        <v>0</v>
      </c>
      <c r="U331" s="11"/>
      <c r="V331" s="12" t="e">
        <f t="shared" si="2389"/>
        <v>#DIV/0!</v>
      </c>
      <c r="W331" s="13"/>
      <c r="X331" s="11"/>
      <c r="Y331" s="11"/>
      <c r="Z331" s="14"/>
      <c r="AA331" s="10"/>
      <c r="AB331" s="11"/>
      <c r="AC331" s="11">
        <f t="shared" si="2430"/>
        <v>101</v>
      </c>
      <c r="AD331" s="11">
        <f t="shared" si="2430"/>
        <v>8</v>
      </c>
      <c r="AE331" s="11"/>
      <c r="AF331" s="12">
        <f t="shared" si="2390"/>
        <v>0</v>
      </c>
      <c r="AG331" s="11"/>
      <c r="AH331" s="12" t="e">
        <f t="shared" si="2391"/>
        <v>#DIV/0!</v>
      </c>
      <c r="AI331" s="13"/>
      <c r="AJ331" s="11"/>
      <c r="AK331" s="11"/>
      <c r="AL331" s="14"/>
      <c r="AM331" s="10"/>
      <c r="AN331" s="11"/>
      <c r="AO331" s="61">
        <f t="shared" si="2431"/>
        <v>474</v>
      </c>
      <c r="AP331" s="11">
        <f t="shared" si="2431"/>
        <v>34</v>
      </c>
      <c r="AQ331" s="11"/>
      <c r="AR331" s="12">
        <f t="shared" si="2392"/>
        <v>0</v>
      </c>
      <c r="AS331" s="11"/>
      <c r="AT331" s="12" t="e">
        <f t="shared" si="2393"/>
        <v>#DIV/0!</v>
      </c>
      <c r="AU331" s="13"/>
      <c r="AV331" s="11"/>
      <c r="AW331" s="11"/>
      <c r="AX331" s="14"/>
      <c r="AY331" s="10"/>
      <c r="AZ331" s="11"/>
      <c r="BA331" s="11">
        <f t="shared" si="2432"/>
        <v>471</v>
      </c>
      <c r="BB331" s="11">
        <f t="shared" si="2432"/>
        <v>35</v>
      </c>
      <c r="BC331" s="11"/>
      <c r="BD331" s="12">
        <f t="shared" si="2394"/>
        <v>0</v>
      </c>
      <c r="BE331" s="11"/>
      <c r="BF331" s="12" t="e">
        <f t="shared" si="2395"/>
        <v>#DIV/0!</v>
      </c>
      <c r="BG331" s="13"/>
      <c r="BH331" s="11"/>
      <c r="BI331" s="11"/>
      <c r="BJ331" s="14"/>
      <c r="BK331" s="10"/>
      <c r="BL331" s="11"/>
      <c r="BM331" s="11">
        <f t="shared" si="2433"/>
        <v>480</v>
      </c>
      <c r="BN331" s="11">
        <f t="shared" si="2433"/>
        <v>35</v>
      </c>
      <c r="BO331" s="11"/>
      <c r="BP331" s="12">
        <f t="shared" si="2396"/>
        <v>0</v>
      </c>
      <c r="BQ331" s="11"/>
      <c r="BR331" s="12" t="e">
        <f t="shared" si="2397"/>
        <v>#DIV/0!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0</v>
      </c>
      <c r="HL331" s="14">
        <f t="shared" si="2422"/>
        <v>0</v>
      </c>
      <c r="HM331" s="381">
        <f t="shared" si="2422"/>
        <v>2461</v>
      </c>
      <c r="HN331" s="11">
        <f t="shared" si="2422"/>
        <v>181</v>
      </c>
      <c r="HO331" s="11">
        <f t="shared" si="2423"/>
        <v>0</v>
      </c>
      <c r="HP331" s="79">
        <f t="shared" si="2424"/>
        <v>0</v>
      </c>
      <c r="HQ331" s="15">
        <f t="shared" si="2425"/>
        <v>0</v>
      </c>
      <c r="HR331" s="12" t="e">
        <f t="shared" si="2446"/>
        <v>#DIV/0!</v>
      </c>
      <c r="HS331" s="16"/>
      <c r="HT331" s="17"/>
      <c r="HU331" s="16" t="e">
        <f t="shared" si="2426"/>
        <v>#DIV/0!</v>
      </c>
      <c r="HV331" s="15"/>
      <c r="HW331" s="14"/>
    </row>
    <row r="332" spans="1:231" ht="18.75" x14ac:dyDescent="0.25">
      <c r="A332" s="734"/>
      <c r="B332" s="436">
        <f t="shared" si="2326"/>
        <v>45851</v>
      </c>
      <c r="C332" s="10"/>
      <c r="D332" s="11"/>
      <c r="E332" s="61">
        <f t="shared" si="2427"/>
        <v>450</v>
      </c>
      <c r="F332" s="11">
        <f t="shared" si="2427"/>
        <v>33</v>
      </c>
      <c r="G332" s="11"/>
      <c r="H332" s="12">
        <f t="shared" si="2387"/>
        <v>0</v>
      </c>
      <c r="I332" s="11"/>
      <c r="J332" s="12" t="e">
        <f t="shared" si="2428"/>
        <v>#DIV/0!</v>
      </c>
      <c r="K332" s="11"/>
      <c r="L332" s="11"/>
      <c r="M332" s="18"/>
      <c r="N332" s="20"/>
      <c r="O332" s="10"/>
      <c r="P332" s="11"/>
      <c r="Q332" s="11">
        <f t="shared" si="2429"/>
        <v>485</v>
      </c>
      <c r="R332" s="11">
        <f t="shared" si="2429"/>
        <v>36</v>
      </c>
      <c r="S332" s="11"/>
      <c r="T332" s="12">
        <f t="shared" si="2388"/>
        <v>0</v>
      </c>
      <c r="U332" s="11"/>
      <c r="V332" s="12" t="e">
        <f t="shared" si="2389"/>
        <v>#DIV/0!</v>
      </c>
      <c r="W332" s="11"/>
      <c r="X332" s="11"/>
      <c r="Y332" s="18"/>
      <c r="Z332" s="20"/>
      <c r="AA332" s="10"/>
      <c r="AB332" s="11"/>
      <c r="AC332" s="11">
        <f t="shared" si="2430"/>
        <v>101</v>
      </c>
      <c r="AD332" s="11">
        <f t="shared" si="2430"/>
        <v>8</v>
      </c>
      <c r="AE332" s="11"/>
      <c r="AF332" s="12">
        <f t="shared" si="2390"/>
        <v>0</v>
      </c>
      <c r="AG332" s="11"/>
      <c r="AH332" s="12" t="e">
        <f t="shared" si="2391"/>
        <v>#DIV/0!</v>
      </c>
      <c r="AI332" s="11"/>
      <c r="AJ332" s="11"/>
      <c r="AK332" s="18"/>
      <c r="AL332" s="20"/>
      <c r="AM332" s="10"/>
      <c r="AN332" s="11"/>
      <c r="AO332" s="61">
        <f t="shared" si="2431"/>
        <v>474</v>
      </c>
      <c r="AP332" s="11">
        <f t="shared" si="2431"/>
        <v>34</v>
      </c>
      <c r="AQ332" s="11"/>
      <c r="AR332" s="12">
        <f t="shared" si="2392"/>
        <v>0</v>
      </c>
      <c r="AS332" s="11"/>
      <c r="AT332" s="12" t="e">
        <f t="shared" si="2393"/>
        <v>#DIV/0!</v>
      </c>
      <c r="AU332" s="11"/>
      <c r="AV332" s="11"/>
      <c r="AW332" s="18"/>
      <c r="AX332" s="20"/>
      <c r="AY332" s="10"/>
      <c r="AZ332" s="11"/>
      <c r="BA332" s="11">
        <f t="shared" si="2432"/>
        <v>471</v>
      </c>
      <c r="BB332" s="11">
        <f t="shared" si="2432"/>
        <v>35</v>
      </c>
      <c r="BC332" s="11"/>
      <c r="BD332" s="12">
        <f t="shared" si="2394"/>
        <v>0</v>
      </c>
      <c r="BE332" s="11"/>
      <c r="BF332" s="12" t="e">
        <f t="shared" si="2395"/>
        <v>#DIV/0!</v>
      </c>
      <c r="BG332" s="11"/>
      <c r="BH332" s="11"/>
      <c r="BI332" s="18"/>
      <c r="BJ332" s="20"/>
      <c r="BK332" s="10"/>
      <c r="BL332" s="11"/>
      <c r="BM332" s="11">
        <f t="shared" si="2433"/>
        <v>480</v>
      </c>
      <c r="BN332" s="11">
        <f t="shared" si="2433"/>
        <v>35</v>
      </c>
      <c r="BO332" s="11"/>
      <c r="BP332" s="12">
        <f t="shared" si="2396"/>
        <v>0</v>
      </c>
      <c r="BQ332" s="11"/>
      <c r="BR332" s="12" t="e">
        <f t="shared" si="2397"/>
        <v>#DIV/0!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0</v>
      </c>
      <c r="HL332" s="14">
        <f t="shared" si="2422"/>
        <v>0</v>
      </c>
      <c r="HM332" s="381">
        <f t="shared" si="2422"/>
        <v>2461</v>
      </c>
      <c r="HN332" s="11">
        <f t="shared" si="2422"/>
        <v>181</v>
      </c>
      <c r="HO332" s="11">
        <f t="shared" si="2423"/>
        <v>0</v>
      </c>
      <c r="HP332" s="79">
        <f t="shared" si="2424"/>
        <v>0</v>
      </c>
      <c r="HQ332" s="15">
        <f t="shared" si="2425"/>
        <v>0</v>
      </c>
      <c r="HR332" s="12" t="e">
        <f t="shared" si="2446"/>
        <v>#DIV/0!</v>
      </c>
      <c r="HS332" s="16"/>
      <c r="HT332" s="17"/>
      <c r="HU332" s="16" t="e">
        <f t="shared" si="2426"/>
        <v>#DIV/0!</v>
      </c>
      <c r="HV332" s="18"/>
      <c r="HW332" s="20"/>
    </row>
    <row r="333" spans="1:231" ht="18.75" x14ac:dyDescent="0.25">
      <c r="A333" s="734"/>
      <c r="B333" s="436">
        <f t="shared" si="2326"/>
        <v>45852</v>
      </c>
      <c r="C333" s="10"/>
      <c r="D333" s="11"/>
      <c r="E333" s="61">
        <f t="shared" si="2427"/>
        <v>450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485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101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474</v>
      </c>
      <c r="AP333" s="11">
        <f t="shared" si="2431"/>
        <v>34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471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480</v>
      </c>
      <c r="BN333" s="11">
        <f t="shared" si="2433"/>
        <v>35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2461</v>
      </c>
      <c r="HN333" s="11">
        <f t="shared" si="2422"/>
        <v>181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34"/>
      <c r="B334" s="436">
        <f t="shared" si="2326"/>
        <v>45853</v>
      </c>
      <c r="C334" s="10"/>
      <c r="D334" s="11"/>
      <c r="E334" s="61">
        <f t="shared" si="2427"/>
        <v>450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485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101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474</v>
      </c>
      <c r="AP334" s="11">
        <f t="shared" si="2431"/>
        <v>34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471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480</v>
      </c>
      <c r="BN334" s="11">
        <f t="shared" si="2433"/>
        <v>35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2461</v>
      </c>
      <c r="HN334" s="11">
        <f t="shared" si="2422"/>
        <v>181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34"/>
      <c r="B335" s="436">
        <f t="shared" si="2326"/>
        <v>45854</v>
      </c>
      <c r="C335" s="10"/>
      <c r="D335" s="11"/>
      <c r="E335" s="61">
        <f>E334-C335</f>
        <v>450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485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101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474</v>
      </c>
      <c r="AP335" s="11">
        <f t="shared" si="2431"/>
        <v>34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471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480</v>
      </c>
      <c r="BN335" s="11">
        <f t="shared" si="2433"/>
        <v>35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2461</v>
      </c>
      <c r="HN335" s="11">
        <f t="shared" si="2422"/>
        <v>181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0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0</v>
      </c>
      <c r="HP336" s="80">
        <f>+((HO336)/HM335)/7</f>
        <v>0</v>
      </c>
      <c r="HQ336" s="57">
        <f t="shared" si="2425"/>
        <v>0</v>
      </c>
      <c r="HR336" s="48" t="e">
        <f t="shared" si="2446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0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36">
        <v>62</v>
      </c>
      <c r="B338" s="435">
        <f>B335+1</f>
        <v>45855</v>
      </c>
      <c r="C338" s="32"/>
      <c r="D338" s="33"/>
      <c r="E338" s="33">
        <f>E335-C338</f>
        <v>450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485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101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474</v>
      </c>
      <c r="AP338" s="33">
        <f>AP335-AN338</f>
        <v>34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471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480</v>
      </c>
      <c r="BN338" s="33">
        <f>BN335-BL338</f>
        <v>35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2461</v>
      </c>
      <c r="HN338" s="33">
        <f t="shared" si="2482"/>
        <v>181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34"/>
      <c r="B339" s="436">
        <f t="shared" si="2326"/>
        <v>45856</v>
      </c>
      <c r="C339" s="10"/>
      <c r="D339" s="11"/>
      <c r="E339" s="61">
        <f t="shared" ref="E339:F343" si="2487">E338-C339</f>
        <v>450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485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101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474</v>
      </c>
      <c r="AP339" s="11">
        <f t="shared" si="2491"/>
        <v>34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471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480</v>
      </c>
      <c r="BN339" s="11">
        <f t="shared" si="2493"/>
        <v>35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2461</v>
      </c>
      <c r="HN339" s="11">
        <f t="shared" si="2482"/>
        <v>181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34"/>
      <c r="B340" s="436">
        <f t="shared" si="2326"/>
        <v>45857</v>
      </c>
      <c r="C340" s="10"/>
      <c r="D340" s="11"/>
      <c r="E340" s="61">
        <f t="shared" ref="E340" si="2507">E339-C340</f>
        <v>450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485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101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474</v>
      </c>
      <c r="AP340" s="11">
        <f t="shared" ref="AP340" si="2520">AP339-AN340</f>
        <v>34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471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480</v>
      </c>
      <c r="BN340" s="11">
        <f t="shared" ref="BN340" si="2528">BN339-BL340</f>
        <v>35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2461</v>
      </c>
      <c r="HN340" s="11">
        <f t="shared" si="2482"/>
        <v>181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34"/>
      <c r="B341" s="436">
        <f t="shared" si="2326"/>
        <v>45858</v>
      </c>
      <c r="C341" s="10"/>
      <c r="D341" s="11"/>
      <c r="E341" s="61">
        <f t="shared" si="2487"/>
        <v>450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485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101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474</v>
      </c>
      <c r="AP341" s="11">
        <f t="shared" si="2491"/>
        <v>34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471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480</v>
      </c>
      <c r="BN341" s="11">
        <f t="shared" si="2493"/>
        <v>35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2461</v>
      </c>
      <c r="HN341" s="11">
        <f t="shared" si="2482"/>
        <v>181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34"/>
      <c r="B342" s="436">
        <f t="shared" si="2326"/>
        <v>45859</v>
      </c>
      <c r="C342" s="10"/>
      <c r="D342" s="11"/>
      <c r="E342" s="61">
        <f t="shared" si="2487"/>
        <v>450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485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101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474</v>
      </c>
      <c r="AP342" s="11">
        <f t="shared" si="2491"/>
        <v>34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471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480</v>
      </c>
      <c r="BN342" s="11">
        <f t="shared" si="2493"/>
        <v>35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2461</v>
      </c>
      <c r="HN342" s="11">
        <f t="shared" si="2482"/>
        <v>181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34"/>
      <c r="B343" s="436">
        <f t="shared" si="2326"/>
        <v>45860</v>
      </c>
      <c r="C343" s="10"/>
      <c r="D343" s="11"/>
      <c r="E343" s="61">
        <f t="shared" si="2487"/>
        <v>450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485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101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474</v>
      </c>
      <c r="AP343" s="11">
        <f t="shared" si="2491"/>
        <v>34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471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480</v>
      </c>
      <c r="BN343" s="11">
        <f t="shared" si="2493"/>
        <v>35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2461</v>
      </c>
      <c r="HN343" s="11">
        <f t="shared" si="2482"/>
        <v>181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34"/>
      <c r="B344" s="436">
        <f t="shared" si="2326"/>
        <v>45861</v>
      </c>
      <c r="C344" s="10"/>
      <c r="D344" s="11"/>
      <c r="E344" s="61">
        <f>E343-C344</f>
        <v>450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485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101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474</v>
      </c>
      <c r="AP344" s="11">
        <f t="shared" si="2491"/>
        <v>34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471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480</v>
      </c>
      <c r="BN344" s="11">
        <f t="shared" si="2493"/>
        <v>35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2461</v>
      </c>
      <c r="HN344" s="11">
        <f t="shared" si="2482"/>
        <v>181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36">
        <v>63</v>
      </c>
      <c r="B347" s="435">
        <f>B344+1</f>
        <v>45862</v>
      </c>
      <c r="C347" s="32"/>
      <c r="D347" s="33"/>
      <c r="E347" s="33">
        <f>E344-C347</f>
        <v>450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485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101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474</v>
      </c>
      <c r="AP347" s="33">
        <f>AP344-AN347</f>
        <v>34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471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480</v>
      </c>
      <c r="BN347" s="33">
        <f>BN344-BL347</f>
        <v>35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2461</v>
      </c>
      <c r="HN347" s="33">
        <f t="shared" si="2617"/>
        <v>181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34"/>
      <c r="B348" s="436">
        <f t="shared" si="2326"/>
        <v>45863</v>
      </c>
      <c r="C348" s="10"/>
      <c r="D348" s="11"/>
      <c r="E348" s="61">
        <f t="shared" ref="E348:F352" si="2622">E347-C348</f>
        <v>450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485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101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474</v>
      </c>
      <c r="AP348" s="11">
        <f t="shared" si="2626"/>
        <v>34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471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480</v>
      </c>
      <c r="BN348" s="11">
        <f t="shared" si="2628"/>
        <v>35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2461</v>
      </c>
      <c r="HN348" s="11">
        <f t="shared" si="2617"/>
        <v>181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34"/>
      <c r="B349" s="436">
        <f t="shared" si="2326"/>
        <v>45864</v>
      </c>
      <c r="C349" s="10"/>
      <c r="D349" s="11"/>
      <c r="E349" s="61">
        <f t="shared" si="2622"/>
        <v>450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485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101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474</v>
      </c>
      <c r="AP349" s="11">
        <f t="shared" si="2626"/>
        <v>34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471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480</v>
      </c>
      <c r="BN349" s="11">
        <f t="shared" si="2628"/>
        <v>35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2461</v>
      </c>
      <c r="HN349" s="11">
        <f t="shared" si="2617"/>
        <v>181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34"/>
      <c r="B350" s="436">
        <f t="shared" si="2326"/>
        <v>45865</v>
      </c>
      <c r="C350" s="10"/>
      <c r="D350" s="11"/>
      <c r="E350" s="61">
        <f t="shared" si="2622"/>
        <v>450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485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101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474</v>
      </c>
      <c r="AP350" s="11">
        <f t="shared" si="2626"/>
        <v>34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471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480</v>
      </c>
      <c r="BN350" s="11">
        <f t="shared" si="2628"/>
        <v>35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2461</v>
      </c>
      <c r="HN350" s="11">
        <f t="shared" si="2617"/>
        <v>181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34"/>
      <c r="B351" s="436">
        <f t="shared" si="2326"/>
        <v>45866</v>
      </c>
      <c r="C351" s="10"/>
      <c r="D351" s="11"/>
      <c r="E351" s="61">
        <f t="shared" si="2622"/>
        <v>450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485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101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474</v>
      </c>
      <c r="AP351" s="11">
        <f t="shared" si="2626"/>
        <v>34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471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480</v>
      </c>
      <c r="BN351" s="11">
        <f t="shared" si="2628"/>
        <v>35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2461</v>
      </c>
      <c r="HN351" s="11">
        <f t="shared" si="2617"/>
        <v>181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34"/>
      <c r="B352" s="436">
        <f t="shared" si="2326"/>
        <v>45867</v>
      </c>
      <c r="C352" s="10"/>
      <c r="D352" s="11"/>
      <c r="E352" s="61">
        <f t="shared" si="2622"/>
        <v>450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485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101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474</v>
      </c>
      <c r="AP352" s="11">
        <f t="shared" si="2626"/>
        <v>34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471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480</v>
      </c>
      <c r="BN352" s="11">
        <f t="shared" si="2628"/>
        <v>35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2461</v>
      </c>
      <c r="HN352" s="11">
        <f t="shared" si="2617"/>
        <v>181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34"/>
      <c r="B353" s="436">
        <f>+B352+1</f>
        <v>45868</v>
      </c>
      <c r="C353" s="10"/>
      <c r="D353" s="11"/>
      <c r="E353" s="61">
        <f>E352-C353</f>
        <v>450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485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101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474</v>
      </c>
      <c r="AP353" s="11">
        <f t="shared" si="2626"/>
        <v>34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471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480</v>
      </c>
      <c r="BN353" s="11">
        <f t="shared" si="2628"/>
        <v>35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2461</v>
      </c>
      <c r="HN353" s="11">
        <f t="shared" si="2617"/>
        <v>181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36">
        <v>64</v>
      </c>
      <c r="B356" s="435">
        <f>B353+1</f>
        <v>45869</v>
      </c>
      <c r="C356" s="32"/>
      <c r="D356" s="33"/>
      <c r="E356" s="33">
        <f>E353-C356</f>
        <v>450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485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101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474</v>
      </c>
      <c r="AP356" s="33">
        <f>AP353-AN356</f>
        <v>34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471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480</v>
      </c>
      <c r="BN356" s="33">
        <f>BN353-BL356</f>
        <v>35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2461</v>
      </c>
      <c r="HN356" s="33">
        <f t="shared" si="2677"/>
        <v>181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34"/>
      <c r="B357" s="436">
        <f t="shared" ref="B357:B361" si="2682">+B356+1</f>
        <v>45870</v>
      </c>
      <c r="C357" s="10"/>
      <c r="D357" s="11"/>
      <c r="E357" s="61">
        <f t="shared" ref="E357:E361" si="2683">E356-C357</f>
        <v>450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485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101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474</v>
      </c>
      <c r="AP357" s="11">
        <f t="shared" ref="AP357:AP362" si="2691">AP356-AN357</f>
        <v>34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471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480</v>
      </c>
      <c r="BN357" s="11">
        <f t="shared" ref="BN357:BN362" si="2695">BN356-BL357</f>
        <v>35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2461</v>
      </c>
      <c r="HN357" s="11">
        <f t="shared" si="2677"/>
        <v>181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34"/>
      <c r="B358" s="436">
        <f t="shared" si="2682"/>
        <v>45871</v>
      </c>
      <c r="C358" s="10"/>
      <c r="D358" s="11"/>
      <c r="E358" s="61">
        <f t="shared" si="2683"/>
        <v>450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485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101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474</v>
      </c>
      <c r="AP358" s="11">
        <f t="shared" si="2691"/>
        <v>34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471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480</v>
      </c>
      <c r="BN358" s="11">
        <f t="shared" si="2695"/>
        <v>35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2461</v>
      </c>
      <c r="HN358" s="11">
        <f t="shared" si="2677"/>
        <v>181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34"/>
      <c r="B359" s="436">
        <f t="shared" si="2682"/>
        <v>45872</v>
      </c>
      <c r="C359" s="10"/>
      <c r="D359" s="11"/>
      <c r="E359" s="61">
        <f t="shared" si="2683"/>
        <v>450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485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101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474</v>
      </c>
      <c r="AP359" s="11">
        <f t="shared" si="2691"/>
        <v>34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471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480</v>
      </c>
      <c r="BN359" s="11">
        <f t="shared" si="2695"/>
        <v>35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2461</v>
      </c>
      <c r="HN359" s="11">
        <f t="shared" si="2677"/>
        <v>181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34"/>
      <c r="B360" s="436">
        <f t="shared" si="2682"/>
        <v>45873</v>
      </c>
      <c r="C360" s="10"/>
      <c r="D360" s="11"/>
      <c r="E360" s="61">
        <f t="shared" si="2683"/>
        <v>450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485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101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474</v>
      </c>
      <c r="AP360" s="11">
        <f t="shared" si="2691"/>
        <v>34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471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480</v>
      </c>
      <c r="BN360" s="11">
        <f t="shared" si="2695"/>
        <v>35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2461</v>
      </c>
      <c r="HN360" s="11">
        <f t="shared" si="2677"/>
        <v>181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34"/>
      <c r="B361" s="436">
        <f t="shared" si="2682"/>
        <v>45874</v>
      </c>
      <c r="C361" s="10"/>
      <c r="D361" s="11"/>
      <c r="E361" s="61">
        <f t="shared" si="2683"/>
        <v>450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485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101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474</v>
      </c>
      <c r="AP361" s="11">
        <f t="shared" si="2691"/>
        <v>34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471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480</v>
      </c>
      <c r="BN361" s="11">
        <f t="shared" si="2695"/>
        <v>35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2461</v>
      </c>
      <c r="HN361" s="11">
        <f t="shared" si="2677"/>
        <v>181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34"/>
      <c r="B362" s="436">
        <f>+B361+1</f>
        <v>45875</v>
      </c>
      <c r="C362" s="10"/>
      <c r="D362" s="11"/>
      <c r="E362" s="61">
        <f>E361-C362</f>
        <v>450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485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101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474</v>
      </c>
      <c r="AP362" s="11">
        <f t="shared" si="2691"/>
        <v>34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471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480</v>
      </c>
      <c r="BN362" s="11">
        <f t="shared" si="2695"/>
        <v>35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2461</v>
      </c>
      <c r="HN362" s="11">
        <f t="shared" si="2677"/>
        <v>181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36">
        <v>65</v>
      </c>
      <c r="B365" s="435">
        <f>B362+1</f>
        <v>45876</v>
      </c>
      <c r="C365" s="32"/>
      <c r="D365" s="33"/>
      <c r="E365" s="33">
        <f>E362-C365</f>
        <v>450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485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101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474</v>
      </c>
      <c r="AP365" s="33">
        <f>AP362-AN365</f>
        <v>34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471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480</v>
      </c>
      <c r="BN365" s="33">
        <f>BN362-BL365</f>
        <v>35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2461</v>
      </c>
      <c r="HN365" s="33">
        <f t="shared" si="2756"/>
        <v>181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34"/>
      <c r="B366" s="436">
        <f t="shared" ref="B366:B370" si="2761">+B365+1</f>
        <v>45877</v>
      </c>
      <c r="C366" s="10"/>
      <c r="D366" s="11"/>
      <c r="E366" s="61">
        <f t="shared" ref="E366:E370" si="2762">E365-C366</f>
        <v>450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485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101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474</v>
      </c>
      <c r="AP366" s="11">
        <f t="shared" ref="AP366:AP371" si="2770">AP365-AN366</f>
        <v>34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471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480</v>
      </c>
      <c r="BN366" s="11">
        <f t="shared" ref="BN366:BN371" si="2774">BN365-BL366</f>
        <v>35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2461</v>
      </c>
      <c r="HN366" s="11">
        <f t="shared" si="2756"/>
        <v>181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34"/>
      <c r="B367" s="436">
        <f t="shared" si="2761"/>
        <v>45878</v>
      </c>
      <c r="C367" s="10"/>
      <c r="D367" s="11"/>
      <c r="E367" s="61">
        <f t="shared" si="2762"/>
        <v>450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485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101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474</v>
      </c>
      <c r="AP367" s="11">
        <f t="shared" si="2770"/>
        <v>34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471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480</v>
      </c>
      <c r="BN367" s="11">
        <f t="shared" si="2774"/>
        <v>35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2461</v>
      </c>
      <c r="HN367" s="11">
        <f t="shared" si="2756"/>
        <v>181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34"/>
      <c r="B368" s="436">
        <f t="shared" si="2761"/>
        <v>45879</v>
      </c>
      <c r="C368" s="10"/>
      <c r="D368" s="11"/>
      <c r="E368" s="61">
        <f t="shared" si="2762"/>
        <v>450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485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101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474</v>
      </c>
      <c r="AP368" s="11">
        <f t="shared" si="2770"/>
        <v>34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471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480</v>
      </c>
      <c r="BN368" s="11">
        <f t="shared" si="2774"/>
        <v>35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2461</v>
      </c>
      <c r="HN368" s="11">
        <f t="shared" si="2756"/>
        <v>181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34"/>
      <c r="B369" s="436">
        <f t="shared" si="2761"/>
        <v>45880</v>
      </c>
      <c r="C369" s="10"/>
      <c r="D369" s="11"/>
      <c r="E369" s="61">
        <f t="shared" si="2762"/>
        <v>450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485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101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474</v>
      </c>
      <c r="AP369" s="11">
        <f t="shared" si="2770"/>
        <v>34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471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480</v>
      </c>
      <c r="BN369" s="11">
        <f t="shared" si="2774"/>
        <v>35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2461</v>
      </c>
      <c r="HN369" s="11">
        <f t="shared" si="2756"/>
        <v>181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34"/>
      <c r="B370" s="436">
        <f t="shared" si="2761"/>
        <v>45881</v>
      </c>
      <c r="C370" s="10"/>
      <c r="D370" s="11"/>
      <c r="E370" s="61">
        <f t="shared" si="2762"/>
        <v>450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485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101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474</v>
      </c>
      <c r="AP370" s="11">
        <f t="shared" si="2770"/>
        <v>34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471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480</v>
      </c>
      <c r="BN370" s="11">
        <f t="shared" si="2774"/>
        <v>35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2461</v>
      </c>
      <c r="HN370" s="11">
        <f t="shared" si="2756"/>
        <v>181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34"/>
      <c r="B371" s="436">
        <f>+B370+1</f>
        <v>45882</v>
      </c>
      <c r="C371" s="10"/>
      <c r="D371" s="11"/>
      <c r="E371" s="61">
        <f>E370-C371</f>
        <v>450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485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101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474</v>
      </c>
      <c r="AP371" s="11">
        <f t="shared" si="2770"/>
        <v>34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471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480</v>
      </c>
      <c r="BN371" s="11">
        <f t="shared" si="2774"/>
        <v>35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2461</v>
      </c>
      <c r="HN371" s="11">
        <f t="shared" si="2756"/>
        <v>181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41:A48"/>
    <mergeCell ref="A50:A57"/>
    <mergeCell ref="A59:A66"/>
    <mergeCell ref="A68:A75"/>
    <mergeCell ref="A77:A84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HZ2:IE2"/>
    <mergeCell ref="IF2:IK2"/>
    <mergeCell ref="IL2:IQ2"/>
    <mergeCell ref="IR2:IW2"/>
    <mergeCell ref="IX2:JC2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0" t="s">
        <v>111</v>
      </c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</row>
    <row r="4" spans="1:33" ht="19.5" thickBot="1" x14ac:dyDescent="0.35">
      <c r="A4" s="834" t="s">
        <v>110</v>
      </c>
      <c r="B4" s="835"/>
      <c r="C4" s="825" t="s">
        <v>124</v>
      </c>
      <c r="D4" s="826"/>
      <c r="E4" s="827" t="s">
        <v>125</v>
      </c>
      <c r="F4" s="833"/>
      <c r="G4" s="825" t="s">
        <v>126</v>
      </c>
      <c r="H4" s="826"/>
      <c r="I4" s="829" t="s">
        <v>127</v>
      </c>
      <c r="J4" s="828"/>
      <c r="K4" s="825" t="s">
        <v>128</v>
      </c>
      <c r="L4" s="826"/>
      <c r="M4" s="831" t="s">
        <v>104</v>
      </c>
      <c r="N4" s="832"/>
      <c r="O4" s="825" t="s">
        <v>129</v>
      </c>
      <c r="P4" s="826"/>
      <c r="Q4" s="827" t="s">
        <v>130</v>
      </c>
      <c r="R4" s="833"/>
      <c r="S4" s="825" t="s">
        <v>131</v>
      </c>
      <c r="T4" s="826"/>
      <c r="U4" s="827" t="s">
        <v>132</v>
      </c>
      <c r="V4" s="828"/>
      <c r="W4" s="829" t="s">
        <v>129</v>
      </c>
      <c r="X4" s="828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A4:B4"/>
    <mergeCell ref="C4:D4"/>
    <mergeCell ref="E4:F4"/>
    <mergeCell ref="G4:H4"/>
    <mergeCell ref="I4:J4"/>
    <mergeCell ref="S4:T4"/>
    <mergeCell ref="U4:V4"/>
    <mergeCell ref="W4:X4"/>
    <mergeCell ref="C3:V3"/>
    <mergeCell ref="K4:L4"/>
    <mergeCell ref="M4:N4"/>
    <mergeCell ref="O4:P4"/>
    <mergeCell ref="Q4:R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zoomScale="70" zoomScaleNormal="70" workbookViewId="0">
      <selection activeCell="E11" sqref="E11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10486</v>
      </c>
      <c r="D34" s="130">
        <f t="shared" si="12"/>
        <v>40</v>
      </c>
      <c r="E34" s="129">
        <f>LF!C282+LF!AM282+LF!CI282+LF!DS282+LF!FO282+LF!GY282</f>
        <v>13</v>
      </c>
      <c r="F34" s="130">
        <f t="shared" si="4"/>
        <v>1828</v>
      </c>
      <c r="G34" s="129">
        <f>LF!O282+LF!AA282+LF!CU282+LF!DG282+LF!GA282+LF!GM282</f>
        <v>7</v>
      </c>
      <c r="H34" s="130">
        <f t="shared" si="5"/>
        <v>3451</v>
      </c>
      <c r="I34" s="129">
        <f>LF!AY282+LF!BK282+LF!EE282+LF!EQ282+LF!HK282+LF!HW282</f>
        <v>12</v>
      </c>
      <c r="J34" s="130">
        <f t="shared" si="6"/>
        <v>3490</v>
      </c>
      <c r="K34" s="133">
        <f>LF!BW282+LF!FC282+LF!II282</f>
        <v>8</v>
      </c>
      <c r="L34" s="130">
        <f t="shared" si="7"/>
        <v>1717</v>
      </c>
      <c r="N34" s="129">
        <f t="shared" si="8"/>
        <v>2510</v>
      </c>
      <c r="O34" s="130">
        <f t="shared" si="1"/>
        <v>15</v>
      </c>
      <c r="P34" s="129">
        <f>LM!C282+LM!AA282</f>
        <v>6</v>
      </c>
      <c r="Q34" s="130">
        <f>LM!E281+LM!AC281</f>
        <v>569</v>
      </c>
      <c r="R34" s="129">
        <f>LM!O282</f>
        <v>1</v>
      </c>
      <c r="S34" s="130">
        <f>LM!Q281</f>
        <v>491</v>
      </c>
      <c r="T34" s="129">
        <f>LM!AM282+LM!AY282</f>
        <v>7</v>
      </c>
      <c r="U34" s="130">
        <f>LM!AO281+LM!BA281</f>
        <v>963</v>
      </c>
      <c r="V34" s="129">
        <f>LM!BK282</f>
        <v>1</v>
      </c>
      <c r="W34" s="130">
        <f>LM!BM281</f>
        <v>489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10435</v>
      </c>
      <c r="D35" s="130">
        <f t="shared" si="12"/>
        <v>51</v>
      </c>
      <c r="E35" s="129">
        <f>LF!C291+LF!AM291+LF!CI291+LF!DS291+LF!FO291+LF!GY291</f>
        <v>21</v>
      </c>
      <c r="F35" s="130">
        <f t="shared" si="4"/>
        <v>1807</v>
      </c>
      <c r="G35" s="129">
        <f>LF!O291+LF!AA291+LF!CU291+LF!DG291+LF!GA291+LF!GM291</f>
        <v>12</v>
      </c>
      <c r="H35" s="130">
        <f t="shared" si="5"/>
        <v>3439</v>
      </c>
      <c r="I35" s="129">
        <f>LF!AY291+LF!BK291+LF!EE291+LF!EQ291+LF!HK291+LF!HW291</f>
        <v>14</v>
      </c>
      <c r="J35" s="130">
        <f t="shared" si="6"/>
        <v>3476</v>
      </c>
      <c r="K35" s="133">
        <f>LF!BW291+LF!FC291+LF!II291</f>
        <v>4</v>
      </c>
      <c r="L35" s="130">
        <f t="shared" si="7"/>
        <v>1713</v>
      </c>
      <c r="N35" s="129">
        <f t="shared" si="8"/>
        <v>2490</v>
      </c>
      <c r="O35" s="130">
        <f t="shared" si="1"/>
        <v>20</v>
      </c>
      <c r="P35" s="129">
        <f>LM!C291+LM!AA291</f>
        <v>6</v>
      </c>
      <c r="Q35" s="130">
        <f>LM!E290+LM!AC290</f>
        <v>563</v>
      </c>
      <c r="R35" s="129">
        <f>LM!O291</f>
        <v>4</v>
      </c>
      <c r="S35" s="130">
        <f>LM!Q290</f>
        <v>487</v>
      </c>
      <c r="T35" s="129">
        <f>LM!AM291+LM!AY291</f>
        <v>8</v>
      </c>
      <c r="U35" s="130">
        <f>LM!AO290+LM!BA290</f>
        <v>955</v>
      </c>
      <c r="V35" s="129">
        <f>LM!BK291</f>
        <v>2</v>
      </c>
      <c r="W35" s="130">
        <f>LM!BM290</f>
        <v>487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10369</v>
      </c>
      <c r="D36" s="130">
        <f t="shared" si="12"/>
        <v>66</v>
      </c>
      <c r="E36" s="129">
        <f>LF!C300+LF!AM300+LF!CI300+LF!DS300+LF!FO300+LF!GY300</f>
        <v>23</v>
      </c>
      <c r="F36" s="130">
        <f t="shared" si="4"/>
        <v>1784</v>
      </c>
      <c r="G36" s="129">
        <f>LF!O300+LF!AA300+LF!CU300+LF!DG300+LF!GA300+LF!GM300</f>
        <v>16</v>
      </c>
      <c r="H36" s="130">
        <f t="shared" si="5"/>
        <v>3423</v>
      </c>
      <c r="I36" s="129">
        <f>LF!AY300+LF!BK300+LF!EE300+LF!EQ300+LF!HK300+LF!HW300</f>
        <v>20</v>
      </c>
      <c r="J36" s="130">
        <f t="shared" si="6"/>
        <v>3456</v>
      </c>
      <c r="K36" s="133">
        <f>LF!BW300+LF!FC300+LF!II300</f>
        <v>7</v>
      </c>
      <c r="L36" s="130">
        <f t="shared" si="7"/>
        <v>1706</v>
      </c>
      <c r="N36" s="129">
        <f t="shared" si="8"/>
        <v>2472</v>
      </c>
      <c r="O36" s="130">
        <f t="shared" si="1"/>
        <v>18</v>
      </c>
      <c r="P36" s="129">
        <f>LM!C300+LM!AA300</f>
        <v>6</v>
      </c>
      <c r="Q36" s="130">
        <f>LM!E299+LM!AC299</f>
        <v>557</v>
      </c>
      <c r="R36" s="129">
        <f>LM!O300</f>
        <v>1</v>
      </c>
      <c r="S36" s="130">
        <f>LM!Q299</f>
        <v>486</v>
      </c>
      <c r="T36" s="129">
        <f>LM!AM300+LM!AY300</f>
        <v>7</v>
      </c>
      <c r="U36" s="130">
        <f>LM!AO299+LM!BA299</f>
        <v>948</v>
      </c>
      <c r="V36" s="129">
        <f>LM!BK300</f>
        <v>4</v>
      </c>
      <c r="W36" s="130">
        <f>LM!BM299</f>
        <v>483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10313</v>
      </c>
      <c r="D37" s="130">
        <f t="shared" si="12"/>
        <v>56</v>
      </c>
      <c r="E37" s="129">
        <f>LF!C309+LF!AM309+LF!CI309+LF!DS309+LF!FO309+LF!GY309</f>
        <v>32</v>
      </c>
      <c r="F37" s="130">
        <f t="shared" si="4"/>
        <v>1752</v>
      </c>
      <c r="G37" s="129">
        <f>LF!O309+LF!AA309+LF!CU309+LF!DG309+LF!GA309+LF!GM309</f>
        <v>13</v>
      </c>
      <c r="H37" s="130">
        <f t="shared" si="5"/>
        <v>3410</v>
      </c>
      <c r="I37" s="129">
        <f>LF!AY309+LF!BK309+LF!EE309+LF!EQ309+LF!HK309+LF!HW309</f>
        <v>6</v>
      </c>
      <c r="J37" s="130">
        <f t="shared" si="6"/>
        <v>3450</v>
      </c>
      <c r="K37" s="133">
        <f>LF!BW309+LF!FC309+LF!II309</f>
        <v>5</v>
      </c>
      <c r="L37" s="130">
        <f t="shared" si="7"/>
        <v>1701</v>
      </c>
      <c r="N37" s="129">
        <f t="shared" si="8"/>
        <v>2459</v>
      </c>
      <c r="O37" s="130">
        <f t="shared" si="1"/>
        <v>13</v>
      </c>
      <c r="P37" s="129">
        <f>LM!C309+LM!AA309</f>
        <v>6</v>
      </c>
      <c r="Q37" s="130">
        <f>LM!E308+LM!AC308</f>
        <v>551</v>
      </c>
      <c r="R37" s="129">
        <f>LM!O309</f>
        <v>1</v>
      </c>
      <c r="S37" s="130">
        <f>LM!Q308</f>
        <v>485</v>
      </c>
      <c r="T37" s="129">
        <f>LM!AM309+LM!AY309</f>
        <v>3</v>
      </c>
      <c r="U37" s="130">
        <f>LM!AO308+LM!BA308</f>
        <v>945</v>
      </c>
      <c r="V37" s="129">
        <f>LM!BK309</f>
        <v>3</v>
      </c>
      <c r="W37" s="130">
        <f>LM!BM308</f>
        <v>480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10313</v>
      </c>
      <c r="D38" s="130">
        <f t="shared" si="12"/>
        <v>0</v>
      </c>
      <c r="E38" s="129">
        <f>LF!C318+LF!AM318+LF!CI318+LF!DS318+LF!FO318+LF!GY318</f>
        <v>0</v>
      </c>
      <c r="F38" s="130">
        <f t="shared" si="4"/>
        <v>1752</v>
      </c>
      <c r="G38" s="129">
        <f>LF!O318+LF!AA318+LF!CU318+LF!DG318+LF!GA318+LF!GM318</f>
        <v>0</v>
      </c>
      <c r="H38" s="130">
        <f t="shared" si="5"/>
        <v>3410</v>
      </c>
      <c r="I38" s="129">
        <f>LF!AY318+LF!BK318+LF!EE318+LF!EQ318+LF!HK318+LF!HW318</f>
        <v>0</v>
      </c>
      <c r="J38" s="130">
        <f t="shared" si="6"/>
        <v>3450</v>
      </c>
      <c r="K38" s="133">
        <f>LF!BW318+LF!FC318+LF!II318</f>
        <v>0</v>
      </c>
      <c r="L38" s="130">
        <f t="shared" si="7"/>
        <v>1701</v>
      </c>
      <c r="N38" s="129">
        <f t="shared" si="8"/>
        <v>2459</v>
      </c>
      <c r="O38" s="130">
        <f t="shared" si="1"/>
        <v>0</v>
      </c>
      <c r="P38" s="129">
        <f>LM!C318+LM!AA318</f>
        <v>0</v>
      </c>
      <c r="Q38" s="130">
        <f>LM!E317+LM!AC317</f>
        <v>551</v>
      </c>
      <c r="R38" s="129">
        <f>LM!O318</f>
        <v>0</v>
      </c>
      <c r="S38" s="130">
        <f>LM!Q317</f>
        <v>485</v>
      </c>
      <c r="T38" s="129">
        <f>LM!AM318+LM!AY318</f>
        <v>0</v>
      </c>
      <c r="U38" s="130">
        <f>LM!AO317+LM!BA317</f>
        <v>945</v>
      </c>
      <c r="V38" s="129">
        <f>LM!BK318</f>
        <v>0</v>
      </c>
      <c r="W38" s="130">
        <f>LM!BM317</f>
        <v>480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10313</v>
      </c>
      <c r="D39" s="130">
        <f t="shared" si="12"/>
        <v>0</v>
      </c>
      <c r="E39" s="129">
        <f>LF!C327+LF!AM327+LF!CI327+LF!DS327+LF!FO327+LF!GY327</f>
        <v>0</v>
      </c>
      <c r="F39" s="130">
        <f t="shared" si="4"/>
        <v>1752</v>
      </c>
      <c r="G39" s="129">
        <f>LF!O327+LF!AA327+LF!CU327+LF!DG327+LF!GA327+LF!GM327</f>
        <v>0</v>
      </c>
      <c r="H39" s="130">
        <f t="shared" si="5"/>
        <v>3410</v>
      </c>
      <c r="I39" s="129">
        <f>LF!AY327+LF!BK327+LF!EE327+LF!EQ327+LF!HK327+LF!HW327</f>
        <v>0</v>
      </c>
      <c r="J39" s="130">
        <f t="shared" si="6"/>
        <v>3450</v>
      </c>
      <c r="K39" s="133">
        <f>LF!BW327+LF!FC327+LF!II327</f>
        <v>0</v>
      </c>
      <c r="L39" s="130">
        <f t="shared" si="7"/>
        <v>1701</v>
      </c>
      <c r="N39" s="129">
        <f t="shared" si="8"/>
        <v>2459</v>
      </c>
      <c r="O39" s="130">
        <f t="shared" si="1"/>
        <v>0</v>
      </c>
      <c r="P39" s="129">
        <f>LM!C327+LM!AA327</f>
        <v>0</v>
      </c>
      <c r="Q39" s="130">
        <f>LM!E326+LM!AC326</f>
        <v>551</v>
      </c>
      <c r="R39" s="129">
        <f>LM!O327</f>
        <v>0</v>
      </c>
      <c r="S39" s="130">
        <f>LM!Q326</f>
        <v>485</v>
      </c>
      <c r="T39" s="129">
        <f>LM!AM327+LM!AY327</f>
        <v>0</v>
      </c>
      <c r="U39" s="130">
        <f>LM!AO326+LM!BA326</f>
        <v>945</v>
      </c>
      <c r="V39" s="129">
        <f>LM!BK327</f>
        <v>0</v>
      </c>
      <c r="W39" s="130">
        <f>LM!BM326</f>
        <v>480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10313</v>
      </c>
      <c r="D40" s="130">
        <f t="shared" ref="D40:D42" si="13">E40+G40+I40+K40</f>
        <v>0</v>
      </c>
      <c r="E40" s="129">
        <f>LF!C336+LF!AM336+LF!CI336+LF!DS336+LF!FO336+LF!GY336</f>
        <v>0</v>
      </c>
      <c r="F40" s="130">
        <f t="shared" si="4"/>
        <v>1752</v>
      </c>
      <c r="G40" s="129">
        <f>LF!O336+LF!AA336+LF!CU336+LF!DG336+LF!GA336+LF!GM336</f>
        <v>0</v>
      </c>
      <c r="H40" s="130">
        <f t="shared" si="5"/>
        <v>3410</v>
      </c>
      <c r="I40" s="129">
        <f>LF!AY336+LF!BK336+LF!EE336+LF!EQ336+LF!HK336+LF!HW336</f>
        <v>0</v>
      </c>
      <c r="J40" s="130">
        <f t="shared" si="6"/>
        <v>3450</v>
      </c>
      <c r="K40" s="133">
        <f>LF!BW336+LF!FC336+LF!II336</f>
        <v>0</v>
      </c>
      <c r="L40" s="130">
        <f t="shared" si="7"/>
        <v>1701</v>
      </c>
      <c r="N40" s="129">
        <f t="shared" si="8"/>
        <v>2459</v>
      </c>
      <c r="O40" s="130">
        <f t="shared" si="1"/>
        <v>0</v>
      </c>
      <c r="P40" s="129">
        <f>LM!C336+LM!AA336</f>
        <v>0</v>
      </c>
      <c r="Q40" s="130">
        <f>LM!E335+LM!AC335</f>
        <v>551</v>
      </c>
      <c r="R40" s="129">
        <f>LM!O336</f>
        <v>0</v>
      </c>
      <c r="S40" s="130">
        <f>LM!Q335</f>
        <v>485</v>
      </c>
      <c r="T40" s="129">
        <f>LM!AM336+LM!AY336</f>
        <v>0</v>
      </c>
      <c r="U40" s="130">
        <f>LM!AO335+LM!BA335</f>
        <v>945</v>
      </c>
      <c r="V40" s="129">
        <f>LM!BK336</f>
        <v>0</v>
      </c>
      <c r="W40" s="130">
        <f>LM!BM335</f>
        <v>480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10313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1752</v>
      </c>
      <c r="G41" s="129">
        <f>LF!O345+LF!AA345+LF!CU345+LF!DG345+LF!GA345+LF!GM345</f>
        <v>0</v>
      </c>
      <c r="H41" s="130">
        <f t="shared" si="5"/>
        <v>3410</v>
      </c>
      <c r="I41" s="129">
        <f>LF!AY345+LF!BK345+LF!EE345+LF!EQ345+LF!HK345+LF!HW345</f>
        <v>0</v>
      </c>
      <c r="J41" s="130">
        <f t="shared" si="6"/>
        <v>3450</v>
      </c>
      <c r="K41" s="133">
        <f>LF!BW345+LF!FC345+LF!II345</f>
        <v>0</v>
      </c>
      <c r="L41" s="130">
        <f t="shared" si="7"/>
        <v>1701</v>
      </c>
      <c r="N41" s="129">
        <f t="shared" si="8"/>
        <v>2459</v>
      </c>
      <c r="O41" s="130">
        <f t="shared" si="1"/>
        <v>0</v>
      </c>
      <c r="P41" s="129">
        <f>LM!C345+LM!AA345</f>
        <v>0</v>
      </c>
      <c r="Q41" s="130">
        <f>LM!E344+LM!AC344</f>
        <v>551</v>
      </c>
      <c r="R41" s="129">
        <f>LM!O345</f>
        <v>0</v>
      </c>
      <c r="S41" s="130">
        <f>LM!Q344</f>
        <v>485</v>
      </c>
      <c r="T41" s="129">
        <f>LM!AM345+LM!AY345</f>
        <v>0</v>
      </c>
      <c r="U41" s="130">
        <f>LM!AO344+LM!BA344</f>
        <v>945</v>
      </c>
      <c r="V41" s="129">
        <f>LM!BK345</f>
        <v>0</v>
      </c>
      <c r="W41" s="130">
        <f>LM!BM344</f>
        <v>480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10313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1752</v>
      </c>
      <c r="G42" s="131">
        <f>LF!O354+LF!AA354+LF!CU354+LF!DG354+LF!GA354+LF!GM354</f>
        <v>0</v>
      </c>
      <c r="H42" s="130">
        <f t="shared" si="5"/>
        <v>3410</v>
      </c>
      <c r="I42" s="131">
        <f>LF!AY354+LF!BK354+LF!EE354+LF!EQ354+LF!HK354+LF!HW354</f>
        <v>0</v>
      </c>
      <c r="J42" s="130">
        <f t="shared" si="6"/>
        <v>3450</v>
      </c>
      <c r="K42" s="134">
        <f>LF!BW354+LF!FC354+LF!II354</f>
        <v>0</v>
      </c>
      <c r="L42" s="130">
        <f t="shared" si="7"/>
        <v>1701</v>
      </c>
      <c r="N42" s="129">
        <f t="shared" si="8"/>
        <v>2459</v>
      </c>
      <c r="O42" s="132">
        <f t="shared" si="1"/>
        <v>0</v>
      </c>
      <c r="P42" s="131">
        <f>LM!C354+LM!AA354</f>
        <v>0</v>
      </c>
      <c r="Q42" s="132">
        <f>LM!E353+LM!AC353</f>
        <v>551</v>
      </c>
      <c r="R42" s="131">
        <f>LM!O354</f>
        <v>0</v>
      </c>
      <c r="S42" s="132">
        <f>LM!Q353</f>
        <v>485</v>
      </c>
      <c r="T42" s="131">
        <f>LM!AM354+LM!AY354</f>
        <v>0</v>
      </c>
      <c r="U42" s="132">
        <f>LM!AO353+LM!BA353</f>
        <v>945</v>
      </c>
      <c r="V42" s="131">
        <f>LM!BK354</f>
        <v>0</v>
      </c>
      <c r="W42" s="132">
        <f>LM!BM353</f>
        <v>480</v>
      </c>
    </row>
    <row r="43" spans="1:23" x14ac:dyDescent="0.25">
      <c r="B43" s="125"/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2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0"/>
        <v>0</v>
      </c>
      <c r="U7" s="635">
        <f t="shared" si="4"/>
        <v>1841</v>
      </c>
    </row>
    <row r="8" spans="1:21" hidden="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0"/>
        <v>0</v>
      </c>
      <c r="U8" s="635">
        <f t="shared" si="4"/>
        <v>1841</v>
      </c>
    </row>
    <row r="9" spans="1:21" hidden="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0"/>
        <v>0</v>
      </c>
      <c r="U9" s="635">
        <f t="shared" si="4"/>
        <v>1841</v>
      </c>
    </row>
    <row r="10" spans="1:21" hidden="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0"/>
        <v>0</v>
      </c>
      <c r="U10" s="635">
        <f t="shared" si="4"/>
        <v>1841</v>
      </c>
    </row>
    <row r="11" spans="1:21" hidden="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0"/>
        <v>0</v>
      </c>
      <c r="U11" s="635">
        <f t="shared" si="4"/>
        <v>1841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1841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1841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1841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1841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1841</v>
      </c>
    </row>
    <row r="17" spans="1:2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0"/>
        <v>0</v>
      </c>
      <c r="U22" s="635">
        <f t="shared" si="8"/>
        <v>3458</v>
      </c>
    </row>
    <row r="23" spans="1:21" hidden="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0"/>
        <v>0</v>
      </c>
      <c r="U23" s="635">
        <f t="shared" si="8"/>
        <v>3458</v>
      </c>
    </row>
    <row r="24" spans="1:21" hidden="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0"/>
        <v>0</v>
      </c>
      <c r="U24" s="635">
        <f t="shared" si="8"/>
        <v>3458</v>
      </c>
    </row>
    <row r="25" spans="1:21" hidden="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0"/>
        <v>0</v>
      </c>
      <c r="U25" s="635">
        <f t="shared" si="8"/>
        <v>3458</v>
      </c>
    </row>
    <row r="26" spans="1:21" hidden="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0"/>
        <v>0</v>
      </c>
      <c r="U26" s="635">
        <f t="shared" si="8"/>
        <v>3458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3458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3458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3458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3458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3458</v>
      </c>
    </row>
    <row r="32" spans="1:2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0"/>
        <v>0</v>
      </c>
      <c r="U37" s="635">
        <f t="shared" si="12"/>
        <v>3502</v>
      </c>
    </row>
    <row r="38" spans="1:21" hidden="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0"/>
        <v>0</v>
      </c>
      <c r="U38" s="635">
        <f t="shared" si="12"/>
        <v>3502</v>
      </c>
    </row>
    <row r="39" spans="1:21" hidden="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0"/>
        <v>0</v>
      </c>
      <c r="U39" s="635">
        <f t="shared" si="12"/>
        <v>3502</v>
      </c>
    </row>
    <row r="40" spans="1:21" hidden="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0"/>
        <v>0</v>
      </c>
      <c r="U40" s="635">
        <f t="shared" si="12"/>
        <v>3502</v>
      </c>
    </row>
    <row r="41" spans="1:21" hidden="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0"/>
        <v>0</v>
      </c>
      <c r="U41" s="635">
        <f t="shared" si="12"/>
        <v>3502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3502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3502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3502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3502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3502</v>
      </c>
    </row>
    <row r="47" spans="1:2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0"/>
        <v>0</v>
      </c>
      <c r="U52" s="635">
        <f t="shared" si="16"/>
        <v>1725</v>
      </c>
    </row>
    <row r="53" spans="1:21" hidden="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0"/>
        <v>0</v>
      </c>
      <c r="U53" s="635">
        <f t="shared" si="16"/>
        <v>1725</v>
      </c>
    </row>
    <row r="54" spans="1:21" hidden="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0"/>
        <v>0</v>
      </c>
      <c r="U54" s="635">
        <f t="shared" si="16"/>
        <v>1725</v>
      </c>
    </row>
    <row r="55" spans="1:21" hidden="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0"/>
        <v>0</v>
      </c>
      <c r="U55" s="635">
        <f t="shared" si="16"/>
        <v>1725</v>
      </c>
    </row>
    <row r="56" spans="1:21" hidden="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0"/>
        <v>0</v>
      </c>
      <c r="U56" s="635">
        <f t="shared" si="16"/>
        <v>1725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1725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1725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1725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1725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1725</v>
      </c>
    </row>
  </sheetData>
  <autoFilter ref="A1:U61">
    <filterColumn colId="3">
      <filters>
        <filter val="50"/>
        <filter val="51"/>
        <filter val="52"/>
        <filter val="53"/>
        <filter val="54"/>
        <filter val="55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1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hidden="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5"/>
        <v>0</v>
      </c>
      <c r="U7" s="635">
        <f t="shared" si="6"/>
        <v>575</v>
      </c>
    </row>
    <row r="8" spans="1:21" hidden="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5"/>
        <v>0</v>
      </c>
      <c r="U8" s="635">
        <f t="shared" si="6"/>
        <v>575</v>
      </c>
    </row>
    <row r="9" spans="1:21" hidden="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5"/>
        <v>0</v>
      </c>
      <c r="U9" s="635">
        <f t="shared" si="6"/>
        <v>575</v>
      </c>
    </row>
    <row r="10" spans="1:21" hidden="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5"/>
        <v>0</v>
      </c>
      <c r="U10" s="635">
        <f t="shared" si="6"/>
        <v>575</v>
      </c>
    </row>
    <row r="11" spans="1:21" hidden="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575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575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575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575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575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575</v>
      </c>
    </row>
    <row r="17" spans="1:2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hidden="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0</v>
      </c>
      <c r="U22" s="635">
        <f t="shared" si="11"/>
        <v>492</v>
      </c>
    </row>
    <row r="23" spans="1:21" hidden="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10"/>
        <v>0</v>
      </c>
      <c r="U23" s="635">
        <f t="shared" si="11"/>
        <v>492</v>
      </c>
    </row>
    <row r="24" spans="1:21" hidden="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10"/>
        <v>0</v>
      </c>
      <c r="U24" s="635">
        <f t="shared" si="11"/>
        <v>492</v>
      </c>
    </row>
    <row r="25" spans="1:21" hidden="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10"/>
        <v>0</v>
      </c>
      <c r="U25" s="635">
        <f t="shared" si="11"/>
        <v>492</v>
      </c>
    </row>
    <row r="26" spans="1:21" hidden="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10"/>
        <v>0</v>
      </c>
      <c r="U26" s="635">
        <f t="shared" si="11"/>
        <v>492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492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492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492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492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492</v>
      </c>
    </row>
    <row r="32" spans="1:2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hidden="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15"/>
        <v>0</v>
      </c>
      <c r="U37" s="635">
        <f t="shared" si="16"/>
        <v>970</v>
      </c>
    </row>
    <row r="38" spans="1:21" hidden="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15"/>
        <v>0</v>
      </c>
      <c r="U38" s="635">
        <f t="shared" si="16"/>
        <v>970</v>
      </c>
    </row>
    <row r="39" spans="1:21" hidden="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15"/>
        <v>0</v>
      </c>
      <c r="U39" s="635">
        <f t="shared" si="16"/>
        <v>970</v>
      </c>
    </row>
    <row r="40" spans="1:21" hidden="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15"/>
        <v>0</v>
      </c>
      <c r="U40" s="635">
        <f t="shared" si="16"/>
        <v>970</v>
      </c>
    </row>
    <row r="41" spans="1:21" hidden="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15"/>
        <v>0</v>
      </c>
      <c r="U41" s="635">
        <f t="shared" si="16"/>
        <v>970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970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970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970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970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970</v>
      </c>
    </row>
    <row r="47" spans="1:2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hidden="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20"/>
        <v>0</v>
      </c>
      <c r="U52" s="635">
        <f t="shared" si="21"/>
        <v>490</v>
      </c>
    </row>
    <row r="53" spans="1:21" hidden="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0</v>
      </c>
      <c r="U53" s="635">
        <f t="shared" si="21"/>
        <v>490</v>
      </c>
    </row>
    <row r="54" spans="1:21" hidden="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20"/>
        <v>0</v>
      </c>
      <c r="U54" s="635">
        <f t="shared" si="21"/>
        <v>490</v>
      </c>
    </row>
    <row r="55" spans="1:21" hidden="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20"/>
        <v>0</v>
      </c>
      <c r="U55" s="635">
        <f t="shared" si="21"/>
        <v>490</v>
      </c>
    </row>
    <row r="56" spans="1:21" hidden="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20"/>
        <v>0</v>
      </c>
      <c r="U56" s="635">
        <f t="shared" si="21"/>
        <v>490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490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490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490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490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490</v>
      </c>
    </row>
  </sheetData>
  <autoFilter ref="A1:U61">
    <filterColumn colId="3">
      <filters>
        <filter val="50"/>
        <filter val="51"/>
        <filter val="52"/>
        <filter val="53"/>
        <filter val="54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63" t="s">
        <v>1</v>
      </c>
      <c r="B1" s="860" t="s">
        <v>2</v>
      </c>
      <c r="C1" s="866" t="s">
        <v>79</v>
      </c>
      <c r="D1" s="867"/>
      <c r="E1" s="867"/>
      <c r="F1" s="867"/>
      <c r="G1" s="867"/>
      <c r="H1" s="867"/>
      <c r="I1" s="867"/>
      <c r="J1" s="867"/>
      <c r="K1" s="868"/>
      <c r="M1" s="866" t="s">
        <v>80</v>
      </c>
      <c r="N1" s="867"/>
      <c r="O1" s="867"/>
      <c r="P1" s="867"/>
      <c r="Q1" s="867"/>
      <c r="R1" s="867"/>
      <c r="S1" s="867"/>
      <c r="T1" s="867"/>
      <c r="U1" s="868"/>
    </row>
    <row r="2" spans="1:21" ht="19.5" customHeight="1" thickBot="1" x14ac:dyDescent="0.3">
      <c r="A2" s="864"/>
      <c r="B2" s="861"/>
      <c r="C2" s="869" t="s">
        <v>81</v>
      </c>
      <c r="D2" s="871" t="s">
        <v>83</v>
      </c>
      <c r="E2" s="872"/>
      <c r="F2" s="871" t="s">
        <v>84</v>
      </c>
      <c r="G2" s="872"/>
      <c r="H2" s="871" t="s">
        <v>85</v>
      </c>
      <c r="I2" s="872"/>
      <c r="J2" s="871" t="s">
        <v>86</v>
      </c>
      <c r="K2" s="872"/>
      <c r="L2" s="62"/>
      <c r="M2" s="869" t="s">
        <v>81</v>
      </c>
      <c r="N2" s="871" t="s">
        <v>83</v>
      </c>
      <c r="O2" s="872"/>
      <c r="P2" s="871" t="s">
        <v>84</v>
      </c>
      <c r="Q2" s="872"/>
      <c r="R2" s="871" t="s">
        <v>85</v>
      </c>
      <c r="S2" s="872"/>
      <c r="T2" s="871" t="s">
        <v>86</v>
      </c>
      <c r="U2" s="872"/>
    </row>
    <row r="3" spans="1:21" ht="15.75" thickBot="1" x14ac:dyDescent="0.3">
      <c r="A3" s="865"/>
      <c r="B3" s="862"/>
      <c r="C3" s="870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70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57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58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58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58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58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58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58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59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54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55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55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55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55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55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55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56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54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55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55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55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55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55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55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56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54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55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55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55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55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55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55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56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54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55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55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55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55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55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55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56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54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55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55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55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55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55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55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56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54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55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55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55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55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55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55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56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54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55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55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55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55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55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55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56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54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55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55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55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55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55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55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56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54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55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55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55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55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55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55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56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54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55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55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55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55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55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55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56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54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55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55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55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55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55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55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56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54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55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55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55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55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55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55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56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54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55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55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55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55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55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55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56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54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55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55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55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55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55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55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56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54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55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55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55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55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55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55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56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54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55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55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55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55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55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55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56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54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55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55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55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55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55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55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56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54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55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55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55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55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55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55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56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54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55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55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55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55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55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55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56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54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55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55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55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55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55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55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56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54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55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55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55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55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55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55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56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54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55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55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55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55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55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55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56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54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55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55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55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55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55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55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56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54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55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55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55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55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55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55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56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54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55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55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55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55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55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55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56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54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55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55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55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55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55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55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56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54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55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55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55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55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55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55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56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54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55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55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55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55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55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55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56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54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55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55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55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55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55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55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56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54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55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55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55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55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55"/>
      <c r="B280" s="90">
        <f t="shared" si="121"/>
        <v>45811</v>
      </c>
      <c r="C280" s="97">
        <f>LF!JI280</f>
        <v>10491</v>
      </c>
      <c r="D280" s="99">
        <f>LF!E280+LF!AC280+LF!BM280+LF!CK280+LF!DU280+LF!ES280+LF!GC280+LF!HA280</f>
        <v>3583</v>
      </c>
      <c r="E280" s="92">
        <f>LF!C280+LF!AA280+LF!BK280+LF!CI280+LF!DS280+LF!EQ280+LF!GA280+LF!GY280</f>
        <v>1</v>
      </c>
      <c r="F280" s="99">
        <f>LF!Q280+LF!BY280+LF!EG280+LF!GO280</f>
        <v>2303</v>
      </c>
      <c r="G280" s="92">
        <f>LF!O280+LF!BW280+LF!EE280+LF!GM280</f>
        <v>2</v>
      </c>
      <c r="H280" s="99">
        <f>LF!AO280+LF!CW280</f>
        <v>607</v>
      </c>
      <c r="I280" s="92">
        <f>LF!AM280+LF!CU280</f>
        <v>1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55"/>
      <c r="B281" s="120">
        <f t="shared" si="121"/>
        <v>45812</v>
      </c>
      <c r="C281" s="121">
        <f>LF!JI281</f>
        <v>10486</v>
      </c>
      <c r="D281" s="122">
        <f>LF!E281+LF!AC281+LF!BM281+LF!CK281+LF!DU281+LF!ES281+LF!GC281+LF!HA281</f>
        <v>3581</v>
      </c>
      <c r="E281" s="93">
        <f>LF!C281+LF!AA281+LF!BK281+LF!CI281+LF!DS281+LF!EQ281+LF!GA281+LF!GY281</f>
        <v>2</v>
      </c>
      <c r="F281" s="100">
        <f>LF!Q281+LF!BY281+LF!EG281+LF!GO281</f>
        <v>2302</v>
      </c>
      <c r="G281" s="93">
        <f>LF!O281+LF!BW281+LF!EE281+LF!GM281</f>
        <v>1</v>
      </c>
      <c r="H281" s="100">
        <f>LF!AO281+LF!CW281</f>
        <v>607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56"/>
      <c r="B282" s="2"/>
      <c r="C282" s="119"/>
      <c r="D282" s="123"/>
      <c r="E282" s="94">
        <f t="shared" ref="E282" si="134">SUM(E275:E281)</f>
        <v>12</v>
      </c>
      <c r="F282" s="95"/>
      <c r="G282" s="94">
        <f t="shared" ref="G282" si="135">SUM(G275:G281)</f>
        <v>11</v>
      </c>
      <c r="H282" s="95"/>
      <c r="I282" s="94">
        <f t="shared" ref="I282" si="136">SUM(I275:I281)</f>
        <v>6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54">
        <v>56</v>
      </c>
      <c r="B284" s="89">
        <f t="shared" ref="B284:B293" si="138">+B281+1</f>
        <v>45813</v>
      </c>
      <c r="C284" s="96">
        <f>LF!JI284</f>
        <v>10486</v>
      </c>
      <c r="D284" s="98">
        <f>LF!E284+LF!AC284+LF!BM284+LF!CK284+LF!DU284+LF!ES284+LF!GC284+LF!HA284</f>
        <v>3581</v>
      </c>
      <c r="E284" s="91">
        <f>LF!C284+LF!AA284+LF!BK284+LF!CI284+LF!DS284+LF!EQ284+LF!GA284+LF!GY284</f>
        <v>0</v>
      </c>
      <c r="F284" s="98">
        <f>LF!Q284+LF!BY284+LF!EG284+LF!GO284</f>
        <v>2302</v>
      </c>
      <c r="G284" s="91">
        <f>LF!O284+LF!BW284+LF!EE284+LF!GM284</f>
        <v>0</v>
      </c>
      <c r="H284" s="98">
        <f>LF!AO284+LF!CW284</f>
        <v>607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55"/>
      <c r="B285" s="90">
        <f t="shared" ref="B285:B299" si="139">+B284+1</f>
        <v>45814</v>
      </c>
      <c r="C285" s="97">
        <f>LF!JI285</f>
        <v>10482</v>
      </c>
      <c r="D285" s="99">
        <f>LF!E285+LF!AC285+LF!BM285+LF!CK285+LF!DU285+LF!ES285+LF!GC285+LF!HA285</f>
        <v>3579</v>
      </c>
      <c r="E285" s="92">
        <f>LF!C285+LF!AA285+LF!BK285+LF!CI285+LF!DS285+LF!EQ285+LF!GA285+LF!GY285</f>
        <v>2</v>
      </c>
      <c r="F285" s="99">
        <f>LF!Q285+LF!BY285+LF!EG285+LF!GO285</f>
        <v>2302</v>
      </c>
      <c r="G285" s="92">
        <f>LF!O285+LF!BW285+LF!EE285+LF!GM285</f>
        <v>0</v>
      </c>
      <c r="H285" s="99">
        <f>LF!AO285+LF!CW285</f>
        <v>605</v>
      </c>
      <c r="I285" s="92">
        <f>LF!AM285+LF!CU285</f>
        <v>2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55"/>
      <c r="B286" s="90">
        <f t="shared" si="139"/>
        <v>45815</v>
      </c>
      <c r="C286" s="97">
        <f>LF!JI286</f>
        <v>10478</v>
      </c>
      <c r="D286" s="99">
        <f>LF!E286+LF!AC286+LF!BM286+LF!CK286+LF!DU286+LF!ES286+LF!GC286+LF!HA286</f>
        <v>3578</v>
      </c>
      <c r="E286" s="92">
        <f>LF!C286+LF!AA286+LF!BK286+LF!CI286+LF!DS286+LF!EQ286+LF!GA286+LF!GY286</f>
        <v>1</v>
      </c>
      <c r="F286" s="99">
        <f>LF!Q286+LF!BY286+LF!EG286+LF!GO286</f>
        <v>2302</v>
      </c>
      <c r="G286" s="92">
        <f>LF!O286+LF!BW286+LF!EE286+LF!GM286</f>
        <v>0</v>
      </c>
      <c r="H286" s="99">
        <f>LF!AO286+LF!CW286</f>
        <v>604</v>
      </c>
      <c r="I286" s="92">
        <f>LF!AM286+LF!CU286</f>
        <v>1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55"/>
      <c r="B287" s="90">
        <f t="shared" si="139"/>
        <v>45816</v>
      </c>
      <c r="C287" s="97">
        <f>LF!JI287</f>
        <v>10469</v>
      </c>
      <c r="D287" s="99">
        <f>LF!E287+LF!AC287+LF!BM287+LF!CK287+LF!DU287+LF!ES287+LF!GC287+LF!HA287</f>
        <v>3575</v>
      </c>
      <c r="E287" s="92">
        <f>LF!C287+LF!AA287+LF!BK287+LF!CI287+LF!DS287+LF!EQ287+LF!GA287+LF!GY287</f>
        <v>3</v>
      </c>
      <c r="F287" s="99">
        <f>LF!Q287+LF!BY287+LF!EG287+LF!GO287</f>
        <v>2301</v>
      </c>
      <c r="G287" s="92">
        <f>LF!O287+LF!BW287+LF!EE287+LF!GM287</f>
        <v>1</v>
      </c>
      <c r="H287" s="99">
        <f>LF!AO287+LF!CW287</f>
        <v>604</v>
      </c>
      <c r="I287" s="92">
        <f>LF!AM287+LF!CU287</f>
        <v>0</v>
      </c>
      <c r="J287" s="99">
        <f>LF!BA287+LF!DI287+LF!FE287+LF!HM287</f>
        <v>2276</v>
      </c>
      <c r="K287" s="92">
        <f>LF!AY287+LF!DG287+LF!FC287+LF!HK287</f>
        <v>2</v>
      </c>
    </row>
    <row r="288" spans="1:11" ht="18.75" x14ac:dyDescent="0.25">
      <c r="A288" s="855"/>
      <c r="B288" s="90">
        <f t="shared" si="139"/>
        <v>45817</v>
      </c>
      <c r="C288" s="97">
        <f>LF!JI288</f>
        <v>10456</v>
      </c>
      <c r="D288" s="99">
        <f>LF!E288+LF!AC288+LF!BM288+LF!CK288+LF!DU288+LF!ES288+LF!GC288+LF!HA288</f>
        <v>3569</v>
      </c>
      <c r="E288" s="92">
        <f>LF!C288+LF!AA288+LF!BK288+LF!CI288+LF!DS288+LF!EQ288+LF!GA288+LF!GY288</f>
        <v>6</v>
      </c>
      <c r="F288" s="99">
        <f>LF!Q288+LF!BY288+LF!EG288+LF!GO288</f>
        <v>2300</v>
      </c>
      <c r="G288" s="92">
        <f>LF!O288+LF!BW288+LF!EE288+LF!GM288</f>
        <v>1</v>
      </c>
      <c r="H288" s="99">
        <f>LF!AO288+LF!CW288</f>
        <v>601</v>
      </c>
      <c r="I288" s="92">
        <f>LF!AM288+LF!CU288</f>
        <v>3</v>
      </c>
      <c r="J288" s="99">
        <f>LF!BA288+LF!DI288+LF!FE288+LF!HM288</f>
        <v>2275</v>
      </c>
      <c r="K288" s="92">
        <f>LF!AY288+LF!DG288+LF!FC288+LF!HK288</f>
        <v>1</v>
      </c>
    </row>
    <row r="289" spans="1:11" ht="18.75" x14ac:dyDescent="0.25">
      <c r="A289" s="855"/>
      <c r="B289" s="90">
        <f t="shared" si="139"/>
        <v>45818</v>
      </c>
      <c r="C289" s="97">
        <f>LF!JI289</f>
        <v>10448</v>
      </c>
      <c r="D289" s="99">
        <f>LF!E289+LF!AC289+LF!BM289+LF!CK289+LF!DU289+LF!ES289+LF!GC289+LF!HA289</f>
        <v>3568</v>
      </c>
      <c r="E289" s="92">
        <f>LF!C289+LF!AA289+LF!BK289+LF!CI289+LF!DS289+LF!EQ289+LF!GA289+LF!GY289</f>
        <v>1</v>
      </c>
      <c r="F289" s="99">
        <f>LF!Q289+LF!BY289+LF!EG289+LF!GO289</f>
        <v>2297</v>
      </c>
      <c r="G289" s="92">
        <f>LF!O289+LF!BW289+LF!EE289+LF!GM289</f>
        <v>3</v>
      </c>
      <c r="H289" s="99">
        <f>LF!AO289+LF!CW289</f>
        <v>600</v>
      </c>
      <c r="I289" s="92">
        <f>LF!AM289+LF!CU289</f>
        <v>1</v>
      </c>
      <c r="J289" s="99">
        <f>LF!BA289+LF!DI289+LF!FE289+LF!HM289</f>
        <v>2274</v>
      </c>
      <c r="K289" s="92">
        <f>LF!AY289+LF!DG289+LF!FC289+LF!HK289</f>
        <v>1</v>
      </c>
    </row>
    <row r="290" spans="1:11" ht="19.5" thickBot="1" x14ac:dyDescent="0.3">
      <c r="A290" s="855"/>
      <c r="B290" s="120">
        <f t="shared" si="139"/>
        <v>45819</v>
      </c>
      <c r="C290" s="121">
        <f>LF!JI290</f>
        <v>10435</v>
      </c>
      <c r="D290" s="122">
        <f>LF!E290+LF!AC290+LF!BM290+LF!CK290+LF!DU290+LF!ES290+LF!GC290+LF!HA290</f>
        <v>3560</v>
      </c>
      <c r="E290" s="93">
        <f>LF!C290+LF!AA290+LF!BK290+LF!CI290+LF!DS290+LF!EQ290+LF!GA290+LF!GY290</f>
        <v>8</v>
      </c>
      <c r="F290" s="100">
        <f>LF!Q290+LF!BY290+LF!EG290+LF!GO290</f>
        <v>2295</v>
      </c>
      <c r="G290" s="93">
        <f>LF!O290+LF!BW290+LF!EE290+LF!GM290</f>
        <v>2</v>
      </c>
      <c r="H290" s="100">
        <f>LF!AO290+LF!CW290</f>
        <v>599</v>
      </c>
      <c r="I290" s="93">
        <f>LF!AM290+LF!CU290</f>
        <v>1</v>
      </c>
      <c r="J290" s="100">
        <f>LF!BA290+LF!DI290+LF!FE290+LF!HM290</f>
        <v>2273</v>
      </c>
      <c r="K290" s="93">
        <f>LF!AY290+LF!DG290+LF!FC290+LF!HK290</f>
        <v>1</v>
      </c>
    </row>
    <row r="291" spans="1:11" ht="19.5" thickBot="1" x14ac:dyDescent="0.3">
      <c r="A291" s="856"/>
      <c r="B291" s="2"/>
      <c r="C291" s="119"/>
      <c r="D291" s="123"/>
      <c r="E291" s="94">
        <f t="shared" ref="E291" si="140">SUM(E284:E290)</f>
        <v>21</v>
      </c>
      <c r="F291" s="95"/>
      <c r="G291" s="94">
        <f t="shared" ref="G291" si="141">SUM(G284:G290)</f>
        <v>7</v>
      </c>
      <c r="H291" s="95"/>
      <c r="I291" s="94">
        <f t="shared" ref="I291" si="142">SUM(I284:I290)</f>
        <v>8</v>
      </c>
      <c r="J291" s="95"/>
      <c r="K291" s="94">
        <f t="shared" ref="K291" si="143">SUM(K284:K290)</f>
        <v>5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54">
        <v>57</v>
      </c>
      <c r="B293" s="89">
        <f t="shared" si="138"/>
        <v>45820</v>
      </c>
      <c r="C293" s="96">
        <f>LF!JI293</f>
        <v>10426</v>
      </c>
      <c r="D293" s="98">
        <f>LF!E293+LF!AC293+LF!BM293+LF!CK293+LF!DU293+LF!ES293+LF!GC293+LF!HA293</f>
        <v>3555</v>
      </c>
      <c r="E293" s="91">
        <f>LF!C293+LF!AA293+LF!BK293+LF!CI293+LF!DS293+LF!EQ293+LF!GA293+LF!GY293</f>
        <v>5</v>
      </c>
      <c r="F293" s="98">
        <f>LF!Q293+LF!BY293+LF!EG293+LF!GO293</f>
        <v>2294</v>
      </c>
      <c r="G293" s="91">
        <f>LF!O293+LF!BW293+LF!EE293+LF!GM293</f>
        <v>1</v>
      </c>
      <c r="H293" s="98">
        <f>LF!AO293+LF!CW293</f>
        <v>598</v>
      </c>
      <c r="I293" s="91">
        <f>LF!AM293+LF!CU293</f>
        <v>1</v>
      </c>
      <c r="J293" s="98">
        <f>LF!BA293+LF!DI293+LF!FE293+LF!HM293</f>
        <v>2271</v>
      </c>
      <c r="K293" s="91">
        <f>LF!AY293+LF!DG293+LF!FC293+LF!HK293</f>
        <v>2</v>
      </c>
    </row>
    <row r="294" spans="1:11" ht="18.75" x14ac:dyDescent="0.25">
      <c r="A294" s="855"/>
      <c r="B294" s="90">
        <f t="shared" si="139"/>
        <v>45821</v>
      </c>
      <c r="C294" s="97">
        <f>LF!JI294</f>
        <v>10414</v>
      </c>
      <c r="D294" s="99">
        <f>LF!E294+LF!AC294+LF!BM294+LF!CK294+LF!DU294+LF!ES294+LF!GC294+LF!HA294</f>
        <v>3547</v>
      </c>
      <c r="E294" s="92">
        <f>LF!C294+LF!AA294+LF!BK294+LF!CI294+LF!DS294+LF!EQ294+LF!GA294+LF!GY294</f>
        <v>8</v>
      </c>
      <c r="F294" s="99">
        <f>LF!Q294+LF!BY294+LF!EG294+LF!GO294</f>
        <v>2291</v>
      </c>
      <c r="G294" s="92">
        <f>LF!O294+LF!BW294+LF!EE294+LF!GM294</f>
        <v>3</v>
      </c>
      <c r="H294" s="99">
        <f>LF!AO294+LF!CW294</f>
        <v>597</v>
      </c>
      <c r="I294" s="92">
        <f>LF!AM294+LF!CU294</f>
        <v>1</v>
      </c>
      <c r="J294" s="99">
        <f>LF!BA294+LF!DI294+LF!FE294+LF!HM294</f>
        <v>2271</v>
      </c>
      <c r="K294" s="92">
        <f>LF!AY294+LF!DG294+LF!FC294+LF!HK294</f>
        <v>0</v>
      </c>
    </row>
    <row r="295" spans="1:11" ht="18.75" x14ac:dyDescent="0.25">
      <c r="A295" s="855"/>
      <c r="B295" s="90">
        <f t="shared" si="139"/>
        <v>45822</v>
      </c>
      <c r="C295" s="97">
        <f>LF!JI295</f>
        <v>10405</v>
      </c>
      <c r="D295" s="99">
        <f>LF!E295+LF!AC295+LF!BM295+LF!CK295+LF!DU295+LF!ES295+LF!GC295+LF!HA295</f>
        <v>3544</v>
      </c>
      <c r="E295" s="92">
        <f>LF!C295+LF!AA295+LF!BK295+LF!CI295+LF!DS295+LF!EQ295+LF!GA295+LF!GY295</f>
        <v>3</v>
      </c>
      <c r="F295" s="99">
        <f>LF!Q295+LF!BY295+LF!EG295+LF!GO295</f>
        <v>2289</v>
      </c>
      <c r="G295" s="92">
        <f>LF!O295+LF!BW295+LF!EE295+LF!GM295</f>
        <v>2</v>
      </c>
      <c r="H295" s="99">
        <f>LF!AO295+LF!CW295</f>
        <v>597</v>
      </c>
      <c r="I295" s="92">
        <f>LF!AM295+LF!CU295</f>
        <v>0</v>
      </c>
      <c r="J295" s="99">
        <f>LF!BA295+LF!DI295+LF!FE295+LF!HM295</f>
        <v>2269</v>
      </c>
      <c r="K295" s="92">
        <f>LF!AY295+LF!DG295+LF!FC295+LF!HK295</f>
        <v>2</v>
      </c>
    </row>
    <row r="296" spans="1:11" ht="18.75" x14ac:dyDescent="0.25">
      <c r="A296" s="855"/>
      <c r="B296" s="90">
        <f t="shared" si="139"/>
        <v>45823</v>
      </c>
      <c r="C296" s="97">
        <f>LF!JI296</f>
        <v>10395</v>
      </c>
      <c r="D296" s="99">
        <f>LF!E296+LF!AC296+LF!BM296+LF!CK296+LF!DU296+LF!ES296+LF!GC296+LF!HA296</f>
        <v>3543</v>
      </c>
      <c r="E296" s="92">
        <f>LF!C296+LF!AA296+LF!BK296+LF!CI296+LF!DS296+LF!EQ296+LF!GA296+LF!GY296</f>
        <v>1</v>
      </c>
      <c r="F296" s="99">
        <f>LF!Q296+LF!BY296+LF!EG296+LF!GO296</f>
        <v>2289</v>
      </c>
      <c r="G296" s="92">
        <f>LF!O296+LF!BW296+LF!EE296+LF!GM296</f>
        <v>0</v>
      </c>
      <c r="H296" s="99">
        <f>LF!AO296+LF!CW296</f>
        <v>596</v>
      </c>
      <c r="I296" s="92">
        <f>LF!AM296+LF!CU296</f>
        <v>1</v>
      </c>
      <c r="J296" s="99">
        <f>LF!BA296+LF!DI296+LF!FE296+LF!HM296</f>
        <v>2263</v>
      </c>
      <c r="K296" s="92">
        <f>LF!AY296+LF!DG296+LF!FC296+LF!HK296</f>
        <v>6</v>
      </c>
    </row>
    <row r="297" spans="1:11" ht="18.75" x14ac:dyDescent="0.25">
      <c r="A297" s="855"/>
      <c r="B297" s="90">
        <f t="shared" si="139"/>
        <v>45824</v>
      </c>
      <c r="C297" s="97">
        <f>LF!JI297</f>
        <v>10389</v>
      </c>
      <c r="D297" s="99">
        <f>LF!E297+LF!AC297+LF!BM297+LF!CK297+LF!DU297+LF!ES297+LF!GC297+LF!HA297</f>
        <v>3543</v>
      </c>
      <c r="E297" s="92">
        <f>LF!C297+LF!AA297+LF!BK297+LF!CI297+LF!DS297+LF!EQ297+LF!GA297+LF!GY297</f>
        <v>0</v>
      </c>
      <c r="F297" s="99">
        <f>LF!Q297+LF!BY297+LF!EG297+LF!GO297</f>
        <v>2288</v>
      </c>
      <c r="G297" s="92">
        <f>LF!O297+LF!BW297+LF!EE297+LF!GM297</f>
        <v>1</v>
      </c>
      <c r="H297" s="99">
        <f>LF!AO297+LF!CW297</f>
        <v>593</v>
      </c>
      <c r="I297" s="92">
        <f>LF!AM297+LF!CU297</f>
        <v>3</v>
      </c>
      <c r="J297" s="99">
        <f>LF!BA297+LF!DI297+LF!FE297+LF!HM297</f>
        <v>2262</v>
      </c>
      <c r="K297" s="92">
        <f>LF!AY297+LF!DG297+LF!FC297+LF!HK297</f>
        <v>1</v>
      </c>
    </row>
    <row r="298" spans="1:11" ht="18.75" x14ac:dyDescent="0.25">
      <c r="A298" s="855"/>
      <c r="B298" s="90">
        <f t="shared" si="139"/>
        <v>45825</v>
      </c>
      <c r="C298" s="97">
        <f>LF!JI298</f>
        <v>10380</v>
      </c>
      <c r="D298" s="99">
        <f>LF!E298+LF!AC298+LF!BM298+LF!CK298+LF!DU298+LF!ES298+LF!GC298+LF!HA298</f>
        <v>3538</v>
      </c>
      <c r="E298" s="92">
        <f>LF!C298+LF!AA298+LF!BK298+LF!CI298+LF!DS298+LF!EQ298+LF!GA298+LF!GY298</f>
        <v>5</v>
      </c>
      <c r="F298" s="99">
        <f>LF!Q298+LF!BY298+LF!EG298+LF!GO298</f>
        <v>2288</v>
      </c>
      <c r="G298" s="92">
        <f>LF!O298+LF!BW298+LF!EE298+LF!GM298</f>
        <v>0</v>
      </c>
      <c r="H298" s="99">
        <f>LF!AO298+LF!CW298</f>
        <v>591</v>
      </c>
      <c r="I298" s="92">
        <f>LF!AM298+LF!CU298</f>
        <v>2</v>
      </c>
      <c r="J298" s="99">
        <f>LF!BA298+LF!DI298+LF!FE298+LF!HM298</f>
        <v>2261</v>
      </c>
      <c r="K298" s="92">
        <f>LF!AY298+LF!DG298+LF!FC298+LF!HK298</f>
        <v>1</v>
      </c>
    </row>
    <row r="299" spans="1:11" ht="19.5" thickBot="1" x14ac:dyDescent="0.3">
      <c r="A299" s="855"/>
      <c r="B299" s="120">
        <f t="shared" si="139"/>
        <v>45826</v>
      </c>
      <c r="C299" s="121">
        <f>LF!JI299</f>
        <v>10369</v>
      </c>
      <c r="D299" s="122">
        <f>LF!E299+LF!AC299+LF!BM299+LF!CK299+LF!DU299+LF!ES299+LF!GC299+LF!HA299</f>
        <v>3535</v>
      </c>
      <c r="E299" s="93">
        <f>LF!C299+LF!AA299+LF!BK299+LF!CI299+LF!DS299+LF!EQ299+LF!GA299+LF!GY299</f>
        <v>3</v>
      </c>
      <c r="F299" s="100">
        <f>LF!Q299+LF!BY299+LF!EG299+LF!GO299</f>
        <v>2286</v>
      </c>
      <c r="G299" s="93">
        <f>LF!O299+LF!BW299+LF!EE299+LF!GM299</f>
        <v>2</v>
      </c>
      <c r="H299" s="100">
        <f>LF!AO299+LF!CW299</f>
        <v>589</v>
      </c>
      <c r="I299" s="93">
        <f>LF!AM299+LF!CU299</f>
        <v>2</v>
      </c>
      <c r="J299" s="100">
        <f>LF!BA299+LF!DI299+LF!FE299+LF!HM299</f>
        <v>2259</v>
      </c>
      <c r="K299" s="93">
        <f>LF!AY299+LF!DG299+LF!FC299+LF!HK299</f>
        <v>2</v>
      </c>
    </row>
    <row r="300" spans="1:11" ht="19.5" thickBot="1" x14ac:dyDescent="0.3">
      <c r="A300" s="856"/>
      <c r="B300" s="2"/>
      <c r="C300" s="119"/>
      <c r="D300" s="123"/>
      <c r="E300" s="94">
        <f t="shared" ref="E300" si="144">SUM(E293:E299)</f>
        <v>25</v>
      </c>
      <c r="F300" s="95"/>
      <c r="G300" s="94">
        <f t="shared" ref="G300" si="145">SUM(G293:G299)</f>
        <v>9</v>
      </c>
      <c r="H300" s="95"/>
      <c r="I300" s="94">
        <f t="shared" ref="I300" si="146">SUM(I293:I299)</f>
        <v>10</v>
      </c>
      <c r="J300" s="95"/>
      <c r="K300" s="94">
        <f t="shared" ref="K300" si="147">SUM(K293:K299)</f>
        <v>14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54">
        <v>58</v>
      </c>
      <c r="B302" s="89">
        <f t="shared" ref="B302:B311" si="148">+B299+1</f>
        <v>45827</v>
      </c>
      <c r="C302" s="96">
        <f>LF!JI302</f>
        <v>10354</v>
      </c>
      <c r="D302" s="98">
        <f>LF!E302+LF!AC302+LF!BM302+LF!CK302+LF!DU302+LF!ES302+LF!GC302+LF!HA302</f>
        <v>3525</v>
      </c>
      <c r="E302" s="91">
        <f>LF!C302+LF!AA302+LF!BK302+LF!CI302+LF!DS302+LF!EQ302+LF!GA302+LF!GY302</f>
        <v>10</v>
      </c>
      <c r="F302" s="98">
        <f>LF!Q302+LF!BY302+LF!EG302+LF!GO302</f>
        <v>2284</v>
      </c>
      <c r="G302" s="91">
        <f>LF!O302+LF!BW302+LF!EE302+LF!GM302</f>
        <v>2</v>
      </c>
      <c r="H302" s="98">
        <f>LF!AO302+LF!CW302</f>
        <v>589</v>
      </c>
      <c r="I302" s="91">
        <f>LF!AM302+LF!CU302</f>
        <v>0</v>
      </c>
      <c r="J302" s="98">
        <f>LF!BA302+LF!DI302+LF!FE302+LF!HM302</f>
        <v>2258</v>
      </c>
      <c r="K302" s="91">
        <f>LF!AY302+LF!DG302+LF!FC302+LF!HK302</f>
        <v>1</v>
      </c>
    </row>
    <row r="303" spans="1:11" ht="18.75" x14ac:dyDescent="0.25">
      <c r="A303" s="855"/>
      <c r="B303" s="90">
        <f t="shared" ref="B303:B317" si="149">+B302+1</f>
        <v>45828</v>
      </c>
      <c r="C303" s="97">
        <f>LF!JI303</f>
        <v>10345</v>
      </c>
      <c r="D303" s="99">
        <f>LF!E303+LF!AC303+LF!BM303+LF!CK303+LF!DU303+LF!ES303+LF!GC303+LF!HA303</f>
        <v>3522</v>
      </c>
      <c r="E303" s="92">
        <f>LF!C303+LF!AA303+LF!BK303+LF!CI303+LF!DS303+LF!EQ303+LF!GA303+LF!GY303</f>
        <v>3</v>
      </c>
      <c r="F303" s="99">
        <f>LF!Q303+LF!BY303+LF!EG303+LF!GO303</f>
        <v>2282</v>
      </c>
      <c r="G303" s="92">
        <f>LF!O303+LF!BW303+LF!EE303+LF!GM303</f>
        <v>2</v>
      </c>
      <c r="H303" s="99">
        <f>LF!AO303+LF!CW303</f>
        <v>588</v>
      </c>
      <c r="I303" s="92">
        <f>LF!AM303+LF!CU303</f>
        <v>1</v>
      </c>
      <c r="J303" s="99">
        <f>LF!BA303+LF!DI303+LF!FE303+LF!HM303</f>
        <v>2257</v>
      </c>
      <c r="K303" s="92">
        <f>LF!AY303+LF!DG303+LF!FC303+LF!HK303</f>
        <v>1</v>
      </c>
    </row>
    <row r="304" spans="1:11" ht="18.75" x14ac:dyDescent="0.25">
      <c r="A304" s="855"/>
      <c r="B304" s="90">
        <f t="shared" si="149"/>
        <v>45829</v>
      </c>
      <c r="C304" s="97">
        <f>LF!JI304</f>
        <v>10339</v>
      </c>
      <c r="D304" s="99">
        <f>LF!E304+LF!AC304+LF!BM304+LF!CK304+LF!DU304+LF!ES304+LF!GC304+LF!HA304</f>
        <v>3504</v>
      </c>
      <c r="E304" s="92">
        <f>LF!C304+LF!AA304+LF!BK304+LF!CI304+LF!DS304+LF!EQ304+LF!GA304+LF!GY304</f>
        <v>9</v>
      </c>
      <c r="F304" s="99">
        <f>LF!Q304+LF!BY304+LF!EG304+LF!GO304</f>
        <v>2258</v>
      </c>
      <c r="G304" s="92">
        <f>LF!O304+LF!BW304+LF!EE304+LF!GM304</f>
        <v>0</v>
      </c>
      <c r="H304" s="99">
        <f>LF!AO304+LF!CW304</f>
        <v>671</v>
      </c>
      <c r="I304" s="92">
        <f>LF!AM304+LF!CU304</f>
        <v>6</v>
      </c>
      <c r="J304" s="99">
        <f>LF!BA304+LF!DI304+LF!FE304+LF!HM304</f>
        <v>2230</v>
      </c>
      <c r="K304" s="92">
        <f>LF!AY304+LF!DG304+LF!FC304+LF!HK304</f>
        <v>1</v>
      </c>
    </row>
    <row r="305" spans="1:11" ht="18.75" x14ac:dyDescent="0.25">
      <c r="A305" s="855"/>
      <c r="B305" s="90">
        <f t="shared" si="149"/>
        <v>45830</v>
      </c>
      <c r="C305" s="97">
        <f>LF!JI305</f>
        <v>10334</v>
      </c>
      <c r="D305" s="99">
        <f>LF!E305+LF!AC305+LF!BM305+LF!CK305+LF!DU305+LF!ES305+LF!GC305+LF!HA305</f>
        <v>3501</v>
      </c>
      <c r="E305" s="92">
        <f>LF!C305+LF!AA305+LF!BK305+LF!CI305+LF!DS305+LF!EQ305+LF!GA305+LF!GY305</f>
        <v>3</v>
      </c>
      <c r="F305" s="99">
        <f>LF!Q305+LF!BY305+LF!EG305+LF!GO305</f>
        <v>2258</v>
      </c>
      <c r="G305" s="92">
        <f>LF!O305+LF!BW305+LF!EE305+LF!GM305</f>
        <v>0</v>
      </c>
      <c r="H305" s="99">
        <f>LF!AO305+LF!CW305</f>
        <v>671</v>
      </c>
      <c r="I305" s="92">
        <f>LF!AM305+LF!CU305</f>
        <v>0</v>
      </c>
      <c r="J305" s="99">
        <f>LF!BA305+LF!DI305+LF!FE305+LF!HM305</f>
        <v>2229</v>
      </c>
      <c r="K305" s="92">
        <f>LF!AY305+LF!DG305+LF!FC305+LF!HK305</f>
        <v>1</v>
      </c>
    </row>
    <row r="306" spans="1:11" ht="18.75" x14ac:dyDescent="0.25">
      <c r="A306" s="855"/>
      <c r="B306" s="90">
        <f t="shared" si="149"/>
        <v>45831</v>
      </c>
      <c r="C306" s="97">
        <f>LF!JI306</f>
        <v>10324</v>
      </c>
      <c r="D306" s="99">
        <f>LF!E306+LF!AC306+LF!BM306+LF!CK306+LF!DU306+LF!ES306+LF!GC306+LF!HA306</f>
        <v>3497</v>
      </c>
      <c r="E306" s="92">
        <f>LF!C306+LF!AA306+LF!BK306+LF!CI306+LF!DS306+LF!EQ306+LF!GA306+LF!GY306</f>
        <v>4</v>
      </c>
      <c r="F306" s="99">
        <f>LF!Q306+LF!BY306+LF!EG306+LF!GO306</f>
        <v>2257</v>
      </c>
      <c r="G306" s="92">
        <f>LF!O306+LF!BW306+LF!EE306+LF!GM306</f>
        <v>1</v>
      </c>
      <c r="H306" s="99">
        <f>LF!AO306+LF!CW306</f>
        <v>669</v>
      </c>
      <c r="I306" s="92">
        <f>LF!AM306+LF!CU306</f>
        <v>2</v>
      </c>
      <c r="J306" s="99">
        <f>LF!BA306+LF!DI306+LF!FE306+LF!HM306</f>
        <v>2227</v>
      </c>
      <c r="K306" s="92">
        <f>LF!AY306+LF!DG306+LF!FC306+LF!HK306</f>
        <v>2</v>
      </c>
    </row>
    <row r="307" spans="1:11" ht="18.75" x14ac:dyDescent="0.25">
      <c r="A307" s="855"/>
      <c r="B307" s="90">
        <f t="shared" si="149"/>
        <v>45832</v>
      </c>
      <c r="C307" s="97">
        <f>LF!JI307</f>
        <v>10324</v>
      </c>
      <c r="D307" s="99">
        <f>LF!E307+LF!AC307+LF!BM307+LF!CK307+LF!DU307+LF!ES307+LF!GC307+LF!HA307</f>
        <v>3497</v>
      </c>
      <c r="E307" s="92">
        <f>LF!C307+LF!AA307+LF!BK307+LF!CI307+LF!DS307+LF!EQ307+LF!GA307+LF!GY307</f>
        <v>0</v>
      </c>
      <c r="F307" s="99">
        <f>LF!Q307+LF!BY307+LF!EG307+LF!GO307</f>
        <v>2257</v>
      </c>
      <c r="G307" s="92">
        <f>LF!O307+LF!BW307+LF!EE307+LF!GM307</f>
        <v>0</v>
      </c>
      <c r="H307" s="99">
        <f>LF!AO307+LF!CW307</f>
        <v>669</v>
      </c>
      <c r="I307" s="92">
        <f>LF!AM307+LF!CU307</f>
        <v>0</v>
      </c>
      <c r="J307" s="99">
        <f>LF!BA307+LF!DI307+LF!FE307+LF!HM307</f>
        <v>2227</v>
      </c>
      <c r="K307" s="92">
        <f>LF!AY307+LF!DG307+LF!FC307+LF!HK307</f>
        <v>0</v>
      </c>
    </row>
    <row r="308" spans="1:11" ht="19.5" thickBot="1" x14ac:dyDescent="0.3">
      <c r="A308" s="855"/>
      <c r="B308" s="120">
        <f t="shared" si="149"/>
        <v>45833</v>
      </c>
      <c r="C308" s="121">
        <f>LF!JI308</f>
        <v>10324</v>
      </c>
      <c r="D308" s="122">
        <f>LF!E308+LF!AC308+LF!BM308+LF!CK308+LF!DU308+LF!ES308+LF!GC308+LF!HA308</f>
        <v>3497</v>
      </c>
      <c r="E308" s="93">
        <f>LF!C308+LF!AA308+LF!BK308+LF!CI308+LF!DS308+LF!EQ308+LF!GA308+LF!GY308</f>
        <v>0</v>
      </c>
      <c r="F308" s="100">
        <f>LF!Q308+LF!BY308+LF!EG308+LF!GO308</f>
        <v>2257</v>
      </c>
      <c r="G308" s="93">
        <f>LF!O308+LF!BW308+LF!EE308+LF!GM308</f>
        <v>0</v>
      </c>
      <c r="H308" s="100">
        <f>LF!AO308+LF!CW308</f>
        <v>669</v>
      </c>
      <c r="I308" s="93">
        <f>LF!AM308+LF!CU308</f>
        <v>0</v>
      </c>
      <c r="J308" s="100">
        <f>LF!BA308+LF!DI308+LF!FE308+LF!HM308</f>
        <v>2227</v>
      </c>
      <c r="K308" s="93">
        <f>LF!AY308+LF!DG308+LF!FC308+LF!HK308</f>
        <v>0</v>
      </c>
    </row>
    <row r="309" spans="1:11" ht="19.5" thickBot="1" x14ac:dyDescent="0.3">
      <c r="A309" s="856"/>
      <c r="B309" s="2"/>
      <c r="C309" s="119"/>
      <c r="D309" s="123"/>
      <c r="E309" s="94">
        <f t="shared" ref="E309" si="150">SUM(E302:E308)</f>
        <v>29</v>
      </c>
      <c r="F309" s="95"/>
      <c r="G309" s="94">
        <f t="shared" ref="G309" si="151">SUM(G302:G308)</f>
        <v>5</v>
      </c>
      <c r="H309" s="95"/>
      <c r="I309" s="94">
        <f t="shared" ref="I309" si="152">SUM(I302:I308)</f>
        <v>9</v>
      </c>
      <c r="J309" s="95"/>
      <c r="K309" s="94">
        <f t="shared" ref="K309" si="153">SUM(K302:K308)</f>
        <v>6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54">
        <v>59</v>
      </c>
      <c r="B311" s="89">
        <f t="shared" si="148"/>
        <v>45834</v>
      </c>
      <c r="C311" s="96">
        <f>LF!JI311</f>
        <v>10324</v>
      </c>
      <c r="D311" s="98">
        <f>LF!E311+LF!AC311+LF!BM311+LF!CK311+LF!DU311+LF!ES311+LF!GC311+LF!HA311</f>
        <v>3497</v>
      </c>
      <c r="E311" s="91">
        <f>LF!C311+LF!AA311+LF!BK311+LF!CI311+LF!DS311+LF!EQ311+LF!GA311+LF!GY311</f>
        <v>0</v>
      </c>
      <c r="F311" s="98">
        <f>LF!Q311+LF!BY311+LF!EG311+LF!GO311</f>
        <v>2257</v>
      </c>
      <c r="G311" s="91">
        <f>LF!O311+LF!BW311+LF!EE311+LF!GM311</f>
        <v>0</v>
      </c>
      <c r="H311" s="98">
        <f>LF!AO311+LF!CW311</f>
        <v>669</v>
      </c>
      <c r="I311" s="91">
        <f>LF!AM311+LF!CU311</f>
        <v>0</v>
      </c>
      <c r="J311" s="98">
        <f>LF!BA311+LF!DI311+LF!FE311+LF!HM311</f>
        <v>2227</v>
      </c>
      <c r="K311" s="91">
        <f>LF!AY311+LF!DG311+LF!FC311+LF!HK311</f>
        <v>0</v>
      </c>
    </row>
    <row r="312" spans="1:11" ht="18.75" x14ac:dyDescent="0.25">
      <c r="A312" s="855"/>
      <c r="B312" s="90">
        <f t="shared" si="149"/>
        <v>45835</v>
      </c>
      <c r="C312" s="97">
        <f>LF!JI312</f>
        <v>10324</v>
      </c>
      <c r="D312" s="99">
        <f>LF!E312+LF!AC312+LF!BM312+LF!CK312+LF!DU312+LF!ES312+LF!GC312+LF!HA312</f>
        <v>3497</v>
      </c>
      <c r="E312" s="92">
        <f>LF!C312+LF!AA312+LF!BK312+LF!CI312+LF!DS312+LF!EQ312+LF!GA312+LF!GY312</f>
        <v>0</v>
      </c>
      <c r="F312" s="99">
        <f>LF!Q312+LF!BY312+LF!EG312+LF!GO312</f>
        <v>2257</v>
      </c>
      <c r="G312" s="92">
        <f>LF!O312+LF!BW312+LF!EE312+LF!GM312</f>
        <v>0</v>
      </c>
      <c r="H312" s="99">
        <f>LF!AO312+LF!CW312</f>
        <v>669</v>
      </c>
      <c r="I312" s="92">
        <f>LF!AM312+LF!CU312</f>
        <v>0</v>
      </c>
      <c r="J312" s="99">
        <f>LF!BA312+LF!DI312+LF!FE312+LF!HM312</f>
        <v>2227</v>
      </c>
      <c r="K312" s="92">
        <f>LF!AY312+LF!DG312+LF!FC312+LF!HK312</f>
        <v>0</v>
      </c>
    </row>
    <row r="313" spans="1:11" ht="18.75" x14ac:dyDescent="0.25">
      <c r="A313" s="855"/>
      <c r="B313" s="90">
        <f t="shared" si="149"/>
        <v>45836</v>
      </c>
      <c r="C313" s="97">
        <f>LF!JI313</f>
        <v>10324</v>
      </c>
      <c r="D313" s="99">
        <f>LF!E313+LF!AC313+LF!BM313+LF!CK313+LF!DU313+LF!ES313+LF!GC313+LF!HA313</f>
        <v>3497</v>
      </c>
      <c r="E313" s="92">
        <f>LF!C313+LF!AA313+LF!BK313+LF!CI313+LF!DS313+LF!EQ313+LF!GA313+LF!GY313</f>
        <v>0</v>
      </c>
      <c r="F313" s="99">
        <f>LF!Q313+LF!BY313+LF!EG313+LF!GO313</f>
        <v>2257</v>
      </c>
      <c r="G313" s="92">
        <f>LF!O313+LF!BW313+LF!EE313+LF!GM313</f>
        <v>0</v>
      </c>
      <c r="H313" s="99">
        <f>LF!AO313+LF!CW313</f>
        <v>669</v>
      </c>
      <c r="I313" s="92">
        <f>LF!AM313+LF!CU313</f>
        <v>0</v>
      </c>
      <c r="J313" s="99">
        <f>LF!BA313+LF!DI313+LF!FE313+LF!HM313</f>
        <v>2227</v>
      </c>
      <c r="K313" s="92">
        <f>LF!AY313+LF!DG313+LF!FC313+LF!HK313</f>
        <v>0</v>
      </c>
    </row>
    <row r="314" spans="1:11" ht="18.75" x14ac:dyDescent="0.25">
      <c r="A314" s="855"/>
      <c r="B314" s="90">
        <f t="shared" si="149"/>
        <v>45837</v>
      </c>
      <c r="C314" s="97">
        <f>LF!JI314</f>
        <v>10324</v>
      </c>
      <c r="D314" s="99">
        <f>LF!E314+LF!AC314+LF!BM314+LF!CK314+LF!DU314+LF!ES314+LF!GC314+LF!HA314</f>
        <v>3497</v>
      </c>
      <c r="E314" s="92">
        <f>LF!C314+LF!AA314+LF!BK314+LF!CI314+LF!DS314+LF!EQ314+LF!GA314+LF!GY314</f>
        <v>0</v>
      </c>
      <c r="F314" s="99">
        <f>LF!Q314+LF!BY314+LF!EG314+LF!GO314</f>
        <v>2257</v>
      </c>
      <c r="G314" s="92">
        <f>LF!O314+LF!BW314+LF!EE314+LF!GM314</f>
        <v>0</v>
      </c>
      <c r="H314" s="99">
        <f>LF!AO314+LF!CW314</f>
        <v>669</v>
      </c>
      <c r="I314" s="92">
        <f>LF!AM314+LF!CU314</f>
        <v>0</v>
      </c>
      <c r="J314" s="99">
        <f>LF!BA314+LF!DI314+LF!FE314+LF!HM314</f>
        <v>2227</v>
      </c>
      <c r="K314" s="92">
        <f>LF!AY314+LF!DG314+LF!FC314+LF!HK314</f>
        <v>0</v>
      </c>
    </row>
    <row r="315" spans="1:11" ht="18.75" x14ac:dyDescent="0.25">
      <c r="A315" s="855"/>
      <c r="B315" s="90">
        <f t="shared" si="149"/>
        <v>45838</v>
      </c>
      <c r="C315" s="97">
        <f>LF!JI315</f>
        <v>10324</v>
      </c>
      <c r="D315" s="99">
        <f>LF!E315+LF!AC315+LF!BM315+LF!CK315+LF!DU315+LF!ES315+LF!GC315+LF!HA315</f>
        <v>3497</v>
      </c>
      <c r="E315" s="92">
        <f>LF!C315+LF!AA315+LF!BK315+LF!CI315+LF!DS315+LF!EQ315+LF!GA315+LF!GY315</f>
        <v>0</v>
      </c>
      <c r="F315" s="99">
        <f>LF!Q315+LF!BY315+LF!EG315+LF!GO315</f>
        <v>2257</v>
      </c>
      <c r="G315" s="92">
        <f>LF!O315+LF!BW315+LF!EE315+LF!GM315</f>
        <v>0</v>
      </c>
      <c r="H315" s="99">
        <f>LF!AO315+LF!CW315</f>
        <v>669</v>
      </c>
      <c r="I315" s="92">
        <f>LF!AM315+LF!CU315</f>
        <v>0</v>
      </c>
      <c r="J315" s="99">
        <f>LF!BA315+LF!DI315+LF!FE315+LF!HM315</f>
        <v>2227</v>
      </c>
      <c r="K315" s="92">
        <f>LF!AY315+LF!DG315+LF!FC315+LF!HK315</f>
        <v>0</v>
      </c>
    </row>
    <row r="316" spans="1:11" ht="18.75" x14ac:dyDescent="0.25">
      <c r="A316" s="855"/>
      <c r="B316" s="90">
        <f t="shared" si="149"/>
        <v>45839</v>
      </c>
      <c r="C316" s="97">
        <f>LF!JI316</f>
        <v>10324</v>
      </c>
      <c r="D316" s="99">
        <f>LF!E316+LF!AC316+LF!BM316+LF!CK316+LF!DU316+LF!ES316+LF!GC316+LF!HA316</f>
        <v>3497</v>
      </c>
      <c r="E316" s="92">
        <f>LF!C316+LF!AA316+LF!BK316+LF!CI316+LF!DS316+LF!EQ316+LF!GA316+LF!GY316</f>
        <v>0</v>
      </c>
      <c r="F316" s="99">
        <f>LF!Q316+LF!BY316+LF!EG316+LF!GO316</f>
        <v>2257</v>
      </c>
      <c r="G316" s="92">
        <f>LF!O316+LF!BW316+LF!EE316+LF!GM316</f>
        <v>0</v>
      </c>
      <c r="H316" s="99">
        <f>LF!AO316+LF!CW316</f>
        <v>669</v>
      </c>
      <c r="I316" s="92">
        <f>LF!AM316+LF!CU316</f>
        <v>0</v>
      </c>
      <c r="J316" s="99">
        <f>LF!BA316+LF!DI316+LF!FE316+LF!HM316</f>
        <v>2227</v>
      </c>
      <c r="K316" s="92">
        <f>LF!AY316+LF!DG316+LF!FC316+LF!HK316</f>
        <v>0</v>
      </c>
    </row>
    <row r="317" spans="1:11" ht="19.5" thickBot="1" x14ac:dyDescent="0.3">
      <c r="A317" s="855"/>
      <c r="B317" s="120">
        <f t="shared" si="149"/>
        <v>45840</v>
      </c>
      <c r="C317" s="121">
        <f>LF!JI317</f>
        <v>10324</v>
      </c>
      <c r="D317" s="122">
        <f>LF!E317+LF!AC317+LF!BM317+LF!CK317+LF!DU317+LF!ES317+LF!GC317+LF!HA317</f>
        <v>3497</v>
      </c>
      <c r="E317" s="93">
        <f>LF!C317+LF!AA317+LF!BK317+LF!CI317+LF!DS317+LF!EQ317+LF!GA317+LF!GY317</f>
        <v>0</v>
      </c>
      <c r="F317" s="100">
        <f>LF!Q317+LF!BY317+LF!EG317+LF!GO317</f>
        <v>2257</v>
      </c>
      <c r="G317" s="93">
        <f>LF!O317+LF!BW317+LF!EE317+LF!GM317</f>
        <v>0</v>
      </c>
      <c r="H317" s="100">
        <f>LF!AO317+LF!CW317</f>
        <v>669</v>
      </c>
      <c r="I317" s="93">
        <f>LF!AM317+LF!CU317</f>
        <v>0</v>
      </c>
      <c r="J317" s="100">
        <f>LF!BA317+LF!DI317+LF!FE317+LF!HM317</f>
        <v>2227</v>
      </c>
      <c r="K317" s="93">
        <f>LF!AY317+LF!DG317+LF!FC317+LF!HK317</f>
        <v>0</v>
      </c>
    </row>
    <row r="318" spans="1:11" ht="19.5" thickBot="1" x14ac:dyDescent="0.3">
      <c r="A318" s="856"/>
      <c r="B318" s="2"/>
      <c r="C318" s="119"/>
      <c r="D318" s="123"/>
      <c r="E318" s="94">
        <f t="shared" ref="E318" si="154">SUM(E311:E317)</f>
        <v>0</v>
      </c>
      <c r="F318" s="95"/>
      <c r="G318" s="94">
        <f t="shared" ref="G318" si="155">SUM(G311:G317)</f>
        <v>0</v>
      </c>
      <c r="H318" s="95"/>
      <c r="I318" s="94">
        <f t="shared" ref="I318" si="156">SUM(I311:I317)</f>
        <v>0</v>
      </c>
      <c r="J318" s="95"/>
      <c r="K318" s="94">
        <f t="shared" ref="K318" si="157">SUM(K311:K317)</f>
        <v>0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54">
        <v>60</v>
      </c>
      <c r="B320" s="89">
        <f t="shared" ref="B320:B329" si="158">+B317+1</f>
        <v>45841</v>
      </c>
      <c r="C320" s="96">
        <f>LF!JI320</f>
        <v>10324</v>
      </c>
      <c r="D320" s="98">
        <f>LF!E320+LF!AC320+LF!BM320+LF!CK320+LF!DU320+LF!ES320+LF!GC320+LF!HA320</f>
        <v>3497</v>
      </c>
      <c r="E320" s="91">
        <f>LF!C320+LF!AA320+LF!BK320+LF!CI320+LF!DS320+LF!EQ320+LF!GA320+LF!GY320</f>
        <v>0</v>
      </c>
      <c r="F320" s="98">
        <f>LF!Q320+LF!BY320+LF!EG320+LF!GO320</f>
        <v>2257</v>
      </c>
      <c r="G320" s="91">
        <f>LF!O320+LF!BW320+LF!EE320+LF!GM320</f>
        <v>0</v>
      </c>
      <c r="H320" s="98">
        <f>LF!AO320+LF!CW320</f>
        <v>669</v>
      </c>
      <c r="I320" s="91">
        <f>LF!AM320+LF!CU320</f>
        <v>0</v>
      </c>
      <c r="J320" s="98">
        <f>LF!BA320+LF!DI320+LF!FE320+LF!HM320</f>
        <v>2227</v>
      </c>
      <c r="K320" s="91">
        <f>LF!AY320+LF!DG320+LF!FC320+LF!HK320</f>
        <v>0</v>
      </c>
    </row>
    <row r="321" spans="1:11" ht="18.75" x14ac:dyDescent="0.25">
      <c r="A321" s="855"/>
      <c r="B321" s="90">
        <f t="shared" ref="B321:B335" si="159">+B320+1</f>
        <v>45842</v>
      </c>
      <c r="C321" s="97">
        <f>LF!JI321</f>
        <v>10324</v>
      </c>
      <c r="D321" s="99">
        <f>LF!E321+LF!AC321+LF!BM321+LF!CK321+LF!DU321+LF!ES321+LF!GC321+LF!HA321</f>
        <v>3497</v>
      </c>
      <c r="E321" s="92">
        <f>LF!C321+LF!AA321+LF!BK321+LF!CI321+LF!DS321+LF!EQ321+LF!GA321+LF!GY321</f>
        <v>0</v>
      </c>
      <c r="F321" s="99">
        <f>LF!Q321+LF!BY321+LF!EG321+LF!GO321</f>
        <v>2257</v>
      </c>
      <c r="G321" s="92">
        <f>LF!O321+LF!BW321+LF!EE321+LF!GM321</f>
        <v>0</v>
      </c>
      <c r="H321" s="99">
        <f>LF!AO321+LF!CW321</f>
        <v>669</v>
      </c>
      <c r="I321" s="92">
        <f>LF!AM321+LF!CU321</f>
        <v>0</v>
      </c>
      <c r="J321" s="99">
        <f>LF!BA321+LF!DI321+LF!FE321+LF!HM321</f>
        <v>2227</v>
      </c>
      <c r="K321" s="92">
        <f>LF!AY321+LF!DG321+LF!FC321+LF!HK321</f>
        <v>0</v>
      </c>
    </row>
    <row r="322" spans="1:11" ht="18.75" x14ac:dyDescent="0.25">
      <c r="A322" s="855"/>
      <c r="B322" s="90">
        <f t="shared" si="159"/>
        <v>45843</v>
      </c>
      <c r="C322" s="97">
        <f>LF!JI322</f>
        <v>10324</v>
      </c>
      <c r="D322" s="99">
        <f>LF!E322+LF!AC322+LF!BM322+LF!CK322+LF!DU322+LF!ES322+LF!GC322+LF!HA322</f>
        <v>3497</v>
      </c>
      <c r="E322" s="92">
        <f>LF!C322+LF!AA322+LF!BK322+LF!CI322+LF!DS322+LF!EQ322+LF!GA322+LF!GY322</f>
        <v>0</v>
      </c>
      <c r="F322" s="99">
        <f>LF!Q322+LF!BY322+LF!EG322+LF!GO322</f>
        <v>2257</v>
      </c>
      <c r="G322" s="92">
        <f>LF!O322+LF!BW322+LF!EE322+LF!GM322</f>
        <v>0</v>
      </c>
      <c r="H322" s="99">
        <f>LF!AO322+LF!CW322</f>
        <v>669</v>
      </c>
      <c r="I322" s="92">
        <f>LF!AM322+LF!CU322</f>
        <v>0</v>
      </c>
      <c r="J322" s="99">
        <f>LF!BA322+LF!DI322+LF!FE322+LF!HM322</f>
        <v>2227</v>
      </c>
      <c r="K322" s="92">
        <f>LF!AY322+LF!DG322+LF!FC322+LF!HK322</f>
        <v>0</v>
      </c>
    </row>
    <row r="323" spans="1:11" ht="18.75" x14ac:dyDescent="0.25">
      <c r="A323" s="855"/>
      <c r="B323" s="90">
        <f t="shared" si="159"/>
        <v>45844</v>
      </c>
      <c r="C323" s="97">
        <f>LF!JI323</f>
        <v>10324</v>
      </c>
      <c r="D323" s="99">
        <f>LF!E323+LF!AC323+LF!BM323+LF!CK323+LF!DU323+LF!ES323+LF!GC323+LF!HA323</f>
        <v>3497</v>
      </c>
      <c r="E323" s="92">
        <f>LF!C323+LF!AA323+LF!BK323+LF!CI323+LF!DS323+LF!EQ323+LF!GA323+LF!GY323</f>
        <v>0</v>
      </c>
      <c r="F323" s="99">
        <f>LF!Q323+LF!BY323+LF!EG323+LF!GO323</f>
        <v>2257</v>
      </c>
      <c r="G323" s="92">
        <f>LF!O323+LF!BW323+LF!EE323+LF!GM323</f>
        <v>0</v>
      </c>
      <c r="H323" s="99">
        <f>LF!AO323+LF!CW323</f>
        <v>669</v>
      </c>
      <c r="I323" s="92">
        <f>LF!AM323+LF!CU323</f>
        <v>0</v>
      </c>
      <c r="J323" s="99">
        <f>LF!BA323+LF!DI323+LF!FE323+LF!HM323</f>
        <v>2227</v>
      </c>
      <c r="K323" s="92">
        <f>LF!AY323+LF!DG323+LF!FC323+LF!HK323</f>
        <v>0</v>
      </c>
    </row>
    <row r="324" spans="1:11" ht="18.75" x14ac:dyDescent="0.25">
      <c r="A324" s="855"/>
      <c r="B324" s="90">
        <f t="shared" si="159"/>
        <v>45845</v>
      </c>
      <c r="C324" s="97">
        <f>LF!JI324</f>
        <v>10324</v>
      </c>
      <c r="D324" s="99">
        <f>LF!E324+LF!AC324+LF!BM324+LF!CK324+LF!DU324+LF!ES324+LF!GC324+LF!HA324</f>
        <v>3497</v>
      </c>
      <c r="E324" s="92">
        <f>LF!C324+LF!AA324+LF!BK324+LF!CI324+LF!DS324+LF!EQ324+LF!GA324+LF!GY324</f>
        <v>0</v>
      </c>
      <c r="F324" s="99">
        <f>LF!Q324+LF!BY324+LF!EG324+LF!GO324</f>
        <v>2257</v>
      </c>
      <c r="G324" s="92">
        <f>LF!O324+LF!BW324+LF!EE324+LF!GM324</f>
        <v>0</v>
      </c>
      <c r="H324" s="99">
        <f>LF!AO324+LF!CW324</f>
        <v>669</v>
      </c>
      <c r="I324" s="92">
        <f>LF!AM324+LF!CU324</f>
        <v>0</v>
      </c>
      <c r="J324" s="99">
        <f>LF!BA324+LF!DI324+LF!FE324+LF!HM324</f>
        <v>2227</v>
      </c>
      <c r="K324" s="92">
        <f>LF!AY324+LF!DG324+LF!FC324+LF!HK324</f>
        <v>0</v>
      </c>
    </row>
    <row r="325" spans="1:11" ht="18.75" x14ac:dyDescent="0.25">
      <c r="A325" s="855"/>
      <c r="B325" s="90">
        <f t="shared" si="159"/>
        <v>45846</v>
      </c>
      <c r="C325" s="97">
        <f>LF!JI325</f>
        <v>10324</v>
      </c>
      <c r="D325" s="99">
        <f>LF!E325+LF!AC325+LF!BM325+LF!CK325+LF!DU325+LF!ES325+LF!GC325+LF!HA325</f>
        <v>3497</v>
      </c>
      <c r="E325" s="92">
        <f>LF!C325+LF!AA325+LF!BK325+LF!CI325+LF!DS325+LF!EQ325+LF!GA325+LF!GY325</f>
        <v>0</v>
      </c>
      <c r="F325" s="99">
        <f>LF!Q325+LF!BY325+LF!EG325+LF!GO325</f>
        <v>2257</v>
      </c>
      <c r="G325" s="92">
        <f>LF!O325+LF!BW325+LF!EE325+LF!GM325</f>
        <v>0</v>
      </c>
      <c r="H325" s="99">
        <f>LF!AO325+LF!CW325</f>
        <v>669</v>
      </c>
      <c r="I325" s="92">
        <f>LF!AM325+LF!CU325</f>
        <v>0</v>
      </c>
      <c r="J325" s="99">
        <f>LF!BA325+LF!DI325+LF!FE325+LF!HM325</f>
        <v>2227</v>
      </c>
      <c r="K325" s="92">
        <f>LF!AY325+LF!DG325+LF!FC325+LF!HK325</f>
        <v>0</v>
      </c>
    </row>
    <row r="326" spans="1:11" ht="19.5" thickBot="1" x14ac:dyDescent="0.3">
      <c r="A326" s="855"/>
      <c r="B326" s="120">
        <f t="shared" si="159"/>
        <v>45847</v>
      </c>
      <c r="C326" s="121">
        <f>LF!JI326</f>
        <v>10324</v>
      </c>
      <c r="D326" s="122">
        <f>LF!E326+LF!AC326+LF!BM326+LF!CK326+LF!DU326+LF!ES326+LF!GC326+LF!HA326</f>
        <v>3497</v>
      </c>
      <c r="E326" s="93">
        <f>LF!C326+LF!AA326+LF!BK326+LF!CI326+LF!DS326+LF!EQ326+LF!GA326+LF!GY326</f>
        <v>0</v>
      </c>
      <c r="F326" s="100">
        <f>LF!Q326+LF!BY326+LF!EG326+LF!GO326</f>
        <v>2257</v>
      </c>
      <c r="G326" s="93">
        <f>LF!O326+LF!BW326+LF!EE326+LF!GM326</f>
        <v>0</v>
      </c>
      <c r="H326" s="100">
        <f>LF!AO326+LF!CW326</f>
        <v>669</v>
      </c>
      <c r="I326" s="93">
        <f>LF!AM326+LF!CU326</f>
        <v>0</v>
      </c>
      <c r="J326" s="100">
        <f>LF!BA326+LF!DI326+LF!FE326+LF!HM326</f>
        <v>2227</v>
      </c>
      <c r="K326" s="93">
        <f>LF!AY326+LF!DG326+LF!FC326+LF!HK326</f>
        <v>0</v>
      </c>
    </row>
    <row r="327" spans="1:11" ht="19.5" thickBot="1" x14ac:dyDescent="0.3">
      <c r="A327" s="856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54">
        <v>61</v>
      </c>
      <c r="B329" s="89">
        <f t="shared" si="158"/>
        <v>45848</v>
      </c>
      <c r="C329" s="96">
        <f>LF!JI329</f>
        <v>10324</v>
      </c>
      <c r="D329" s="98">
        <f>LF!E329+LF!AC329+LF!BM329+LF!CK329+LF!DU329+LF!ES329+LF!GC329+LF!HA329</f>
        <v>3497</v>
      </c>
      <c r="E329" s="91">
        <f>LF!C329+LF!AA329+LF!BK329+LF!CI329+LF!DS329+LF!EQ329+LF!GA329+LF!GY329</f>
        <v>0</v>
      </c>
      <c r="F329" s="98">
        <f>LF!Q329+LF!BY329+LF!EG329+LF!GO329</f>
        <v>2257</v>
      </c>
      <c r="G329" s="91">
        <f>LF!O329+LF!BW329+LF!EE329+LF!GM329</f>
        <v>0</v>
      </c>
      <c r="H329" s="98">
        <f>LF!AO329+LF!CW329</f>
        <v>669</v>
      </c>
      <c r="I329" s="91">
        <f>LF!AM329+LF!CU329</f>
        <v>0</v>
      </c>
      <c r="J329" s="98">
        <f>LF!BA329+LF!DI329+LF!FE329+LF!HM329</f>
        <v>2227</v>
      </c>
      <c r="K329" s="91">
        <f>LF!AY329+LF!DG329+LF!FC329+LF!HK329</f>
        <v>0</v>
      </c>
    </row>
    <row r="330" spans="1:11" ht="18.75" x14ac:dyDescent="0.25">
      <c r="A330" s="855"/>
      <c r="B330" s="90">
        <f t="shared" si="159"/>
        <v>45849</v>
      </c>
      <c r="C330" s="97">
        <f>LF!JI330</f>
        <v>10324</v>
      </c>
      <c r="D330" s="99">
        <f>LF!E330+LF!AC330+LF!BM330+LF!CK330+LF!DU330+LF!ES330+LF!GC330+LF!HA330</f>
        <v>3497</v>
      </c>
      <c r="E330" s="92">
        <f>LF!C330+LF!AA330+LF!BK330+LF!CI330+LF!DS330+LF!EQ330+LF!GA330+LF!GY330</f>
        <v>0</v>
      </c>
      <c r="F330" s="99">
        <f>LF!Q330+LF!BY330+LF!EG330+LF!GO330</f>
        <v>2257</v>
      </c>
      <c r="G330" s="92">
        <f>LF!O330+LF!BW330+LF!EE330+LF!GM330</f>
        <v>0</v>
      </c>
      <c r="H330" s="99">
        <f>LF!AO330+LF!CW330</f>
        <v>669</v>
      </c>
      <c r="I330" s="92">
        <f>LF!AM330+LF!CU330</f>
        <v>0</v>
      </c>
      <c r="J330" s="99">
        <f>LF!BA330+LF!DI330+LF!FE330+LF!HM330</f>
        <v>2227</v>
      </c>
      <c r="K330" s="92">
        <f>LF!AY330+LF!DG330+LF!FC330+LF!HK330</f>
        <v>0</v>
      </c>
    </row>
    <row r="331" spans="1:11" ht="18.75" x14ac:dyDescent="0.25">
      <c r="A331" s="855"/>
      <c r="B331" s="90">
        <f t="shared" si="159"/>
        <v>45850</v>
      </c>
      <c r="C331" s="97">
        <f>LF!JI331</f>
        <v>10324</v>
      </c>
      <c r="D331" s="99">
        <f>LF!E331+LF!AC331+LF!BM331+LF!CK331+LF!DU331+LF!ES331+LF!GC331+LF!HA331</f>
        <v>3497</v>
      </c>
      <c r="E331" s="92">
        <f>LF!C331+LF!AA331+LF!BK331+LF!CI331+LF!DS331+LF!EQ331+LF!GA331+LF!GY331</f>
        <v>0</v>
      </c>
      <c r="F331" s="99">
        <f>LF!Q331+LF!BY331+LF!EG331+LF!GO331</f>
        <v>2257</v>
      </c>
      <c r="G331" s="92">
        <f>LF!O331+LF!BW331+LF!EE331+LF!GM331</f>
        <v>0</v>
      </c>
      <c r="H331" s="99">
        <f>LF!AO331+LF!CW331</f>
        <v>669</v>
      </c>
      <c r="I331" s="92">
        <f>LF!AM331+LF!CU331</f>
        <v>0</v>
      </c>
      <c r="J331" s="99">
        <f>LF!BA331+LF!DI331+LF!FE331+LF!HM331</f>
        <v>2227</v>
      </c>
      <c r="K331" s="92">
        <f>LF!AY331+LF!DG331+LF!FC331+LF!HK331</f>
        <v>0</v>
      </c>
    </row>
    <row r="332" spans="1:11" ht="18.75" x14ac:dyDescent="0.25">
      <c r="A332" s="855"/>
      <c r="B332" s="90">
        <f t="shared" si="159"/>
        <v>45851</v>
      </c>
      <c r="C332" s="97">
        <f>LF!JI332</f>
        <v>10324</v>
      </c>
      <c r="D332" s="99">
        <f>LF!E332+LF!AC332+LF!BM332+LF!CK332+LF!DU332+LF!ES332+LF!GC332+LF!HA332</f>
        <v>3497</v>
      </c>
      <c r="E332" s="92">
        <f>LF!C332+LF!AA332+LF!BK332+LF!CI332+LF!DS332+LF!EQ332+LF!GA332+LF!GY332</f>
        <v>0</v>
      </c>
      <c r="F332" s="99">
        <f>LF!Q332+LF!BY332+LF!EG332+LF!GO332</f>
        <v>2257</v>
      </c>
      <c r="G332" s="92">
        <f>LF!O332+LF!BW332+LF!EE332+LF!GM332</f>
        <v>0</v>
      </c>
      <c r="H332" s="99">
        <f>LF!AO332+LF!CW332</f>
        <v>669</v>
      </c>
      <c r="I332" s="92">
        <f>LF!AM332+LF!CU332</f>
        <v>0</v>
      </c>
      <c r="J332" s="99">
        <f>LF!BA332+LF!DI332+LF!FE332+LF!HM332</f>
        <v>2227</v>
      </c>
      <c r="K332" s="92">
        <f>LF!AY332+LF!DG332+LF!FC332+LF!HK332</f>
        <v>0</v>
      </c>
    </row>
    <row r="333" spans="1:11" ht="18.75" x14ac:dyDescent="0.25">
      <c r="A333" s="855"/>
      <c r="B333" s="90">
        <f t="shared" si="159"/>
        <v>45852</v>
      </c>
      <c r="C333" s="97">
        <f>LF!JI333</f>
        <v>10324</v>
      </c>
      <c r="D333" s="99">
        <f>LF!E333+LF!AC333+LF!BM333+LF!CK333+LF!DU333+LF!ES333+LF!GC333+LF!HA333</f>
        <v>3497</v>
      </c>
      <c r="E333" s="92">
        <f>LF!C333+LF!AA333+LF!BK333+LF!CI333+LF!DS333+LF!EQ333+LF!GA333+LF!GY333</f>
        <v>0</v>
      </c>
      <c r="F333" s="99">
        <f>LF!Q333+LF!BY333+LF!EG333+LF!GO333</f>
        <v>2257</v>
      </c>
      <c r="G333" s="92">
        <f>LF!O333+LF!BW333+LF!EE333+LF!GM333</f>
        <v>0</v>
      </c>
      <c r="H333" s="99">
        <f>LF!AO333+LF!CW333</f>
        <v>669</v>
      </c>
      <c r="I333" s="92">
        <f>LF!AM333+LF!CU333</f>
        <v>0</v>
      </c>
      <c r="J333" s="99">
        <f>LF!BA333+LF!DI333+LF!FE333+LF!HM333</f>
        <v>2227</v>
      </c>
      <c r="K333" s="92">
        <f>LF!AY333+LF!DG333+LF!FC333+LF!HK333</f>
        <v>0</v>
      </c>
    </row>
    <row r="334" spans="1:11" ht="18.75" x14ac:dyDescent="0.25">
      <c r="A334" s="855"/>
      <c r="B334" s="90">
        <f t="shared" si="159"/>
        <v>45853</v>
      </c>
      <c r="C334" s="97">
        <f>LF!JI334</f>
        <v>10324</v>
      </c>
      <c r="D334" s="99">
        <f>LF!E334+LF!AC334+LF!BM334+LF!CK334+LF!DU334+LF!ES334+LF!GC334+LF!HA334</f>
        <v>3497</v>
      </c>
      <c r="E334" s="92">
        <f>LF!C334+LF!AA334+LF!BK334+LF!CI334+LF!DS334+LF!EQ334+LF!GA334+LF!GY334</f>
        <v>0</v>
      </c>
      <c r="F334" s="99">
        <f>LF!Q334+LF!BY334+LF!EG334+LF!GO334</f>
        <v>2257</v>
      </c>
      <c r="G334" s="92">
        <f>LF!O334+LF!BW334+LF!EE334+LF!GM334</f>
        <v>0</v>
      </c>
      <c r="H334" s="99">
        <f>LF!AO334+LF!CW334</f>
        <v>669</v>
      </c>
      <c r="I334" s="92">
        <f>LF!AM334+LF!CU334</f>
        <v>0</v>
      </c>
      <c r="J334" s="99">
        <f>LF!BA334+LF!DI334+LF!FE334+LF!HM334</f>
        <v>2227</v>
      </c>
      <c r="K334" s="92">
        <f>LF!AY334+LF!DG334+LF!FC334+LF!HK334</f>
        <v>0</v>
      </c>
    </row>
    <row r="335" spans="1:11" ht="19.5" thickBot="1" x14ac:dyDescent="0.3">
      <c r="A335" s="855"/>
      <c r="B335" s="120">
        <f t="shared" si="159"/>
        <v>45854</v>
      </c>
      <c r="C335" s="121">
        <f>LF!JI335</f>
        <v>10324</v>
      </c>
      <c r="D335" s="122">
        <f>LF!E335+LF!AC335+LF!BM335+LF!CK335+LF!DU335+LF!ES335+LF!GC335+LF!HA335</f>
        <v>3497</v>
      </c>
      <c r="E335" s="93">
        <f>LF!C335+LF!AA335+LF!BK335+LF!CI335+LF!DS335+LF!EQ335+LF!GA335+LF!GY335</f>
        <v>0</v>
      </c>
      <c r="F335" s="100">
        <f>LF!Q335+LF!BY335+LF!EG335+LF!GO335</f>
        <v>2257</v>
      </c>
      <c r="G335" s="93">
        <f>LF!O335+LF!BW335+LF!EE335+LF!GM335</f>
        <v>0</v>
      </c>
      <c r="H335" s="100">
        <f>LF!AO335+LF!CW335</f>
        <v>669</v>
      </c>
      <c r="I335" s="93">
        <f>LF!AM335+LF!CU335</f>
        <v>0</v>
      </c>
      <c r="J335" s="100">
        <f>LF!BA335+LF!DI335+LF!FE335+LF!HM335</f>
        <v>2227</v>
      </c>
      <c r="K335" s="93">
        <f>LF!AY335+LF!DG335+LF!FC335+LF!HK335</f>
        <v>0</v>
      </c>
    </row>
    <row r="336" spans="1:11" ht="19.5" thickBot="1" x14ac:dyDescent="0.3">
      <c r="A336" s="856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54">
        <v>62</v>
      </c>
      <c r="B338" s="89">
        <f t="shared" ref="B338:B347" si="168">+B335+1</f>
        <v>45855</v>
      </c>
      <c r="C338" s="96">
        <f>LF!JI338</f>
        <v>10324</v>
      </c>
      <c r="D338" s="98">
        <f>LF!E338+LF!AC338+LF!BM338+LF!CK338+LF!DU338+LF!ES338+LF!GC338+LF!HA338</f>
        <v>3497</v>
      </c>
      <c r="E338" s="91">
        <f>LF!C338+LF!AA338+LF!BK338+LF!CI338+LF!DS338+LF!EQ338+LF!GA338+LF!GY338</f>
        <v>0</v>
      </c>
      <c r="F338" s="98">
        <f>LF!Q338+LF!BY338+LF!EG338+LF!GO338</f>
        <v>2257</v>
      </c>
      <c r="G338" s="91">
        <f>LF!O338+LF!BW338+LF!EE338+LF!GM338</f>
        <v>0</v>
      </c>
      <c r="H338" s="98">
        <f>LF!AO338+LF!CW338</f>
        <v>669</v>
      </c>
      <c r="I338" s="91">
        <f>LF!AM338+LF!CU338</f>
        <v>0</v>
      </c>
      <c r="J338" s="98">
        <f>LF!BA338+LF!DI338+LF!FE338+LF!HM338</f>
        <v>2227</v>
      </c>
      <c r="K338" s="91">
        <f>LF!AY338+LF!DG338+LF!FC338+LF!HK338</f>
        <v>0</v>
      </c>
    </row>
    <row r="339" spans="1:11" ht="18.75" x14ac:dyDescent="0.25">
      <c r="A339" s="855"/>
      <c r="B339" s="90">
        <f t="shared" ref="B339:B353" si="169">+B338+1</f>
        <v>45856</v>
      </c>
      <c r="C339" s="97">
        <f>LF!JI339</f>
        <v>10324</v>
      </c>
      <c r="D339" s="99">
        <f>LF!E339+LF!AC339+LF!BM339+LF!CK339+LF!DU339+LF!ES339+LF!GC339+LF!HA339</f>
        <v>3497</v>
      </c>
      <c r="E339" s="92">
        <f>LF!C339+LF!AA339+LF!BK339+LF!CI339+LF!DS339+LF!EQ339+LF!GA339+LF!GY339</f>
        <v>0</v>
      </c>
      <c r="F339" s="99">
        <f>LF!Q339+LF!BY339+LF!EG339+LF!GO339</f>
        <v>2257</v>
      </c>
      <c r="G339" s="92">
        <f>LF!O339+LF!BW339+LF!EE339+LF!GM339</f>
        <v>0</v>
      </c>
      <c r="H339" s="99">
        <f>LF!AO339+LF!CW339</f>
        <v>669</v>
      </c>
      <c r="I339" s="92">
        <f>LF!AM339+LF!CU339</f>
        <v>0</v>
      </c>
      <c r="J339" s="99">
        <f>LF!BA339+LF!DI339+LF!FE339+LF!HM339</f>
        <v>2227</v>
      </c>
      <c r="K339" s="92">
        <f>LF!AY339+LF!DG339+LF!FC339+LF!HK339</f>
        <v>0</v>
      </c>
    </row>
    <row r="340" spans="1:11" ht="18.75" x14ac:dyDescent="0.25">
      <c r="A340" s="855"/>
      <c r="B340" s="90">
        <f t="shared" si="169"/>
        <v>45857</v>
      </c>
      <c r="C340" s="97">
        <f>LF!JI340</f>
        <v>10324</v>
      </c>
      <c r="D340" s="99">
        <f>LF!E340+LF!AC340+LF!BM340+LF!CK340+LF!DU340+LF!ES340+LF!GC340+LF!HA340</f>
        <v>3497</v>
      </c>
      <c r="E340" s="92">
        <f>LF!C340+LF!AA340+LF!BK340+LF!CI340+LF!DS340+LF!EQ340+LF!GA340+LF!GY340</f>
        <v>0</v>
      </c>
      <c r="F340" s="99">
        <f>LF!Q340+LF!BY340+LF!EG340+LF!GO340</f>
        <v>2257</v>
      </c>
      <c r="G340" s="92">
        <f>LF!O340+LF!BW340+LF!EE340+LF!GM340</f>
        <v>0</v>
      </c>
      <c r="H340" s="99">
        <f>LF!AO340+LF!CW340</f>
        <v>669</v>
      </c>
      <c r="I340" s="92">
        <f>LF!AM340+LF!CU340</f>
        <v>0</v>
      </c>
      <c r="J340" s="99">
        <f>LF!BA340+LF!DI340+LF!FE340+LF!HM340</f>
        <v>2227</v>
      </c>
      <c r="K340" s="92">
        <f>LF!AY340+LF!DG340+LF!FC340+LF!HK340</f>
        <v>0</v>
      </c>
    </row>
    <row r="341" spans="1:11" ht="18.75" x14ac:dyDescent="0.25">
      <c r="A341" s="855"/>
      <c r="B341" s="90">
        <f t="shared" si="169"/>
        <v>45858</v>
      </c>
      <c r="C341" s="97">
        <f>LF!JI341</f>
        <v>10324</v>
      </c>
      <c r="D341" s="99">
        <f>LF!E341+LF!AC341+LF!BM341+LF!CK341+LF!DU341+LF!ES341+LF!GC341+LF!HA341</f>
        <v>3497</v>
      </c>
      <c r="E341" s="92">
        <f>LF!C341+LF!AA341+LF!BK341+LF!CI341+LF!DS341+LF!EQ341+LF!GA341+LF!GY341</f>
        <v>0</v>
      </c>
      <c r="F341" s="99">
        <f>LF!Q341+LF!BY341+LF!EG341+LF!GO341</f>
        <v>2257</v>
      </c>
      <c r="G341" s="92">
        <f>LF!O341+LF!BW341+LF!EE341+LF!GM341</f>
        <v>0</v>
      </c>
      <c r="H341" s="99">
        <f>LF!AO341+LF!CW341</f>
        <v>669</v>
      </c>
      <c r="I341" s="92">
        <f>LF!AM341+LF!CU341</f>
        <v>0</v>
      </c>
      <c r="J341" s="99">
        <f>LF!BA341+LF!DI341+LF!FE341+LF!HM341</f>
        <v>2227</v>
      </c>
      <c r="K341" s="92">
        <f>LF!AY341+LF!DG341+LF!FC341+LF!HK341</f>
        <v>0</v>
      </c>
    </row>
    <row r="342" spans="1:11" ht="18.75" x14ac:dyDescent="0.25">
      <c r="A342" s="855"/>
      <c r="B342" s="90">
        <f t="shared" si="169"/>
        <v>45859</v>
      </c>
      <c r="C342" s="97">
        <f>LF!JI342</f>
        <v>10324</v>
      </c>
      <c r="D342" s="99">
        <f>LF!E342+LF!AC342+LF!BM342+LF!CK342+LF!DU342+LF!ES342+LF!GC342+LF!HA342</f>
        <v>3497</v>
      </c>
      <c r="E342" s="92">
        <f>LF!C342+LF!AA342+LF!BK342+LF!CI342+LF!DS342+LF!EQ342+LF!GA342+LF!GY342</f>
        <v>0</v>
      </c>
      <c r="F342" s="99">
        <f>LF!Q342+LF!BY342+LF!EG342+LF!GO342</f>
        <v>2257</v>
      </c>
      <c r="G342" s="92">
        <f>LF!O342+LF!BW342+LF!EE342+LF!GM342</f>
        <v>0</v>
      </c>
      <c r="H342" s="99">
        <f>LF!AO342+LF!CW342</f>
        <v>669</v>
      </c>
      <c r="I342" s="92">
        <f>LF!AM342+LF!CU342</f>
        <v>0</v>
      </c>
      <c r="J342" s="99">
        <f>LF!BA342+LF!DI342+LF!FE342+LF!HM342</f>
        <v>2227</v>
      </c>
      <c r="K342" s="92">
        <f>LF!AY342+LF!DG342+LF!FC342+LF!HK342</f>
        <v>0</v>
      </c>
    </row>
    <row r="343" spans="1:11" ht="18.75" x14ac:dyDescent="0.25">
      <c r="A343" s="855"/>
      <c r="B343" s="90">
        <f t="shared" si="169"/>
        <v>45860</v>
      </c>
      <c r="C343" s="97">
        <f>LF!JI343</f>
        <v>10324</v>
      </c>
      <c r="D343" s="99">
        <f>LF!E343+LF!AC343+LF!BM343+LF!CK343+LF!DU343+LF!ES343+LF!GC343+LF!HA343</f>
        <v>3497</v>
      </c>
      <c r="E343" s="92">
        <f>LF!C343+LF!AA343+LF!BK343+LF!CI343+LF!DS343+LF!EQ343+LF!GA343+LF!GY343</f>
        <v>0</v>
      </c>
      <c r="F343" s="99">
        <f>LF!Q343+LF!BY343+LF!EG343+LF!GO343</f>
        <v>2257</v>
      </c>
      <c r="G343" s="92">
        <f>LF!O343+LF!BW343+LF!EE343+LF!GM343</f>
        <v>0</v>
      </c>
      <c r="H343" s="99">
        <f>LF!AO343+LF!CW343</f>
        <v>669</v>
      </c>
      <c r="I343" s="92">
        <f>LF!AM343+LF!CU343</f>
        <v>0</v>
      </c>
      <c r="J343" s="99">
        <f>LF!BA343+LF!DI343+LF!FE343+LF!HM343</f>
        <v>2227</v>
      </c>
      <c r="K343" s="92">
        <f>LF!AY343+LF!DG343+LF!FC343+LF!HK343</f>
        <v>0</v>
      </c>
    </row>
    <row r="344" spans="1:11" ht="19.5" thickBot="1" x14ac:dyDescent="0.3">
      <c r="A344" s="855"/>
      <c r="B344" s="120">
        <f t="shared" si="169"/>
        <v>45861</v>
      </c>
      <c r="C344" s="121">
        <f>LF!JI344</f>
        <v>10324</v>
      </c>
      <c r="D344" s="122">
        <f>LF!E344+LF!AC344+LF!BM344+LF!CK344+LF!DU344+LF!ES344+LF!GC344+LF!HA344</f>
        <v>3497</v>
      </c>
      <c r="E344" s="93">
        <f>LF!C344+LF!AA344+LF!BK344+LF!CI344+LF!DS344+LF!EQ344+LF!GA344+LF!GY344</f>
        <v>0</v>
      </c>
      <c r="F344" s="100">
        <f>LF!Q344+LF!BY344+LF!EG344+LF!GO344</f>
        <v>2257</v>
      </c>
      <c r="G344" s="93">
        <f>LF!O344+LF!BW344+LF!EE344+LF!GM344</f>
        <v>0</v>
      </c>
      <c r="H344" s="100">
        <f>LF!AO344+LF!CW344</f>
        <v>669</v>
      </c>
      <c r="I344" s="93">
        <f>LF!AM344+LF!CU344</f>
        <v>0</v>
      </c>
      <c r="J344" s="100">
        <f>LF!BA344+LF!DI344+LF!FE344+LF!HM344</f>
        <v>2227</v>
      </c>
      <c r="K344" s="93">
        <f>LF!AY344+LF!DG344+LF!FC344+LF!HK344</f>
        <v>0</v>
      </c>
    </row>
    <row r="345" spans="1:11" ht="19.5" thickBot="1" x14ac:dyDescent="0.3">
      <c r="A345" s="856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54">
        <v>63</v>
      </c>
      <c r="B347" s="89">
        <f t="shared" si="168"/>
        <v>45862</v>
      </c>
      <c r="C347" s="96">
        <f>LF!JI347</f>
        <v>10324</v>
      </c>
      <c r="D347" s="98">
        <f>LF!E347+LF!AC347+LF!BM347+LF!CK347+LF!DU347+LF!ES347+LF!GC347+LF!HA347</f>
        <v>3497</v>
      </c>
      <c r="E347" s="91">
        <f>LF!C347+LF!AA347+LF!BK347+LF!CI347+LF!DS347+LF!EQ347+LF!GA347+LF!GY347</f>
        <v>0</v>
      </c>
      <c r="F347" s="98">
        <f>LF!Q347+LF!BY347+LF!EG347+LF!GO347</f>
        <v>2257</v>
      </c>
      <c r="G347" s="91">
        <f>LF!O347+LF!BW347+LF!EE347+LF!GM347</f>
        <v>0</v>
      </c>
      <c r="H347" s="98">
        <f>LF!AO347+LF!CW347</f>
        <v>669</v>
      </c>
      <c r="I347" s="91">
        <f>LF!AM347+LF!CU347</f>
        <v>0</v>
      </c>
      <c r="J347" s="98">
        <f>LF!BA347+LF!DI347+LF!FE347+LF!HM347</f>
        <v>2227</v>
      </c>
      <c r="K347" s="91">
        <f>LF!AY347+LF!DG347+LF!FC347+LF!HK347</f>
        <v>0</v>
      </c>
    </row>
    <row r="348" spans="1:11" ht="18.75" x14ac:dyDescent="0.25">
      <c r="A348" s="855"/>
      <c r="B348" s="90">
        <f t="shared" si="169"/>
        <v>45863</v>
      </c>
      <c r="C348" s="97">
        <f>LF!JI348</f>
        <v>10324</v>
      </c>
      <c r="D348" s="99">
        <f>LF!E348+LF!AC348+LF!BM348+LF!CK348+LF!DU348+LF!ES348+LF!GC348+LF!HA348</f>
        <v>3497</v>
      </c>
      <c r="E348" s="92">
        <f>LF!C348+LF!AA348+LF!BK348+LF!CI348+LF!DS348+LF!EQ348+LF!GA348+LF!GY348</f>
        <v>0</v>
      </c>
      <c r="F348" s="99">
        <f>LF!Q348+LF!BY348+LF!EG348+LF!GO348</f>
        <v>2257</v>
      </c>
      <c r="G348" s="92">
        <f>LF!O348+LF!BW348+LF!EE348+LF!GM348</f>
        <v>0</v>
      </c>
      <c r="H348" s="99">
        <f>LF!AO348+LF!CW348</f>
        <v>669</v>
      </c>
      <c r="I348" s="92">
        <f>LF!AM348+LF!CU348</f>
        <v>0</v>
      </c>
      <c r="J348" s="99">
        <f>LF!BA348+LF!DI348+LF!FE348+LF!HM348</f>
        <v>2227</v>
      </c>
      <c r="K348" s="92">
        <f>LF!AY348+LF!DG348+LF!FC348+LF!HK348</f>
        <v>0</v>
      </c>
    </row>
    <row r="349" spans="1:11" ht="18.75" x14ac:dyDescent="0.25">
      <c r="A349" s="855"/>
      <c r="B349" s="90">
        <f t="shared" si="169"/>
        <v>45864</v>
      </c>
      <c r="C349" s="97">
        <f>LF!JI349</f>
        <v>10324</v>
      </c>
      <c r="D349" s="99">
        <f>LF!E349+LF!AC349+LF!BM349+LF!CK349+LF!DU349+LF!ES349+LF!GC349+LF!HA349</f>
        <v>3497</v>
      </c>
      <c r="E349" s="92">
        <f>LF!C349+LF!AA349+LF!BK349+LF!CI349+LF!DS349+LF!EQ349+LF!GA349+LF!GY349</f>
        <v>0</v>
      </c>
      <c r="F349" s="99">
        <f>LF!Q349+LF!BY349+LF!EG349+LF!GO349</f>
        <v>2257</v>
      </c>
      <c r="G349" s="92">
        <f>LF!O349+LF!BW349+LF!EE349+LF!GM349</f>
        <v>0</v>
      </c>
      <c r="H349" s="99">
        <f>LF!AO349+LF!CW349</f>
        <v>669</v>
      </c>
      <c r="I349" s="92">
        <f>LF!AM349+LF!CU349</f>
        <v>0</v>
      </c>
      <c r="J349" s="99">
        <f>LF!BA349+LF!DI349+LF!FE349+LF!HM349</f>
        <v>2227</v>
      </c>
      <c r="K349" s="92">
        <f>LF!AY349+LF!DG349+LF!FC349+LF!HK349</f>
        <v>0</v>
      </c>
    </row>
    <row r="350" spans="1:11" ht="18.75" x14ac:dyDescent="0.25">
      <c r="A350" s="855"/>
      <c r="B350" s="90">
        <f t="shared" si="169"/>
        <v>45865</v>
      </c>
      <c r="C350" s="97">
        <f>LF!JI350</f>
        <v>10324</v>
      </c>
      <c r="D350" s="99">
        <f>LF!E350+LF!AC350+LF!BM350+LF!CK350+LF!DU350+LF!ES350+LF!GC350+LF!HA350</f>
        <v>3497</v>
      </c>
      <c r="E350" s="92">
        <f>LF!C350+LF!AA350+LF!BK350+LF!CI350+LF!DS350+LF!EQ350+LF!GA350+LF!GY350</f>
        <v>0</v>
      </c>
      <c r="F350" s="99">
        <f>LF!Q350+LF!BY350+LF!EG350+LF!GO350</f>
        <v>2257</v>
      </c>
      <c r="G350" s="92">
        <f>LF!O350+LF!BW350+LF!EE350+LF!GM350</f>
        <v>0</v>
      </c>
      <c r="H350" s="99">
        <f>LF!AO350+LF!CW350</f>
        <v>669</v>
      </c>
      <c r="I350" s="92">
        <f>LF!AM350+LF!CU350</f>
        <v>0</v>
      </c>
      <c r="J350" s="99">
        <f>LF!BA350+LF!DI350+LF!FE350+LF!HM350</f>
        <v>2227</v>
      </c>
      <c r="K350" s="92">
        <f>LF!AY350+LF!DG350+LF!FC350+LF!HK350</f>
        <v>0</v>
      </c>
    </row>
    <row r="351" spans="1:11" ht="18.75" x14ac:dyDescent="0.25">
      <c r="A351" s="855"/>
      <c r="B351" s="90">
        <f t="shared" si="169"/>
        <v>45866</v>
      </c>
      <c r="C351" s="97">
        <f>LF!JI351</f>
        <v>10324</v>
      </c>
      <c r="D351" s="99">
        <f>LF!E351+LF!AC351+LF!BM351+LF!CK351+LF!DU351+LF!ES351+LF!GC351+LF!HA351</f>
        <v>3497</v>
      </c>
      <c r="E351" s="92">
        <f>LF!C351+LF!AA351+LF!BK351+LF!CI351+LF!DS351+LF!EQ351+LF!GA351+LF!GY351</f>
        <v>0</v>
      </c>
      <c r="F351" s="99">
        <f>LF!Q351+LF!BY351+LF!EG351+LF!GO351</f>
        <v>2257</v>
      </c>
      <c r="G351" s="92">
        <f>LF!O351+LF!BW351+LF!EE351+LF!GM351</f>
        <v>0</v>
      </c>
      <c r="H351" s="99">
        <f>LF!AO351+LF!CW351</f>
        <v>669</v>
      </c>
      <c r="I351" s="92">
        <f>LF!AM351+LF!CU351</f>
        <v>0</v>
      </c>
      <c r="J351" s="99">
        <f>LF!BA351+LF!DI351+LF!FE351+LF!HM351</f>
        <v>2227</v>
      </c>
      <c r="K351" s="92">
        <f>LF!AY351+LF!DG351+LF!FC351+LF!HK351</f>
        <v>0</v>
      </c>
    </row>
    <row r="352" spans="1:11" ht="18.75" x14ac:dyDescent="0.25">
      <c r="A352" s="855"/>
      <c r="B352" s="90">
        <f t="shared" si="169"/>
        <v>45867</v>
      </c>
      <c r="C352" s="97">
        <f>LF!JI352</f>
        <v>10324</v>
      </c>
      <c r="D352" s="99">
        <f>LF!E352+LF!AC352+LF!BM352+LF!CK352+LF!DU352+LF!ES352+LF!GC352+LF!HA352</f>
        <v>3497</v>
      </c>
      <c r="E352" s="92">
        <f>LF!C352+LF!AA352+LF!BK352+LF!CI352+LF!DS352+LF!EQ352+LF!GA352+LF!GY352</f>
        <v>0</v>
      </c>
      <c r="F352" s="99">
        <f>LF!Q352+LF!BY352+LF!EG352+LF!GO352</f>
        <v>2257</v>
      </c>
      <c r="G352" s="92">
        <f>LF!O352+LF!BW352+LF!EE352+LF!GM352</f>
        <v>0</v>
      </c>
      <c r="H352" s="99">
        <f>LF!AO352+LF!CW352</f>
        <v>669</v>
      </c>
      <c r="I352" s="92">
        <f>LF!AM352+LF!CU352</f>
        <v>0</v>
      </c>
      <c r="J352" s="99">
        <f>LF!BA352+LF!DI352+LF!FE352+LF!HM352</f>
        <v>2227</v>
      </c>
      <c r="K352" s="92">
        <f>LF!AY352+LF!DG352+LF!FC352+LF!HK352</f>
        <v>0</v>
      </c>
    </row>
    <row r="353" spans="1:11" ht="19.5" thickBot="1" x14ac:dyDescent="0.3">
      <c r="A353" s="855"/>
      <c r="B353" s="120">
        <f t="shared" si="169"/>
        <v>45868</v>
      </c>
      <c r="C353" s="121">
        <f>LF!JI353</f>
        <v>10324</v>
      </c>
      <c r="D353" s="122">
        <f>LF!E353+LF!AC353+LF!BM353+LF!CK353+LF!DU353+LF!ES353+LF!GC353+LF!HA353</f>
        <v>3497</v>
      </c>
      <c r="E353" s="93">
        <f>LF!C353+LF!AA353+LF!BK353+LF!CI353+LF!DS353+LF!EQ353+LF!GA353+LF!GY353</f>
        <v>0</v>
      </c>
      <c r="F353" s="100">
        <f>LF!Q353+LF!BY353+LF!EG353+LF!GO353</f>
        <v>2257</v>
      </c>
      <c r="G353" s="93">
        <f>LF!O353+LF!BW353+LF!EE353+LF!GM353</f>
        <v>0</v>
      </c>
      <c r="H353" s="100">
        <f>LF!AO353+LF!CW353</f>
        <v>669</v>
      </c>
      <c r="I353" s="93">
        <f>LF!AM353+LF!CU353</f>
        <v>0</v>
      </c>
      <c r="J353" s="100">
        <f>LF!BA353+LF!DI353+LF!FE353+LF!HM353</f>
        <v>2227</v>
      </c>
      <c r="K353" s="93">
        <f>LF!AY353+LF!DG353+LF!FC353+LF!HK353</f>
        <v>0</v>
      </c>
    </row>
    <row r="354" spans="1:11" ht="19.5" thickBot="1" x14ac:dyDescent="0.3">
      <c r="A354" s="856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  <mergeCell ref="A14:A21"/>
    <mergeCell ref="A23:A30"/>
    <mergeCell ref="A32:A39"/>
    <mergeCell ref="A41:A48"/>
    <mergeCell ref="A5:A12"/>
    <mergeCell ref="A50:A57"/>
    <mergeCell ref="A59:A66"/>
    <mergeCell ref="A68:A75"/>
    <mergeCell ref="A77:A84"/>
    <mergeCell ref="A86:A93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230:A237"/>
    <mergeCell ref="A239:A246"/>
    <mergeCell ref="A248:A255"/>
    <mergeCell ref="A257:A264"/>
    <mergeCell ref="A266:A273"/>
    <mergeCell ref="A185:A192"/>
    <mergeCell ref="A194:A201"/>
    <mergeCell ref="A203:A210"/>
    <mergeCell ref="A212:A219"/>
    <mergeCell ref="A221:A22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2025-06-20T20:40:40Z</cp:lastPrinted>
  <dcterms:created xsi:type="dcterms:W3CDTF">2020-04-14T21:35:26Z</dcterms:created>
  <dcterms:modified xsi:type="dcterms:W3CDTF">2025-06-24T14:06:04Z</dcterms:modified>
</cp:coreProperties>
</file>