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2 Lote M614-F613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361" i="6" l="1"/>
  <c r="H358" i="6" l="1"/>
  <c r="HQ343" i="6" l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M342" i="1"/>
  <c r="JS342" i="1" s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HR343" i="6" l="1"/>
  <c r="JN342" i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2" i="6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88" i="1" l="1"/>
  <c r="KN250" i="1"/>
  <c r="KN182" i="1"/>
  <c r="KN168" i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JQ353" i="1" l="1"/>
  <c r="EG152" i="6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K14" i="11" l="1"/>
  <c r="K28" i="11"/>
  <c r="G26" i="11"/>
  <c r="E12" i="11"/>
  <c r="G31" i="11"/>
  <c r="I29" i="11"/>
  <c r="E6" i="11"/>
  <c r="K35" i="11"/>
  <c r="K31" i="11"/>
  <c r="K22" i="11"/>
  <c r="K18" i="11"/>
  <c r="K38" i="11"/>
  <c r="K21" i="11"/>
  <c r="K19" i="11"/>
  <c r="G6" i="11"/>
  <c r="K8" i="11"/>
  <c r="I6" i="11"/>
  <c r="G8" i="11"/>
  <c r="I31" i="1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KD5" i="1" s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2" i="6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2" i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BA15" i="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N81" i="6"/>
  <c r="FH11" i="1"/>
  <c r="FE14" i="1"/>
  <c r="FH12" i="1"/>
  <c r="CW14" i="1"/>
  <c r="CZ12" i="1"/>
  <c r="CZ11" i="1"/>
  <c r="L13" i="12"/>
  <c r="K14" i="12"/>
  <c r="DJ204" i="1"/>
  <c r="J4" i="11" l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D14" i="1"/>
  <c r="H11" i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8" i="1" l="1"/>
  <c r="KJ41" i="1"/>
  <c r="KJ43" i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A278" i="6" s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342" i="10" s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Q357" i="1"/>
  <c r="T357" i="1" s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I354" i="1" l="1"/>
  <c r="JL353" i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<sst xmlns="http://schemas.openxmlformats.org/spreadsheetml/2006/main" count="1317" uniqueCount="219">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</sst>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0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31" t="s">
        <v>123</v>
      </c>
      <c r="B2" s="631"/>
      <c r="C2" s="651" t="s">
        <v>120</v>
      </c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3"/>
    </row>
    <row r="3" spans="1:20" s="284" customFormat="1" ht="21.75" thickBot="1">
      <c r="C3" s="654" t="s">
        <v>122</v>
      </c>
      <c r="D3" s="655"/>
      <c r="E3" s="655"/>
      <c r="F3" s="655"/>
      <c r="G3" s="655"/>
      <c r="H3" s="655"/>
      <c r="I3" s="655"/>
      <c r="J3" s="655"/>
      <c r="K3" s="655"/>
      <c r="L3" s="656"/>
      <c r="M3" s="657" t="s">
        <v>121</v>
      </c>
      <c r="N3" s="658"/>
      <c r="O3" s="658"/>
      <c r="P3" s="658"/>
      <c r="Q3" s="658"/>
      <c r="R3" s="658"/>
      <c r="S3" s="658"/>
      <c r="T3" s="659"/>
    </row>
    <row r="4" spans="1:20" ht="15" customHeight="1" thickBot="1">
      <c r="A4" s="632" t="s">
        <v>117</v>
      </c>
      <c r="B4" s="639"/>
      <c r="C4" s="643" t="s">
        <v>112</v>
      </c>
      <c r="D4" s="644"/>
      <c r="E4" s="645" t="s">
        <v>111</v>
      </c>
      <c r="F4" s="646"/>
      <c r="G4" s="643" t="s">
        <v>110</v>
      </c>
      <c r="H4" s="644"/>
      <c r="I4" s="647" t="s">
        <v>109</v>
      </c>
      <c r="J4" s="648"/>
      <c r="K4" s="643" t="s">
        <v>108</v>
      </c>
      <c r="L4" s="644"/>
      <c r="M4" s="649" t="s">
        <v>112</v>
      </c>
      <c r="N4" s="650"/>
      <c r="O4" s="633" t="s">
        <v>111</v>
      </c>
      <c r="P4" s="634"/>
      <c r="Q4" s="649" t="s">
        <v>110</v>
      </c>
      <c r="R4" s="650"/>
      <c r="S4" s="633" t="s">
        <v>109</v>
      </c>
      <c r="T4" s="634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51" t="s">
        <v>120</v>
      </c>
      <c r="D18" s="652"/>
      <c r="E18" s="652"/>
      <c r="F18" s="652"/>
      <c r="G18" s="652"/>
      <c r="H18" s="652"/>
      <c r="I18" s="652"/>
      <c r="J18" s="652"/>
      <c r="K18" s="652"/>
      <c r="L18" s="652"/>
      <c r="M18" s="652"/>
      <c r="N18" s="652"/>
      <c r="O18" s="652"/>
      <c r="P18" s="652"/>
      <c r="Q18" s="652"/>
      <c r="R18" s="652"/>
      <c r="S18" s="652"/>
      <c r="T18" s="653"/>
    </row>
    <row r="19" spans="1:20" ht="24" customHeight="1" thickBot="1">
      <c r="C19" s="654" t="s">
        <v>119</v>
      </c>
      <c r="D19" s="655"/>
      <c r="E19" s="655"/>
      <c r="F19" s="655"/>
      <c r="G19" s="655"/>
      <c r="H19" s="655"/>
      <c r="I19" s="655"/>
      <c r="J19" s="655"/>
      <c r="K19" s="655"/>
      <c r="L19" s="656"/>
      <c r="M19" s="657" t="s">
        <v>118</v>
      </c>
      <c r="N19" s="658"/>
      <c r="O19" s="658"/>
      <c r="P19" s="658"/>
      <c r="Q19" s="658"/>
      <c r="R19" s="658"/>
      <c r="S19" s="658"/>
      <c r="T19" s="659"/>
    </row>
    <row r="20" spans="1:20" ht="24" customHeight="1" thickBot="1">
      <c r="C20" s="643" t="s">
        <v>112</v>
      </c>
      <c r="D20" s="644"/>
      <c r="E20" s="645" t="s">
        <v>111</v>
      </c>
      <c r="F20" s="646"/>
      <c r="G20" s="643" t="s">
        <v>110</v>
      </c>
      <c r="H20" s="644"/>
      <c r="I20" s="647" t="s">
        <v>109</v>
      </c>
      <c r="J20" s="648"/>
      <c r="K20" s="643" t="s">
        <v>108</v>
      </c>
      <c r="L20" s="644"/>
      <c r="M20" s="649" t="s">
        <v>112</v>
      </c>
      <c r="N20" s="650"/>
      <c r="O20" s="633" t="s">
        <v>111</v>
      </c>
      <c r="P20" s="634"/>
      <c r="Q20" s="649" t="s">
        <v>110</v>
      </c>
      <c r="R20" s="650"/>
      <c r="S20" s="633" t="s">
        <v>109</v>
      </c>
      <c r="T20" s="634"/>
    </row>
    <row r="21" spans="1:20" ht="15" customHeight="1">
      <c r="A21" s="632" t="s">
        <v>117</v>
      </c>
      <c r="B21" s="639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31" t="s">
        <v>115</v>
      </c>
      <c r="B43" s="631"/>
      <c r="C43" s="640" t="s">
        <v>114</v>
      </c>
      <c r="D43" s="641"/>
      <c r="E43" s="641"/>
      <c r="F43" s="641"/>
      <c r="G43" s="641"/>
      <c r="H43" s="641"/>
      <c r="I43" s="641"/>
      <c r="J43" s="641"/>
      <c r="K43" s="641"/>
      <c r="L43" s="641"/>
      <c r="M43" s="641"/>
      <c r="N43" s="641"/>
      <c r="O43" s="641"/>
      <c r="P43" s="642"/>
      <c r="Q43" s="201"/>
      <c r="R43" s="201"/>
      <c r="S43" s="201"/>
      <c r="T43" s="201"/>
      <c r="U43" s="201"/>
      <c r="V43" s="201"/>
    </row>
    <row r="44" spans="1:22">
      <c r="A44" s="632" t="s">
        <v>113</v>
      </c>
      <c r="B44" s="632"/>
      <c r="C44" s="635" t="s">
        <v>112</v>
      </c>
      <c r="D44" s="636"/>
      <c r="E44" s="627" t="s">
        <v>111</v>
      </c>
      <c r="F44" s="628"/>
      <c r="G44" s="637" t="s">
        <v>110</v>
      </c>
      <c r="H44" s="638"/>
      <c r="I44" s="627" t="s">
        <v>109</v>
      </c>
      <c r="J44" s="628"/>
      <c r="K44" s="629" t="s">
        <v>108</v>
      </c>
      <c r="L44" s="630"/>
      <c r="M44" s="627" t="s">
        <v>107</v>
      </c>
      <c r="N44" s="628"/>
      <c r="O44" s="629"/>
      <c r="P44" s="630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zoomScale="55" zoomScaleNormal="55" workbookViewId="0">
      <pane xSplit="2" ySplit="3" topLeftCell="IQ335" activePane="bottomRight" state="frozen"/>
      <selection pane="topRight" activeCell="C1" sqref="C1"/>
      <selection pane="bottomLeft" activeCell="A4" sqref="A4"/>
      <selection pane="bottomRight" activeCell="JO356" sqref="JO356:JO361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759"/>
      <c r="B1" s="760"/>
      <c r="C1" s="773" t="s">
        <v>64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AO1" s="774"/>
      <c r="AP1" s="774"/>
      <c r="AQ1" s="774"/>
      <c r="AR1" s="774"/>
      <c r="AS1" s="774"/>
      <c r="AT1" s="774"/>
      <c r="AU1" s="774"/>
      <c r="AV1" s="774"/>
      <c r="AW1" s="774"/>
      <c r="AX1" s="774"/>
      <c r="AY1" s="774"/>
      <c r="AZ1" s="774"/>
      <c r="BA1" s="774"/>
      <c r="BB1" s="774"/>
      <c r="BC1" s="774"/>
      <c r="BD1" s="774"/>
      <c r="BE1" s="774"/>
      <c r="BF1" s="774"/>
      <c r="BG1" s="774"/>
      <c r="BH1" s="774"/>
      <c r="BI1" s="774"/>
      <c r="BJ1" s="774"/>
      <c r="BK1" s="774"/>
      <c r="BL1" s="774"/>
      <c r="BM1" s="774"/>
      <c r="BN1" s="774"/>
      <c r="BO1" s="774"/>
      <c r="BP1" s="774"/>
      <c r="BQ1" s="774"/>
      <c r="BR1" s="774"/>
      <c r="BS1" s="774"/>
      <c r="BT1" s="774"/>
      <c r="BU1" s="774"/>
      <c r="BV1" s="774"/>
      <c r="BW1" s="774"/>
      <c r="BX1" s="774"/>
      <c r="BY1" s="774"/>
      <c r="BZ1" s="774"/>
      <c r="CA1" s="774"/>
      <c r="CB1" s="774"/>
      <c r="CC1" s="774"/>
      <c r="CD1" s="774"/>
      <c r="CE1" s="774"/>
      <c r="CF1" s="774"/>
      <c r="CG1" s="774"/>
      <c r="CH1" s="774"/>
      <c r="CI1" s="763" t="s">
        <v>149</v>
      </c>
      <c r="CJ1" s="763"/>
      <c r="CK1" s="763"/>
      <c r="CL1" s="763"/>
      <c r="CM1" s="763"/>
      <c r="CN1" s="763"/>
      <c r="CO1" s="763"/>
      <c r="CP1" s="763"/>
      <c r="CQ1" s="763"/>
      <c r="CR1" s="763"/>
      <c r="CS1" s="763"/>
      <c r="CT1" s="763"/>
      <c r="CU1" s="763"/>
      <c r="CV1" s="763"/>
      <c r="CW1" s="763"/>
      <c r="CX1" s="763"/>
      <c r="CY1" s="763"/>
      <c r="CZ1" s="763"/>
      <c r="DA1" s="763"/>
      <c r="DB1" s="763"/>
      <c r="DC1" s="763"/>
      <c r="DD1" s="763"/>
      <c r="DE1" s="763"/>
      <c r="DF1" s="763"/>
      <c r="DG1" s="763"/>
      <c r="DH1" s="763"/>
      <c r="DI1" s="763"/>
      <c r="DJ1" s="763"/>
      <c r="DK1" s="763"/>
      <c r="DL1" s="763"/>
      <c r="DM1" s="763"/>
      <c r="DN1" s="763"/>
      <c r="DO1" s="763"/>
      <c r="DP1" s="763"/>
      <c r="DQ1" s="763"/>
      <c r="DR1" s="763"/>
      <c r="DS1" s="763"/>
      <c r="DT1" s="763"/>
      <c r="DU1" s="763"/>
      <c r="DV1" s="763"/>
      <c r="DW1" s="763"/>
      <c r="DX1" s="763"/>
      <c r="DY1" s="763"/>
      <c r="DZ1" s="763"/>
      <c r="EA1" s="763"/>
      <c r="EB1" s="763"/>
      <c r="EC1" s="763"/>
      <c r="ED1" s="763"/>
      <c r="EE1" s="763"/>
      <c r="EF1" s="763"/>
      <c r="EG1" s="763"/>
      <c r="EH1" s="763"/>
      <c r="EI1" s="763"/>
      <c r="EJ1" s="763"/>
      <c r="EK1" s="763"/>
      <c r="EL1" s="763"/>
      <c r="EM1" s="763"/>
      <c r="EN1" s="763"/>
      <c r="EO1" s="763"/>
      <c r="EP1" s="763"/>
      <c r="EQ1" s="763"/>
      <c r="ER1" s="763"/>
      <c r="ES1" s="763"/>
      <c r="ET1" s="763"/>
      <c r="EU1" s="763"/>
      <c r="EV1" s="763"/>
      <c r="EW1" s="763"/>
      <c r="EX1" s="763"/>
      <c r="EY1" s="763"/>
      <c r="EZ1" s="763"/>
      <c r="FA1" s="763"/>
      <c r="FB1" s="763"/>
      <c r="FC1" s="763"/>
      <c r="FD1" s="763"/>
      <c r="FE1" s="763"/>
      <c r="FF1" s="763"/>
      <c r="FG1" s="763"/>
      <c r="FH1" s="763"/>
      <c r="FI1" s="763"/>
      <c r="FJ1" s="763"/>
      <c r="FK1" s="763"/>
      <c r="FL1" s="763"/>
      <c r="FM1" s="763"/>
      <c r="FN1" s="763"/>
      <c r="FO1" s="764" t="s">
        <v>150</v>
      </c>
      <c r="FP1" s="764"/>
      <c r="FQ1" s="764"/>
      <c r="FR1" s="764"/>
      <c r="FS1" s="764"/>
      <c r="FT1" s="764"/>
      <c r="FU1" s="764"/>
      <c r="FV1" s="764"/>
      <c r="FW1" s="764"/>
      <c r="FX1" s="764"/>
      <c r="FY1" s="764"/>
      <c r="FZ1" s="764"/>
      <c r="GA1" s="764"/>
      <c r="GB1" s="764"/>
      <c r="GC1" s="764"/>
      <c r="GD1" s="764"/>
      <c r="GE1" s="764"/>
      <c r="GF1" s="764"/>
      <c r="GG1" s="764"/>
      <c r="GH1" s="764"/>
      <c r="GI1" s="764"/>
      <c r="GJ1" s="764"/>
      <c r="GK1" s="764"/>
      <c r="GL1" s="764"/>
      <c r="GM1" s="764"/>
      <c r="GN1" s="764"/>
      <c r="GO1" s="764"/>
      <c r="GP1" s="764"/>
      <c r="GQ1" s="764"/>
      <c r="GR1" s="764"/>
      <c r="GS1" s="764"/>
      <c r="GT1" s="764"/>
      <c r="GU1" s="764"/>
      <c r="GV1" s="764"/>
      <c r="GW1" s="764"/>
      <c r="GX1" s="764"/>
      <c r="GY1" s="764"/>
      <c r="GZ1" s="764"/>
      <c r="HA1" s="764"/>
      <c r="HB1" s="764"/>
      <c r="HC1" s="764"/>
      <c r="HD1" s="764"/>
      <c r="HE1" s="764"/>
      <c r="HF1" s="764"/>
      <c r="HG1" s="764"/>
      <c r="HH1" s="764"/>
      <c r="HI1" s="764"/>
      <c r="HJ1" s="764"/>
      <c r="HK1" s="764"/>
      <c r="HL1" s="764"/>
      <c r="HM1" s="764"/>
      <c r="HN1" s="764"/>
      <c r="HO1" s="764"/>
      <c r="HP1" s="764"/>
      <c r="HQ1" s="764"/>
      <c r="HR1" s="764"/>
      <c r="HS1" s="764"/>
      <c r="HT1" s="764"/>
      <c r="HU1" s="764"/>
      <c r="HV1" s="764"/>
      <c r="HW1" s="764"/>
      <c r="HX1" s="764"/>
      <c r="HY1" s="764"/>
      <c r="HZ1" s="764"/>
      <c r="IA1" s="764"/>
      <c r="IB1" s="764"/>
      <c r="IC1" s="764"/>
      <c r="ID1" s="764"/>
      <c r="IE1" s="764"/>
      <c r="IF1" s="764"/>
      <c r="IG1" s="764"/>
      <c r="IH1" s="764"/>
      <c r="II1" s="764"/>
      <c r="IJ1" s="764"/>
      <c r="IK1" s="764"/>
      <c r="IL1" s="764"/>
      <c r="IM1" s="764"/>
      <c r="IN1" s="764"/>
      <c r="IO1" s="764"/>
      <c r="IP1" s="764"/>
      <c r="IQ1" s="764"/>
      <c r="IR1" s="764"/>
      <c r="IS1" s="764"/>
      <c r="IT1" s="765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766" t="s">
        <v>0</v>
      </c>
      <c r="JH1" s="767"/>
      <c r="JI1" s="767"/>
      <c r="JJ1" s="767"/>
      <c r="JK1" s="767"/>
      <c r="JL1" s="767"/>
      <c r="JM1" s="767"/>
      <c r="JN1" s="767"/>
      <c r="JO1" s="767"/>
      <c r="JP1" s="767"/>
      <c r="JQ1" s="767"/>
      <c r="JR1" s="767"/>
      <c r="JS1" s="767"/>
      <c r="JT1" s="768"/>
      <c r="JU1" s="768"/>
      <c r="JV1" s="734" t="s">
        <v>11</v>
      </c>
      <c r="JW1" s="735"/>
      <c r="JX1" s="736"/>
      <c r="JY1" s="734" t="s">
        <v>179</v>
      </c>
      <c r="JZ1" s="735"/>
      <c r="KA1" s="735"/>
      <c r="KB1" s="715" t="s">
        <v>184</v>
      </c>
      <c r="KC1" s="716"/>
      <c r="KD1" s="717"/>
      <c r="KE1" s="717"/>
      <c r="KF1" s="717"/>
      <c r="KG1" s="718"/>
      <c r="KH1" s="719"/>
      <c r="KI1" s="778" t="s">
        <v>185</v>
      </c>
      <c r="KJ1" s="779"/>
      <c r="KK1" s="779"/>
      <c r="KL1" s="779"/>
      <c r="KM1" s="779"/>
      <c r="KN1" s="779"/>
      <c r="KO1" s="779"/>
      <c r="KP1" s="779"/>
      <c r="KQ1" s="780"/>
    </row>
    <row r="2" spans="1:303" ht="24" thickBot="1">
      <c r="A2" s="761"/>
      <c r="B2" s="762"/>
      <c r="C2" s="772" t="s">
        <v>138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2"/>
      <c r="O2" s="660" t="s">
        <v>66</v>
      </c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2"/>
      <c r="AA2" s="660" t="s">
        <v>139</v>
      </c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2"/>
      <c r="AM2" s="660" t="s">
        <v>68</v>
      </c>
      <c r="AN2" s="661"/>
      <c r="AO2" s="661"/>
      <c r="AP2" s="661"/>
      <c r="AQ2" s="661"/>
      <c r="AR2" s="661"/>
      <c r="AS2" s="661"/>
      <c r="AT2" s="661"/>
      <c r="AU2" s="661"/>
      <c r="AV2" s="661"/>
      <c r="AW2" s="661"/>
      <c r="AX2" s="662"/>
      <c r="AY2" s="660" t="s">
        <v>69</v>
      </c>
      <c r="AZ2" s="661"/>
      <c r="BA2" s="661"/>
      <c r="BB2" s="661"/>
      <c r="BC2" s="661"/>
      <c r="BD2" s="661"/>
      <c r="BE2" s="661"/>
      <c r="BF2" s="661"/>
      <c r="BG2" s="661"/>
      <c r="BH2" s="661"/>
      <c r="BI2" s="661"/>
      <c r="BJ2" s="662"/>
      <c r="BK2" s="660" t="s">
        <v>140</v>
      </c>
      <c r="BL2" s="661"/>
      <c r="BM2" s="661"/>
      <c r="BN2" s="661"/>
      <c r="BO2" s="661"/>
      <c r="BP2" s="661"/>
      <c r="BQ2" s="661"/>
      <c r="BR2" s="661"/>
      <c r="BS2" s="661"/>
      <c r="BT2" s="661"/>
      <c r="BU2" s="661"/>
      <c r="BV2" s="662"/>
      <c r="BW2" s="660" t="s">
        <v>141</v>
      </c>
      <c r="BX2" s="661"/>
      <c r="BY2" s="661"/>
      <c r="BZ2" s="661"/>
      <c r="CA2" s="661"/>
      <c r="CB2" s="661"/>
      <c r="CC2" s="661"/>
      <c r="CD2" s="661"/>
      <c r="CE2" s="661"/>
      <c r="CF2" s="661"/>
      <c r="CG2" s="661"/>
      <c r="CH2" s="662"/>
      <c r="CI2" s="775" t="s">
        <v>142</v>
      </c>
      <c r="CJ2" s="776"/>
      <c r="CK2" s="776"/>
      <c r="CL2" s="776"/>
      <c r="CM2" s="776"/>
      <c r="CN2" s="776"/>
      <c r="CO2" s="776"/>
      <c r="CP2" s="776"/>
      <c r="CQ2" s="776"/>
      <c r="CR2" s="776"/>
      <c r="CS2" s="776"/>
      <c r="CT2" s="777"/>
      <c r="CU2" s="775" t="s">
        <v>143</v>
      </c>
      <c r="CV2" s="776"/>
      <c r="CW2" s="776"/>
      <c r="CX2" s="776"/>
      <c r="CY2" s="776"/>
      <c r="CZ2" s="776"/>
      <c r="DA2" s="776"/>
      <c r="DB2" s="776"/>
      <c r="DC2" s="776"/>
      <c r="DD2" s="776"/>
      <c r="DE2" s="776"/>
      <c r="DF2" s="777"/>
      <c r="DG2" s="775" t="s">
        <v>144</v>
      </c>
      <c r="DH2" s="776"/>
      <c r="DI2" s="776"/>
      <c r="DJ2" s="776"/>
      <c r="DK2" s="776"/>
      <c r="DL2" s="776"/>
      <c r="DM2" s="776"/>
      <c r="DN2" s="776"/>
      <c r="DO2" s="776"/>
      <c r="DP2" s="776"/>
      <c r="DQ2" s="776"/>
      <c r="DR2" s="777"/>
      <c r="DS2" s="775" t="s">
        <v>145</v>
      </c>
      <c r="DT2" s="776"/>
      <c r="DU2" s="776"/>
      <c r="DV2" s="776"/>
      <c r="DW2" s="776"/>
      <c r="DX2" s="776"/>
      <c r="DY2" s="776"/>
      <c r="DZ2" s="776"/>
      <c r="EA2" s="776"/>
      <c r="EB2" s="776"/>
      <c r="EC2" s="776"/>
      <c r="ED2" s="777"/>
      <c r="EE2" s="775" t="s">
        <v>146</v>
      </c>
      <c r="EF2" s="776"/>
      <c r="EG2" s="776"/>
      <c r="EH2" s="776"/>
      <c r="EI2" s="776"/>
      <c r="EJ2" s="776"/>
      <c r="EK2" s="776"/>
      <c r="EL2" s="776"/>
      <c r="EM2" s="776"/>
      <c r="EN2" s="776"/>
      <c r="EO2" s="776"/>
      <c r="EP2" s="777"/>
      <c r="EQ2" s="775" t="s">
        <v>147</v>
      </c>
      <c r="ER2" s="776"/>
      <c r="ES2" s="776"/>
      <c r="ET2" s="776"/>
      <c r="EU2" s="776"/>
      <c r="EV2" s="776"/>
      <c r="EW2" s="776"/>
      <c r="EX2" s="776"/>
      <c r="EY2" s="776"/>
      <c r="EZ2" s="776"/>
      <c r="FA2" s="776"/>
      <c r="FB2" s="777"/>
      <c r="FC2" s="775" t="s">
        <v>148</v>
      </c>
      <c r="FD2" s="776"/>
      <c r="FE2" s="776"/>
      <c r="FF2" s="776"/>
      <c r="FG2" s="776"/>
      <c r="FH2" s="776"/>
      <c r="FI2" s="776"/>
      <c r="FJ2" s="776"/>
      <c r="FK2" s="776"/>
      <c r="FL2" s="776"/>
      <c r="FM2" s="776"/>
      <c r="FN2" s="777"/>
      <c r="FO2" s="660" t="s">
        <v>151</v>
      </c>
      <c r="FP2" s="661"/>
      <c r="FQ2" s="661"/>
      <c r="FR2" s="661"/>
      <c r="FS2" s="661"/>
      <c r="FT2" s="661"/>
      <c r="FU2" s="661"/>
      <c r="FV2" s="661"/>
      <c r="FW2" s="661"/>
      <c r="FX2" s="661"/>
      <c r="FY2" s="661"/>
      <c r="FZ2" s="662"/>
      <c r="GA2" s="660" t="s">
        <v>1</v>
      </c>
      <c r="GB2" s="661"/>
      <c r="GC2" s="661"/>
      <c r="GD2" s="661"/>
      <c r="GE2" s="661"/>
      <c r="GF2" s="661"/>
      <c r="GG2" s="661"/>
      <c r="GH2" s="661"/>
      <c r="GI2" s="661"/>
      <c r="GJ2" s="661"/>
      <c r="GK2" s="661"/>
      <c r="GL2" s="662"/>
      <c r="GM2" s="660" t="s">
        <v>152</v>
      </c>
      <c r="GN2" s="661"/>
      <c r="GO2" s="661"/>
      <c r="GP2" s="661"/>
      <c r="GQ2" s="661"/>
      <c r="GR2" s="661"/>
      <c r="GS2" s="661"/>
      <c r="GT2" s="661"/>
      <c r="GU2" s="661"/>
      <c r="GV2" s="661"/>
      <c r="GW2" s="661"/>
      <c r="GX2" s="662"/>
      <c r="GY2" s="660" t="s">
        <v>2</v>
      </c>
      <c r="GZ2" s="661"/>
      <c r="HA2" s="661"/>
      <c r="HB2" s="661"/>
      <c r="HC2" s="661"/>
      <c r="HD2" s="661"/>
      <c r="HE2" s="661"/>
      <c r="HF2" s="661"/>
      <c r="HG2" s="661"/>
      <c r="HH2" s="661"/>
      <c r="HI2" s="661"/>
      <c r="HJ2" s="662"/>
      <c r="HK2" s="660" t="s">
        <v>3</v>
      </c>
      <c r="HL2" s="661"/>
      <c r="HM2" s="661"/>
      <c r="HN2" s="661"/>
      <c r="HO2" s="661"/>
      <c r="HP2" s="661"/>
      <c r="HQ2" s="661"/>
      <c r="HR2" s="661"/>
      <c r="HS2" s="661"/>
      <c r="HT2" s="661"/>
      <c r="HU2" s="661"/>
      <c r="HV2" s="662"/>
      <c r="HW2" s="660" t="s">
        <v>153</v>
      </c>
      <c r="HX2" s="661"/>
      <c r="HY2" s="661"/>
      <c r="HZ2" s="661"/>
      <c r="IA2" s="661"/>
      <c r="IB2" s="661"/>
      <c r="IC2" s="661"/>
      <c r="ID2" s="661"/>
      <c r="IE2" s="661"/>
      <c r="IF2" s="661"/>
      <c r="IG2" s="661"/>
      <c r="IH2" s="662"/>
      <c r="II2" s="660" t="s">
        <v>154</v>
      </c>
      <c r="IJ2" s="661"/>
      <c r="IK2" s="661"/>
      <c r="IL2" s="661"/>
      <c r="IM2" s="661"/>
      <c r="IN2" s="661"/>
      <c r="IO2" s="661"/>
      <c r="IP2" s="661"/>
      <c r="IQ2" s="661"/>
      <c r="IR2" s="661"/>
      <c r="IS2" s="661"/>
      <c r="IT2" s="662"/>
      <c r="IU2" s="660"/>
      <c r="IV2" s="661"/>
      <c r="IW2" s="661"/>
      <c r="IX2" s="661"/>
      <c r="IY2" s="661"/>
      <c r="IZ2" s="661"/>
      <c r="JA2" s="661"/>
      <c r="JB2" s="661"/>
      <c r="JC2" s="661"/>
      <c r="JD2" s="661"/>
      <c r="JE2" s="661"/>
      <c r="JF2" s="662"/>
      <c r="JG2" s="769"/>
      <c r="JH2" s="770"/>
      <c r="JI2" s="770"/>
      <c r="JJ2" s="770"/>
      <c r="JK2" s="770"/>
      <c r="JL2" s="770"/>
      <c r="JM2" s="770"/>
      <c r="JN2" s="770"/>
      <c r="JO2" s="770"/>
      <c r="JP2" s="770"/>
      <c r="JQ2" s="770"/>
      <c r="JR2" s="770"/>
      <c r="JS2" s="770"/>
      <c r="JT2" s="771"/>
      <c r="JU2" s="771"/>
      <c r="JV2" s="737"/>
      <c r="JW2" s="738"/>
      <c r="JX2" s="739"/>
      <c r="JY2" s="737"/>
      <c r="JZ2" s="738"/>
      <c r="KA2" s="738"/>
      <c r="KB2" s="720"/>
      <c r="KC2" s="721"/>
      <c r="KD2" s="722"/>
      <c r="KE2" s="722"/>
      <c r="KF2" s="722"/>
      <c r="KG2" s="723"/>
      <c r="KH2" s="724"/>
      <c r="KI2" s="781"/>
      <c r="KJ2" s="782"/>
      <c r="KK2" s="782"/>
      <c r="KL2" s="782"/>
      <c r="KM2" s="782"/>
      <c r="KN2" s="782"/>
      <c r="KO2" s="782"/>
      <c r="KP2" s="782"/>
      <c r="KQ2" s="783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690" t="s">
        <v>182</v>
      </c>
      <c r="KC3" s="689"/>
      <c r="KD3" s="688" t="s">
        <v>183</v>
      </c>
      <c r="KE3" s="689"/>
      <c r="KF3" s="688" t="s">
        <v>71</v>
      </c>
      <c r="KG3" s="689"/>
      <c r="KH3" s="562"/>
      <c r="KI3" s="633" t="s">
        <v>182</v>
      </c>
      <c r="KJ3" s="634"/>
      <c r="KK3" s="633" t="s">
        <v>183</v>
      </c>
      <c r="KL3" s="634"/>
      <c r="KM3" s="633" t="s">
        <v>186</v>
      </c>
      <c r="KN3" s="757"/>
      <c r="KO3" s="634"/>
      <c r="KP3" s="633" t="s">
        <v>71</v>
      </c>
      <c r="KQ3" s="634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3"/>
      <c r="JZ4" s="757"/>
      <c r="KA4" s="757"/>
      <c r="KB4" s="708"/>
      <c r="KC4" s="709"/>
      <c r="KD4" s="709"/>
      <c r="KE4" s="709"/>
      <c r="KF4" s="709"/>
      <c r="KG4" s="709"/>
      <c r="KH4" s="709"/>
      <c r="KI4" s="633"/>
      <c r="KJ4" s="757"/>
      <c r="KK4" s="633"/>
      <c r="KL4" s="634"/>
      <c r="KM4" s="577"/>
      <c r="KN4" s="578"/>
      <c r="KO4" s="579"/>
      <c r="KP4" s="633"/>
      <c r="KQ4" s="634"/>
    </row>
    <row r="5" spans="1:303">
      <c r="A5" s="753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740">
        <f>SUM(I12,U12,AG12,AS12,BE12,BQ12,CC12)/SUM(G12,I12,S12,U12,AE12,AG12,AQ12,AS12,BC12,BE12,BO12,BQ12,CA12,CC12)</f>
        <v>0</v>
      </c>
      <c r="JZ5" s="743">
        <f>SUM(CO12,DA12,DM12,DY12,EK12,EW12,FI12)/SUM(CM12,CO12,CY12,DA12,DK12,DM12,DW12,DY12,EI12,EK12,EU12,EW12,FG12,FI12)</f>
        <v>0</v>
      </c>
      <c r="KA5" s="754">
        <f>SUM(,FU12,GG12,GS12,HE12,HQ12,IC12,IO12)/SUM(FU12,FS12,GG12,GE12,GS12,GQ12,HE12,HC12,HQ12,HO12,IC12,IA12,IO12,IM12)</f>
        <v>0</v>
      </c>
      <c r="KB5" s="705">
        <f>KB8/KB10</f>
        <v>5.3835800807537008E-4</v>
      </c>
      <c r="KC5" s="700"/>
      <c r="KD5" s="699">
        <f>KD8/KD10</f>
        <v>0</v>
      </c>
      <c r="KE5" s="700"/>
      <c r="KF5" s="699">
        <f>KF8/KF10</f>
        <v>7.6180802437785682E-4</v>
      </c>
      <c r="KG5" s="700"/>
      <c r="KH5" s="712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753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741"/>
      <c r="JZ6" s="744"/>
      <c r="KA6" s="755"/>
      <c r="KB6" s="706"/>
      <c r="KC6" s="702"/>
      <c r="KD6" s="701"/>
      <c r="KE6" s="702"/>
      <c r="KF6" s="701"/>
      <c r="KG6" s="702"/>
      <c r="KH6" s="749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753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741"/>
      <c r="JZ7" s="744"/>
      <c r="KA7" s="755"/>
      <c r="KB7" s="707"/>
      <c r="KC7" s="704"/>
      <c r="KD7" s="703"/>
      <c r="KE7" s="704"/>
      <c r="KF7" s="703"/>
      <c r="KG7" s="704"/>
      <c r="KH7" s="713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753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741"/>
      <c r="JZ8" s="744"/>
      <c r="KA8" s="755"/>
      <c r="KB8" s="695">
        <f>SUM(C12,O12,AA12,AM12,AY12,BK12,BW12)</f>
        <v>2</v>
      </c>
      <c r="KC8" s="692"/>
      <c r="KD8" s="691">
        <f>SUM(CI12,CU12,DG12,DS12,EE12,EQ12,FC12)</f>
        <v>0</v>
      </c>
      <c r="KE8" s="692"/>
      <c r="KF8" s="691">
        <f>SUM(FO12,GA12,GM12,GY12,HK12,HW12,II12)</f>
        <v>3</v>
      </c>
      <c r="KG8" s="692"/>
      <c r="KH8" s="712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753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741"/>
      <c r="JZ9" s="744"/>
      <c r="KA9" s="755"/>
      <c r="KB9" s="698"/>
      <c r="KC9" s="697"/>
      <c r="KD9" s="696"/>
      <c r="KE9" s="697"/>
      <c r="KF9" s="696"/>
      <c r="KG9" s="697"/>
      <c r="KH9" s="713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753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741"/>
      <c r="JZ10" s="744"/>
      <c r="KA10" s="755"/>
      <c r="KB10" s="695">
        <f>SUM(E4,Q4,AC4,AO4,BA4,BM4,BY4)</f>
        <v>3715</v>
      </c>
      <c r="KC10" s="692"/>
      <c r="KD10" s="691">
        <f>SUM(CK4,CW4,DI4,DU4,EG4,ES4,FE4)</f>
        <v>3878</v>
      </c>
      <c r="KE10" s="692"/>
      <c r="KF10" s="691">
        <f>SUM(FQ4,GC4,GO4,HA4,HM4,HY4,IK4)</f>
        <v>3938</v>
      </c>
      <c r="KG10" s="692"/>
      <c r="KH10" s="712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753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741"/>
      <c r="JZ11" s="744"/>
      <c r="KA11" s="755"/>
      <c r="KB11" s="695"/>
      <c r="KC11" s="692"/>
      <c r="KD11" s="691"/>
      <c r="KE11" s="692"/>
      <c r="KF11" s="691"/>
      <c r="KG11" s="692"/>
      <c r="KH11" s="749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758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42"/>
      <c r="JZ12" s="745"/>
      <c r="KA12" s="756"/>
      <c r="KB12" s="667"/>
      <c r="KC12" s="694"/>
      <c r="KD12" s="693"/>
      <c r="KE12" s="694"/>
      <c r="KF12" s="693"/>
      <c r="KG12" s="694"/>
      <c r="KH12" s="750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28"/>
      <c r="JW13" s="729"/>
      <c r="JX13" s="730"/>
      <c r="JY13" s="651"/>
      <c r="JZ13" s="652"/>
      <c r="KA13" s="653"/>
      <c r="KB13" s="751"/>
      <c r="KC13" s="733"/>
      <c r="KD13" s="733"/>
      <c r="KE13" s="733"/>
      <c r="KF13" s="733"/>
      <c r="KG13" s="733"/>
      <c r="KH13" s="733"/>
      <c r="KI13" s="633"/>
      <c r="KJ13" s="757"/>
      <c r="KK13" s="633"/>
      <c r="KL13" s="634"/>
      <c r="KM13" s="633"/>
      <c r="KN13" s="757"/>
      <c r="KO13" s="634"/>
      <c r="KP13" s="757"/>
      <c r="KQ13" s="634"/>
    </row>
    <row r="14" spans="1:303">
      <c r="A14" s="752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740">
        <f>SUM(I21,U21,AG21,AS21,BE21,BQ21,CC21)/SUM(G21,I21,S21,U21,AE21,AG21,AQ21,AS21,BC21,BE21,BO21,BQ21,CA21,CC21)</f>
        <v>0.19759926131117267</v>
      </c>
      <c r="JZ14" s="743">
        <f>SUM(CO21,DA21,DM21,DY21,EK21,EW21,FI21)/SUM(CM21,CO21,CY21,DA21,DK21,DM21,DW21,DY21,EI21,EK21,EU21,EW21,FG21,FI21)</f>
        <v>0.21191028615622584</v>
      </c>
      <c r="KA14" s="754">
        <f>SUM(,FU21,GG21,GS21,HE21,HQ21,IC21,IO21)/SUM(FU21,FS21,GG21,GE21,GS21,GQ21,HE21,HC21,HQ21,HO21,IC21,IA21,IO21,IM21)</f>
        <v>0.2178649237472767</v>
      </c>
      <c r="KB14" s="670">
        <f>KB16/KB18</f>
        <v>8.0797199030433614E-4</v>
      </c>
      <c r="KC14" s="671"/>
      <c r="KD14" s="671">
        <f>KD16/KD18</f>
        <v>1.0314595152140279E-3</v>
      </c>
      <c r="KE14" s="671"/>
      <c r="KF14" s="671">
        <f>KF16/KF18</f>
        <v>5.0825921219822107E-4</v>
      </c>
      <c r="KG14" s="725"/>
      <c r="KH14" s="727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753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741"/>
      <c r="JZ15" s="744"/>
      <c r="KA15" s="755"/>
      <c r="KB15" s="672"/>
      <c r="KC15" s="673"/>
      <c r="KD15" s="673"/>
      <c r="KE15" s="673"/>
      <c r="KF15" s="673"/>
      <c r="KG15" s="726"/>
      <c r="KH15" s="711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753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741"/>
      <c r="JZ16" s="744"/>
      <c r="KA16" s="755"/>
      <c r="KB16" s="678">
        <f>SUM(C21,O21,AA21,AM21,AY21,BK21,BW21)</f>
        <v>3</v>
      </c>
      <c r="KC16" s="679"/>
      <c r="KD16" s="679">
        <f>SUM(CI21,CU21,DG21,DS21,EE21,EQ21,FC21)</f>
        <v>4</v>
      </c>
      <c r="KE16" s="679"/>
      <c r="KF16" s="679">
        <f>SUM(FO21,GA21,GM21,GY21,HK21,HW21,II21)</f>
        <v>2</v>
      </c>
      <c r="KG16" s="712"/>
      <c r="KH16" s="710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753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741"/>
      <c r="JZ17" s="744"/>
      <c r="KA17" s="755"/>
      <c r="KB17" s="680"/>
      <c r="KC17" s="681"/>
      <c r="KD17" s="681"/>
      <c r="KE17" s="681"/>
      <c r="KF17" s="681"/>
      <c r="KG17" s="713"/>
      <c r="KH17" s="711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753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741"/>
      <c r="JZ18" s="744"/>
      <c r="KA18" s="755"/>
      <c r="KB18" s="678">
        <f>SUM(E11,Q11,AC11,AO11,BA11,BM11,BY11)</f>
        <v>3713</v>
      </c>
      <c r="KC18" s="679"/>
      <c r="KD18" s="679">
        <f>SUM(CK11,CW11,DI11,DU11,EG11,ES11,FE11)</f>
        <v>3878</v>
      </c>
      <c r="KE18" s="679"/>
      <c r="KF18" s="679">
        <f>SUM(FQ11,GC11,GO11,HA11,HM11,HY11,IK11)</f>
        <v>3935</v>
      </c>
      <c r="KG18" s="712"/>
      <c r="KH18" s="710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753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741"/>
      <c r="JZ19" s="744"/>
      <c r="KA19" s="755"/>
      <c r="KB19" s="680"/>
      <c r="KC19" s="681"/>
      <c r="KD19" s="681"/>
      <c r="KE19" s="681"/>
      <c r="KF19" s="681"/>
      <c r="KG19" s="713"/>
      <c r="KH19" s="711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753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741"/>
      <c r="JZ20" s="744"/>
      <c r="KA20" s="755"/>
      <c r="KB20" s="678">
        <f>KB8+KB16</f>
        <v>5</v>
      </c>
      <c r="KC20" s="685">
        <f>KB20/KB10</f>
        <v>1.3458950201884253E-3</v>
      </c>
      <c r="KD20" s="679">
        <f>KD8+KD16</f>
        <v>4</v>
      </c>
      <c r="KE20" s="685">
        <f>KD20/KD10</f>
        <v>1.0314595152140279E-3</v>
      </c>
      <c r="KF20" s="679">
        <f>KF8+KF16</f>
        <v>5</v>
      </c>
      <c r="KG20" s="685">
        <f>KF20/KF10</f>
        <v>1.2696800406297613E-3</v>
      </c>
      <c r="KH20" s="710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753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42"/>
      <c r="JZ21" s="745"/>
      <c r="KA21" s="756"/>
      <c r="KB21" s="684"/>
      <c r="KC21" s="686"/>
      <c r="KD21" s="687"/>
      <c r="KE21" s="686"/>
      <c r="KF21" s="687"/>
      <c r="KG21" s="686"/>
      <c r="KH21" s="714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28"/>
      <c r="JW22" s="729"/>
      <c r="JX22" s="730"/>
      <c r="JY22" s="651"/>
      <c r="JZ22" s="652"/>
      <c r="KA22" s="653"/>
      <c r="KB22" s="731"/>
      <c r="KC22" s="732"/>
      <c r="KD22" s="732"/>
      <c r="KE22" s="732"/>
      <c r="KF22" s="732"/>
      <c r="KG22" s="732"/>
      <c r="KH22" s="733"/>
      <c r="KI22" s="633"/>
      <c r="KJ22" s="757"/>
      <c r="KK22" s="633"/>
      <c r="KL22" s="634"/>
      <c r="KM22" s="633"/>
      <c r="KN22" s="757"/>
      <c r="KO22" s="634"/>
      <c r="KP22" s="633"/>
      <c r="KQ22" s="634"/>
    </row>
    <row r="23" spans="1:303">
      <c r="A23" s="752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740">
        <f>SUM(I30,U30,AG30,AS30,BE30,BQ30,CC30)/SUM(G30,I30,S30,U30,AE30,AG30,AQ30,AS30,BC30,BE30,BO30,BQ30,CA30,CC30)</f>
        <v>0.26185402237613215</v>
      </c>
      <c r="JZ23" s="743">
        <f>SUM(CO30,DA30,DM30,DY30,EK30,EW30,FI30)/SUM(CM30,CO30,CY30,DA30,DK30,DM30,DW30,DY30,EI30,EK30,EU30,EW30,FG30,FI30)</f>
        <v>0.23533187828989602</v>
      </c>
      <c r="KA23" s="754">
        <f>SUM(,FU30,GG30,GS30,HE30,HQ30,IC30,IO30)/SUM(FU30,FS30,GG30,GE30,GS30,GQ30,HE30,HC30,HQ30,HO30,IC30,IA30,IO30,IM30)</f>
        <v>0.20381600354977075</v>
      </c>
      <c r="KB23" s="670">
        <f>KB25/KB27</f>
        <v>2.6954177897574125E-3</v>
      </c>
      <c r="KC23" s="671"/>
      <c r="KD23" s="671">
        <f>KD25/KD27</f>
        <v>1.5487867836861124E-3</v>
      </c>
      <c r="KE23" s="671"/>
      <c r="KF23" s="671">
        <f>KF25/KF27</f>
        <v>2.0340706839562673E-3</v>
      </c>
      <c r="KG23" s="674"/>
      <c r="KH23" s="676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753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741"/>
      <c r="JZ24" s="744"/>
      <c r="KA24" s="755"/>
      <c r="KB24" s="672"/>
      <c r="KC24" s="673"/>
      <c r="KD24" s="673"/>
      <c r="KE24" s="673"/>
      <c r="KF24" s="673"/>
      <c r="KG24" s="675"/>
      <c r="KH24" s="677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753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741"/>
      <c r="JZ25" s="744"/>
      <c r="KA25" s="755"/>
      <c r="KB25" s="678">
        <f>SUM(C30,O30,AA30,AM30,AY30,BK30,BW30)</f>
        <v>10</v>
      </c>
      <c r="KC25" s="679"/>
      <c r="KD25" s="679">
        <f>SUM(CI30,CU30,DG30,DS30,EE30,EQ30,FC30)</f>
        <v>6</v>
      </c>
      <c r="KE25" s="679"/>
      <c r="KF25" s="679">
        <f>SUM(FO30,GA30,GM30,GY30,HK30,HW30,II30)</f>
        <v>8</v>
      </c>
      <c r="KG25" s="682"/>
      <c r="KH25" s="665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753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741"/>
      <c r="JZ26" s="744"/>
      <c r="KA26" s="755"/>
      <c r="KB26" s="680"/>
      <c r="KC26" s="681"/>
      <c r="KD26" s="681"/>
      <c r="KE26" s="681"/>
      <c r="KF26" s="681"/>
      <c r="KG26" s="683"/>
      <c r="KH26" s="677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753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741"/>
      <c r="JZ27" s="744"/>
      <c r="KA27" s="755"/>
      <c r="KB27" s="678">
        <f>SUM(E20,Q20,AC20,AO20,BA20,BM20,BY20)</f>
        <v>3710</v>
      </c>
      <c r="KC27" s="679"/>
      <c r="KD27" s="679">
        <f>SUM(CK20,CW20,DI20,DU20,EG20,ES20,FE20)</f>
        <v>3874</v>
      </c>
      <c r="KE27" s="679"/>
      <c r="KF27" s="679">
        <f>SUM(FQ20,GC20,GO20,HA20,HM20,HY20,IK20)</f>
        <v>3933</v>
      </c>
      <c r="KG27" s="682"/>
      <c r="KH27" s="665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753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741"/>
      <c r="JZ28" s="744"/>
      <c r="KA28" s="755"/>
      <c r="KB28" s="680"/>
      <c r="KC28" s="681"/>
      <c r="KD28" s="681"/>
      <c r="KE28" s="681"/>
      <c r="KF28" s="681"/>
      <c r="KG28" s="683"/>
      <c r="KH28" s="677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753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741"/>
      <c r="JZ29" s="744"/>
      <c r="KA29" s="755"/>
      <c r="KB29" s="678">
        <f>KB20+KB25</f>
        <v>15</v>
      </c>
      <c r="KC29" s="685">
        <f>KB29/$KB$10</f>
        <v>4.0376850605652759E-3</v>
      </c>
      <c r="KD29" s="679">
        <f>KD20+KD25</f>
        <v>10</v>
      </c>
      <c r="KE29" s="685">
        <f>KD29/$KD$10</f>
        <v>2.5786487880350697E-3</v>
      </c>
      <c r="KF29" s="679">
        <f>KF20+KF25</f>
        <v>13</v>
      </c>
      <c r="KG29" s="663">
        <f>KF29/$KF$10</f>
        <v>3.3011681056373792E-3</v>
      </c>
      <c r="KH29" s="665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753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42"/>
      <c r="JZ30" s="745"/>
      <c r="KA30" s="756"/>
      <c r="KB30" s="684"/>
      <c r="KC30" s="686"/>
      <c r="KD30" s="687"/>
      <c r="KE30" s="686"/>
      <c r="KF30" s="687"/>
      <c r="KG30" s="664"/>
      <c r="KH30" s="666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28"/>
      <c r="JW31" s="729"/>
      <c r="JX31" s="730"/>
      <c r="JY31" s="651"/>
      <c r="JZ31" s="652"/>
      <c r="KA31" s="653"/>
      <c r="KB31" s="667"/>
      <c r="KC31" s="668"/>
      <c r="KD31" s="668"/>
      <c r="KE31" s="668"/>
      <c r="KF31" s="668"/>
      <c r="KG31" s="668"/>
      <c r="KH31" s="669"/>
      <c r="KI31" s="553"/>
      <c r="KJ31" s="557"/>
      <c r="KK31" s="553"/>
      <c r="KL31" s="554"/>
      <c r="KM31" s="633"/>
      <c r="KN31" s="757"/>
      <c r="KO31" s="634"/>
      <c r="KP31" s="553"/>
      <c r="KQ31" s="554"/>
    </row>
    <row r="32" spans="1:303">
      <c r="A32" s="752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740">
        <f t="shared" ref="JY32" si="428">SUM(I39,U39,AG39,AS39,BE39,BQ39,CC39)/SUM(G39,I39,S39,U39,AE39,AG39,AQ39,AS39,BC39,BE39,BO39,BQ39,CA39,CC39)</f>
        <v>0.1561659763098612</v>
      </c>
      <c r="JZ32" s="743">
        <f t="shared" ref="JZ32" si="429">SUM(CO39,DA39,DM39,DY39,EK39,EW39,FI39)/SUM(CM39,CO39,CY39,DA39,DK39,DM39,DW39,DY39,EI39,EK39,EU39,EW39,FG39,FI39)</f>
        <v>0.12978708931365213</v>
      </c>
      <c r="KA32" s="746">
        <f t="shared" ref="KA32" si="430">SUM(,FU39,GG39,GS39,HE39,HQ39,IC39,IO39)/SUM(FU39,FS39,GG39,GE39,GS39,GQ39,HE39,HC39,HQ39,HO39,IC39,IA39,IO39,IM39)</f>
        <v>0.11488250652741515</v>
      </c>
      <c r="KB32" s="670">
        <f t="shared" ref="KB32" si="431">KB34/KB36</f>
        <v>2.1621621621621622E-3</v>
      </c>
      <c r="KC32" s="671"/>
      <c r="KD32" s="671">
        <f t="shared" ref="KD32" si="432">KD34/KD36</f>
        <v>2.3267838676318511E-3</v>
      </c>
      <c r="KE32" s="671"/>
      <c r="KF32" s="671">
        <f t="shared" ref="KF32" si="433">KF34/KF36</f>
        <v>4.0764331210191079E-3</v>
      </c>
      <c r="KG32" s="674"/>
      <c r="KH32" s="676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753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741"/>
      <c r="JZ33" s="744"/>
      <c r="KA33" s="747"/>
      <c r="KB33" s="672"/>
      <c r="KC33" s="673"/>
      <c r="KD33" s="673"/>
      <c r="KE33" s="673"/>
      <c r="KF33" s="673"/>
      <c r="KG33" s="675"/>
      <c r="KH33" s="677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753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741"/>
      <c r="JZ34" s="744"/>
      <c r="KA34" s="747"/>
      <c r="KB34" s="678">
        <f t="shared" ref="KB34" si="493">SUM(C39,O39,AA39,AM39,AY39,BK39,BW39)</f>
        <v>8</v>
      </c>
      <c r="KC34" s="679"/>
      <c r="KD34" s="679">
        <f t="shared" ref="KD34" si="494">SUM(CI39,CU39,DG39,DS39,EE39,EQ39,FC39)</f>
        <v>9</v>
      </c>
      <c r="KE34" s="679"/>
      <c r="KF34" s="679">
        <f t="shared" ref="KF34" si="495">SUM(FO39,GA39,GM39,GY39,HK39,HW39,II39)</f>
        <v>16</v>
      </c>
      <c r="KG34" s="682"/>
      <c r="KH34" s="665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753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741"/>
      <c r="JZ35" s="744"/>
      <c r="KA35" s="747"/>
      <c r="KB35" s="680"/>
      <c r="KC35" s="681"/>
      <c r="KD35" s="681"/>
      <c r="KE35" s="681"/>
      <c r="KF35" s="681"/>
      <c r="KG35" s="683"/>
      <c r="KH35" s="677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753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741"/>
      <c r="JZ36" s="744"/>
      <c r="KA36" s="747"/>
      <c r="KB36" s="678">
        <f t="shared" ref="KB36" si="504">SUM(E29,Q29,AC29,AO29,BA29,BM29,BY29)</f>
        <v>3700</v>
      </c>
      <c r="KC36" s="679"/>
      <c r="KD36" s="679">
        <f t="shared" ref="KD36" si="505">SUM(CK29,CW29,DI29,DU29,EG29,ES29,FE29)</f>
        <v>3868</v>
      </c>
      <c r="KE36" s="679"/>
      <c r="KF36" s="679">
        <f t="shared" ref="KF36" si="506">SUM(FQ29,GC29,GO29,HA29,HM29,HY29,IK29)</f>
        <v>3925</v>
      </c>
      <c r="KG36" s="682"/>
      <c r="KH36" s="665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753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741"/>
      <c r="JZ37" s="744"/>
      <c r="KA37" s="747"/>
      <c r="KB37" s="680"/>
      <c r="KC37" s="681"/>
      <c r="KD37" s="681"/>
      <c r="KE37" s="681"/>
      <c r="KF37" s="681"/>
      <c r="KG37" s="683"/>
      <c r="KH37" s="677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753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741"/>
      <c r="JZ38" s="744"/>
      <c r="KA38" s="747"/>
      <c r="KB38" s="678">
        <f t="shared" ref="KB38" si="515">KB29+KB34</f>
        <v>23</v>
      </c>
      <c r="KC38" s="685">
        <f t="shared" ref="KC38" si="516">KB38/$KB$10</f>
        <v>6.1911170928667563E-3</v>
      </c>
      <c r="KD38" s="679">
        <f t="shared" ref="KD38" si="517">KD29+KD34</f>
        <v>19</v>
      </c>
      <c r="KE38" s="685">
        <f t="shared" ref="KE38" si="518">KD38/$KD$10</f>
        <v>4.899432697266632E-3</v>
      </c>
      <c r="KF38" s="679">
        <f t="shared" ref="KF38" si="519">KF29+KF34</f>
        <v>29</v>
      </c>
      <c r="KG38" s="663">
        <f t="shared" ref="KG38" si="520">KF38/$KF$10</f>
        <v>7.3641442356526159E-3</v>
      </c>
      <c r="KH38" s="665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753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42"/>
      <c r="JZ39" s="745"/>
      <c r="KA39" s="748"/>
      <c r="KB39" s="684"/>
      <c r="KC39" s="686"/>
      <c r="KD39" s="687"/>
      <c r="KE39" s="686"/>
      <c r="KF39" s="687"/>
      <c r="KG39" s="664"/>
      <c r="KH39" s="666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28"/>
      <c r="JW40" s="729"/>
      <c r="JX40" s="730"/>
      <c r="JY40" s="651"/>
      <c r="JZ40" s="652"/>
      <c r="KA40" s="653"/>
      <c r="KB40" s="667"/>
      <c r="KC40" s="668"/>
      <c r="KD40" s="668"/>
      <c r="KE40" s="668"/>
      <c r="KF40" s="668"/>
      <c r="KG40" s="668"/>
      <c r="KH40" s="669"/>
      <c r="KI40" s="553"/>
      <c r="KJ40" s="557"/>
      <c r="KK40" s="553"/>
      <c r="KL40" s="554"/>
      <c r="KM40" s="633"/>
      <c r="KN40" s="757"/>
      <c r="KO40" s="634"/>
      <c r="KP40" s="553"/>
      <c r="KQ40" s="554"/>
    </row>
    <row r="41" spans="1:303">
      <c r="A41" s="752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740">
        <f t="shared" ref="JY41" si="594">SUM(I48,U48,AG48,AS48,BE48,BQ48,CC48)/SUM(G48,I48,S48,U48,AE48,AG48,AQ48,AS48,BC48,BE48,BO48,BQ48,CA48,CC48)</f>
        <v>0.12344203517158955</v>
      </c>
      <c r="JZ41" s="743">
        <f t="shared" ref="JZ41" si="595">SUM(CO48,DA48,DM48,DY48,EK48,EW48,FI48)/SUM(CM48,CO48,CY48,DA48,DK48,DM48,DW48,DY48,EI48,EK48,EU48,EW48,FG48,FI48)</f>
        <v>8.3192498500790496E-2</v>
      </c>
      <c r="KA41" s="746">
        <f t="shared" ref="KA41" si="596">SUM(,FU48,GG48,GS48,HE48,HQ48,IC48,IO48)/SUM(FU48,FS48,GG48,GE48,GS48,GQ48,HE48,HC48,HQ48,HO48,IC48,IA48,IO48,IM48)</f>
        <v>8.2227819759305903E-2</v>
      </c>
      <c r="KB41" s="670">
        <f t="shared" ref="KB41" si="597">KB43/KB45</f>
        <v>2.437703141928494E-3</v>
      </c>
      <c r="KC41" s="671"/>
      <c r="KD41" s="671">
        <f t="shared" ref="KD41" si="598">KD43/KD45</f>
        <v>1.5548069448043534E-3</v>
      </c>
      <c r="KE41" s="671"/>
      <c r="KF41" s="671">
        <f t="shared" ref="KF41" si="599">KF43/KF45</f>
        <v>4.3489383474034282E-3</v>
      </c>
      <c r="KG41" s="674"/>
      <c r="KH41" s="676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753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741"/>
      <c r="JZ42" s="744"/>
      <c r="KA42" s="747"/>
      <c r="KB42" s="672"/>
      <c r="KC42" s="673"/>
      <c r="KD42" s="673"/>
      <c r="KE42" s="673"/>
      <c r="KF42" s="673"/>
      <c r="KG42" s="675"/>
      <c r="KH42" s="677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753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741"/>
      <c r="JZ43" s="744"/>
      <c r="KA43" s="747"/>
      <c r="KB43" s="678">
        <f t="shared" ref="KB43" si="658">SUM(C48,O48,AA48,AM48,AY48,BK48,BW48)</f>
        <v>9</v>
      </c>
      <c r="KC43" s="679"/>
      <c r="KD43" s="679">
        <f t="shared" ref="KD43" si="659">SUM(CI48,CU48,DG48,DS48,EE48,EQ48,FC48)</f>
        <v>6</v>
      </c>
      <c r="KE43" s="679"/>
      <c r="KF43" s="679">
        <f t="shared" ref="KF43" si="660">SUM(FO48,GA48,GM48,GY48,HK48,HW48,II48)</f>
        <v>17</v>
      </c>
      <c r="KG43" s="682"/>
      <c r="KH43" s="665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753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741"/>
      <c r="JZ44" s="744"/>
      <c r="KA44" s="747"/>
      <c r="KB44" s="680"/>
      <c r="KC44" s="681"/>
      <c r="KD44" s="681"/>
      <c r="KE44" s="681"/>
      <c r="KF44" s="681"/>
      <c r="KG44" s="683"/>
      <c r="KH44" s="677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753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741"/>
      <c r="JZ45" s="744"/>
      <c r="KA45" s="747"/>
      <c r="KB45" s="678">
        <f t="shared" ref="KB45" si="670">SUM(E38,Q38,AC38,AO38,BA38,BM38,BY38)</f>
        <v>3692</v>
      </c>
      <c r="KC45" s="679"/>
      <c r="KD45" s="679">
        <f t="shared" ref="KD45" si="671">SUM(CK38,CW38,DI38,DU38,EG38,ES38,FE38)</f>
        <v>3859</v>
      </c>
      <c r="KE45" s="679"/>
      <c r="KF45" s="679">
        <f t="shared" ref="KF45" si="672">SUM(FQ38,GC38,GO38,HA38,HM38,HY38,IK38)</f>
        <v>3909</v>
      </c>
      <c r="KG45" s="682"/>
      <c r="KH45" s="665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753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741"/>
      <c r="JZ46" s="744"/>
      <c r="KA46" s="747"/>
      <c r="KB46" s="680"/>
      <c r="KC46" s="681"/>
      <c r="KD46" s="681"/>
      <c r="KE46" s="681"/>
      <c r="KF46" s="681"/>
      <c r="KG46" s="683"/>
      <c r="KH46" s="677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753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741"/>
      <c r="JZ47" s="744"/>
      <c r="KA47" s="747"/>
      <c r="KB47" s="678">
        <f t="shared" ref="KB47" si="681">KB38+KB43</f>
        <v>32</v>
      </c>
      <c r="KC47" s="685">
        <f t="shared" ref="KC47" si="682">KB47/$KB$10</f>
        <v>8.6137281292059213E-3</v>
      </c>
      <c r="KD47" s="679">
        <f t="shared" ref="KD47" si="683">KD38+KD43</f>
        <v>25</v>
      </c>
      <c r="KE47" s="685">
        <f t="shared" ref="KE47" si="684">KD47/$KD$10</f>
        <v>6.4466219700876739E-3</v>
      </c>
      <c r="KF47" s="679">
        <f t="shared" ref="KF47" si="685">KF38+KF43</f>
        <v>46</v>
      </c>
      <c r="KG47" s="663">
        <f t="shared" ref="KG47" si="686">KF47/$KF$10</f>
        <v>1.1681056373793804E-2</v>
      </c>
      <c r="KH47" s="665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753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42"/>
      <c r="JZ48" s="745"/>
      <c r="KA48" s="748"/>
      <c r="KB48" s="684"/>
      <c r="KC48" s="686"/>
      <c r="KD48" s="687"/>
      <c r="KE48" s="686"/>
      <c r="KF48" s="687"/>
      <c r="KG48" s="664"/>
      <c r="KH48" s="666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28"/>
      <c r="JW49" s="729"/>
      <c r="JX49" s="730"/>
      <c r="JY49" s="651"/>
      <c r="JZ49" s="652"/>
      <c r="KA49" s="653"/>
      <c r="KB49" s="667"/>
      <c r="KC49" s="668"/>
      <c r="KD49" s="668"/>
      <c r="KE49" s="668"/>
      <c r="KF49" s="668"/>
      <c r="KG49" s="668"/>
      <c r="KH49" s="669"/>
      <c r="KI49" s="553"/>
      <c r="KJ49" s="557"/>
      <c r="KK49" s="553"/>
      <c r="KL49" s="554"/>
      <c r="KM49" s="633"/>
      <c r="KN49" s="757"/>
      <c r="KO49" s="634"/>
      <c r="KP49" s="553"/>
      <c r="KQ49" s="554"/>
    </row>
    <row r="50" spans="1:303">
      <c r="A50" s="752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740">
        <f t="shared" ref="JY50" si="760">SUM(I57,U57,AG57,AS57,BE57,BQ57,CC57)/SUM(G57,I57,S57,U57,AE57,AG57,AQ57,AS57,BC57,BE57,BO57,BQ57,CA57,CC57)</f>
        <v>8.5825406001997159E-2</v>
      </c>
      <c r="JZ50" s="743">
        <f t="shared" ref="JZ50" si="761">SUM(CO57,DA57,DM57,DY57,EK57,EW57,FI57)/SUM(CM57,CO57,CY57,DA57,DK57,DM57,DW57,DY57,EI57,EK57,EU57,EW57,FG57,FI57)</f>
        <v>6.6857688634192933E-2</v>
      </c>
      <c r="KA50" s="746">
        <f t="shared" ref="KA50" si="762">SUM(,FU57,GG57,GS57,HE57,HQ57,IC57,IO57)/SUM(FU57,FS57,GG57,GE57,GS57,GQ57,HE57,HC57,HQ57,HO57,IC57,IA57,IO57,IM57)</f>
        <v>5.1906995716908017E-2</v>
      </c>
      <c r="KB50" s="670">
        <f t="shared" ref="KB50" si="763">KB52/KB54</f>
        <v>3.25821341297855E-3</v>
      </c>
      <c r="KC50" s="671"/>
      <c r="KD50" s="671">
        <f t="shared" ref="KD50" si="764">KD52/KD54</f>
        <v>3.1144562678432392E-3</v>
      </c>
      <c r="KE50" s="671"/>
      <c r="KF50" s="671">
        <f t="shared" ref="KF50" si="765">KF52/KF54</f>
        <v>4.1109969167523125E-3</v>
      </c>
      <c r="KG50" s="674"/>
      <c r="KH50" s="676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753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741"/>
      <c r="JZ51" s="744"/>
      <c r="KA51" s="747"/>
      <c r="KB51" s="672"/>
      <c r="KC51" s="673"/>
      <c r="KD51" s="673"/>
      <c r="KE51" s="673"/>
      <c r="KF51" s="673"/>
      <c r="KG51" s="675"/>
      <c r="KH51" s="677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753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741"/>
      <c r="JZ52" s="744"/>
      <c r="KA52" s="747"/>
      <c r="KB52" s="678">
        <f t="shared" ref="KB52" si="823">SUM(C57,O57,AA57,AM57,AY57,BK57,BW57)</f>
        <v>12</v>
      </c>
      <c r="KC52" s="679"/>
      <c r="KD52" s="679">
        <f t="shared" ref="KD52" si="824">SUM(CI57,CU57,DG57,DS57,EE57,EQ57,FC57)</f>
        <v>12</v>
      </c>
      <c r="KE52" s="679"/>
      <c r="KF52" s="679">
        <f t="shared" ref="KF52" si="825">SUM(FO57,GA57,GM57,GY57,HK57,HW57,II57)</f>
        <v>16</v>
      </c>
      <c r="KG52" s="682"/>
      <c r="KH52" s="665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753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741"/>
      <c r="JZ53" s="744"/>
      <c r="KA53" s="747"/>
      <c r="KB53" s="680"/>
      <c r="KC53" s="681"/>
      <c r="KD53" s="681"/>
      <c r="KE53" s="681"/>
      <c r="KF53" s="681"/>
      <c r="KG53" s="683"/>
      <c r="KH53" s="677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753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741"/>
      <c r="JZ54" s="744"/>
      <c r="KA54" s="747"/>
      <c r="KB54" s="678">
        <f t="shared" ref="KB54" si="834">SUM(E47,Q47,AC47,AO47,BA47,BM47,BY47)</f>
        <v>3683</v>
      </c>
      <c r="KC54" s="679"/>
      <c r="KD54" s="679">
        <f t="shared" ref="KD54" si="835">SUM(CK47,CW47,DI47,DU47,EG47,ES47,FE47)</f>
        <v>3853</v>
      </c>
      <c r="KE54" s="679"/>
      <c r="KF54" s="679">
        <f t="shared" ref="KF54" si="836">SUM(FQ47,GC47,GO47,HA47,HM47,HY47,IK47)</f>
        <v>3892</v>
      </c>
      <c r="KG54" s="682"/>
      <c r="KH54" s="665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753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741"/>
      <c r="JZ55" s="744"/>
      <c r="KA55" s="747"/>
      <c r="KB55" s="680"/>
      <c r="KC55" s="681"/>
      <c r="KD55" s="681"/>
      <c r="KE55" s="681"/>
      <c r="KF55" s="681"/>
      <c r="KG55" s="683"/>
      <c r="KH55" s="677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753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741"/>
      <c r="JZ56" s="744"/>
      <c r="KA56" s="747"/>
      <c r="KB56" s="678">
        <f t="shared" ref="KB56" si="845">KB47+KB52</f>
        <v>44</v>
      </c>
      <c r="KC56" s="685">
        <f t="shared" ref="KC56" si="846">KB56/$KB$10</f>
        <v>1.1843876177658143E-2</v>
      </c>
      <c r="KD56" s="679">
        <f t="shared" ref="KD56" si="847">KD47+KD52</f>
        <v>37</v>
      </c>
      <c r="KE56" s="685">
        <f t="shared" ref="KE56" si="848">KD56/$KD$10</f>
        <v>9.5410005157297584E-3</v>
      </c>
      <c r="KF56" s="679">
        <f t="shared" ref="KF56" si="849">KF47+KF52</f>
        <v>62</v>
      </c>
      <c r="KG56" s="663">
        <f t="shared" ref="KG56" si="850">KF56/$KF$10</f>
        <v>1.5744032503809041E-2</v>
      </c>
      <c r="KH56" s="665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753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42"/>
      <c r="JZ57" s="745"/>
      <c r="KA57" s="748"/>
      <c r="KB57" s="684"/>
      <c r="KC57" s="686"/>
      <c r="KD57" s="687"/>
      <c r="KE57" s="686"/>
      <c r="KF57" s="687"/>
      <c r="KG57" s="664"/>
      <c r="KH57" s="666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28"/>
      <c r="JW58" s="729"/>
      <c r="JX58" s="730"/>
      <c r="JY58" s="651"/>
      <c r="JZ58" s="652"/>
      <c r="KA58" s="653"/>
      <c r="KB58" s="667"/>
      <c r="KC58" s="668"/>
      <c r="KD58" s="668"/>
      <c r="KE58" s="668"/>
      <c r="KF58" s="668"/>
      <c r="KG58" s="668"/>
      <c r="KH58" s="669"/>
      <c r="KI58" s="553"/>
      <c r="KJ58" s="557"/>
      <c r="KK58" s="553"/>
      <c r="KL58" s="554"/>
      <c r="KM58" s="633"/>
      <c r="KN58" s="757"/>
      <c r="KO58" s="634"/>
      <c r="KP58" s="553"/>
      <c r="KQ58" s="554"/>
    </row>
    <row r="59" spans="1:303">
      <c r="A59" s="752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740">
        <f t="shared" ref="JY59" si="923">SUM(I66,U66,AG66,AS66,BE66,BQ66,CC66)/SUM(G66,I66,S66,U66,AE66,AG66,AQ66,AS66,BC66,BE66,BO66,BQ66,CA66,CC66)</f>
        <v>5.0935603936164787E-2</v>
      </c>
      <c r="JZ59" s="743">
        <f t="shared" ref="JZ59" si="924">SUM(CO66,DA66,DM66,DY66,EK66,EW66,FI66)/SUM(CM66,CO66,CY66,DA66,DK66,DM66,DW66,DY66,EI66,EK66,EU66,EW66,FG66,FI66)</f>
        <v>5.8996184326386848E-2</v>
      </c>
      <c r="KA59" s="746">
        <f t="shared" ref="KA59" si="925">SUM(,FU66,GG66,GS66,HE66,HQ66,IC66,IO66)/SUM(FU66,FS66,GG66,GE66,GS66,GQ66,HE66,HC66,HQ66,HO66,IC66,IA66,IO66,IM66)</f>
        <v>4.0627435697583786E-2</v>
      </c>
      <c r="KB59" s="670">
        <f t="shared" ref="KB59" si="926">KB61/KB63</f>
        <v>2.9964587305911197E-3</v>
      </c>
      <c r="KC59" s="671"/>
      <c r="KD59" s="671">
        <f t="shared" ref="KD59" si="927">KD61/KD63</f>
        <v>2.0827909398594118E-3</v>
      </c>
      <c r="KE59" s="671"/>
      <c r="KF59" s="671">
        <f t="shared" ref="KF59" si="928">KF61/KF63</f>
        <v>1.805985552115583E-3</v>
      </c>
      <c r="KG59" s="674"/>
      <c r="KH59" s="676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753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741"/>
      <c r="JZ60" s="744"/>
      <c r="KA60" s="747"/>
      <c r="KB60" s="672"/>
      <c r="KC60" s="673"/>
      <c r="KD60" s="673"/>
      <c r="KE60" s="673"/>
      <c r="KF60" s="673"/>
      <c r="KG60" s="675"/>
      <c r="KH60" s="677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753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741"/>
      <c r="JZ61" s="744"/>
      <c r="KA61" s="747"/>
      <c r="KB61" s="678">
        <f t="shared" ref="KB61" si="987">SUM(C66,O66,AA66,AM66,AY66,BK66,BW66)</f>
        <v>11</v>
      </c>
      <c r="KC61" s="679"/>
      <c r="KD61" s="679">
        <f t="shared" ref="KD61" si="988">SUM(CI66,CU66,DG66,DS66,EE66,EQ66,FC66)</f>
        <v>8</v>
      </c>
      <c r="KE61" s="679"/>
      <c r="KF61" s="679">
        <f t="shared" ref="KF61" si="989">SUM(FO66,GA66,GM66,GY66,HK66,HW66,II66)</f>
        <v>7</v>
      </c>
      <c r="KG61" s="682"/>
      <c r="KH61" s="665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753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741"/>
      <c r="JZ62" s="744"/>
      <c r="KA62" s="747"/>
      <c r="KB62" s="680"/>
      <c r="KC62" s="681"/>
      <c r="KD62" s="681"/>
      <c r="KE62" s="681"/>
      <c r="KF62" s="681"/>
      <c r="KG62" s="683"/>
      <c r="KH62" s="677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753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741"/>
      <c r="JZ63" s="744"/>
      <c r="KA63" s="747"/>
      <c r="KB63" s="678">
        <f t="shared" ref="KB63" si="998">SUM(E56,Q56,AC56,AO56,BA56,BM56,BY56)</f>
        <v>3671</v>
      </c>
      <c r="KC63" s="679"/>
      <c r="KD63" s="679">
        <f t="shared" ref="KD63" si="999">SUM(CK56,CW56,DI56,DU56,EG56,ES56,FE56)</f>
        <v>3841</v>
      </c>
      <c r="KE63" s="679"/>
      <c r="KF63" s="679">
        <f t="shared" ref="KF63" si="1000">SUM(FQ56,GC56,GO56,HA56,HM56,HY56,IK56)</f>
        <v>3876</v>
      </c>
      <c r="KG63" s="682"/>
      <c r="KH63" s="665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753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741"/>
      <c r="JZ64" s="744"/>
      <c r="KA64" s="747"/>
      <c r="KB64" s="680"/>
      <c r="KC64" s="681"/>
      <c r="KD64" s="681"/>
      <c r="KE64" s="681"/>
      <c r="KF64" s="681"/>
      <c r="KG64" s="683"/>
      <c r="KH64" s="677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753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741"/>
      <c r="JZ65" s="744"/>
      <c r="KA65" s="747"/>
      <c r="KB65" s="678">
        <f t="shared" ref="KB65" si="1009">KB56+KB61</f>
        <v>55</v>
      </c>
      <c r="KC65" s="685">
        <f t="shared" ref="KC65" si="1010">KB65/$KB$10</f>
        <v>1.4804845222072678E-2</v>
      </c>
      <c r="KD65" s="679">
        <f t="shared" ref="KD65" si="1011">KD56+KD61</f>
        <v>45</v>
      </c>
      <c r="KE65" s="685">
        <f t="shared" ref="KE65" si="1012">KD65/$KD$10</f>
        <v>1.1603919546157814E-2</v>
      </c>
      <c r="KF65" s="679">
        <f t="shared" ref="KF65" si="1013">KF56+KF61</f>
        <v>69</v>
      </c>
      <c r="KG65" s="663">
        <f t="shared" ref="KG65" si="1014">KF65/$KF$10</f>
        <v>1.7521584560690705E-2</v>
      </c>
      <c r="KH65" s="665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753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42"/>
      <c r="JZ66" s="745"/>
      <c r="KA66" s="748"/>
      <c r="KB66" s="684"/>
      <c r="KC66" s="686"/>
      <c r="KD66" s="687"/>
      <c r="KE66" s="686"/>
      <c r="KF66" s="687"/>
      <c r="KG66" s="664"/>
      <c r="KH66" s="666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28"/>
      <c r="JW67" s="729"/>
      <c r="JX67" s="730"/>
      <c r="JY67" s="651"/>
      <c r="JZ67" s="652"/>
      <c r="KA67" s="653"/>
      <c r="KB67" s="667"/>
      <c r="KC67" s="668"/>
      <c r="KD67" s="668"/>
      <c r="KE67" s="668"/>
      <c r="KF67" s="668"/>
      <c r="KG67" s="668"/>
      <c r="KH67" s="669"/>
      <c r="KI67" s="553"/>
      <c r="KJ67" s="557"/>
      <c r="KK67" s="553"/>
      <c r="KL67" s="554"/>
      <c r="KM67" s="633"/>
      <c r="KN67" s="757"/>
      <c r="KO67" s="634"/>
      <c r="KP67" s="553"/>
      <c r="KQ67" s="554"/>
    </row>
    <row r="68" spans="1:303">
      <c r="A68" s="752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740">
        <f t="shared" ref="JY68" si="1088">SUM(I75,U75,AG75,AS75,BE75,BQ75,CC75)/SUM(G75,I75,S75,U75,AE75,AG75,AQ75,AS75,BC75,BE75,BO75,BQ75,CA75,CC75)</f>
        <v>5.2793597044789906E-2</v>
      </c>
      <c r="JZ68" s="743">
        <f t="shared" ref="JZ68" si="1089">SUM(CO75,DA75,DM75,DY75,EK75,EW75,FI75)/SUM(CM75,CO75,CY75,DA75,DK75,DM75,DW75,DY75,EI75,EK75,EU75,EW75,FG75,FI75)</f>
        <v>5.4103104919801838E-2</v>
      </c>
      <c r="KA68" s="746">
        <f t="shared" ref="KA68" si="1090">SUM(,FU75,GG75,GS75,HE75,HQ75,IC75,IO75)/SUM(FU75,FS75,GG75,GE75,GS75,GQ75,HE75,HC75,HQ75,HO75,IC75,IA75,IO75,IM75)</f>
        <v>3.4217571185203209E-2</v>
      </c>
      <c r="KB68" s="670">
        <f t="shared" ref="KB68" si="1091">KB70/KB72</f>
        <v>3.2786885245901639E-3</v>
      </c>
      <c r="KC68" s="671"/>
      <c r="KD68" s="671">
        <f t="shared" ref="KD68" si="1092">KD70/KD72</f>
        <v>2.0871380120010435E-3</v>
      </c>
      <c r="KE68" s="671"/>
      <c r="KF68" s="671">
        <f t="shared" ref="KF68" si="1093">KF70/KF72</f>
        <v>1.2923235978288964E-3</v>
      </c>
      <c r="KG68" s="674"/>
      <c r="KH68" s="676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753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741"/>
      <c r="JZ69" s="744"/>
      <c r="KA69" s="747"/>
      <c r="KB69" s="672"/>
      <c r="KC69" s="673"/>
      <c r="KD69" s="673"/>
      <c r="KE69" s="673"/>
      <c r="KF69" s="673"/>
      <c r="KG69" s="675"/>
      <c r="KH69" s="677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753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741"/>
      <c r="JZ70" s="744"/>
      <c r="KA70" s="747"/>
      <c r="KB70" s="678">
        <f t="shared" ref="KB70" si="1153">SUM(C75,O75,AA75,AM75,AY75,BK75,BW75)</f>
        <v>12</v>
      </c>
      <c r="KC70" s="679"/>
      <c r="KD70" s="679">
        <f t="shared" ref="KD70" si="1154">SUM(CI75,CU75,DG75,DS75,EE75,EQ75,FC75)</f>
        <v>8</v>
      </c>
      <c r="KE70" s="679"/>
      <c r="KF70" s="679">
        <f t="shared" ref="KF70" si="1155">SUM(FO75,GA75,GM75,GY75,HK75,HW75,II75)</f>
        <v>5</v>
      </c>
      <c r="KG70" s="682"/>
      <c r="KH70" s="665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753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741"/>
      <c r="JZ71" s="744"/>
      <c r="KA71" s="747"/>
      <c r="KB71" s="680"/>
      <c r="KC71" s="681"/>
      <c r="KD71" s="681"/>
      <c r="KE71" s="681"/>
      <c r="KF71" s="681"/>
      <c r="KG71" s="683"/>
      <c r="KH71" s="677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753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741"/>
      <c r="JZ72" s="744"/>
      <c r="KA72" s="747"/>
      <c r="KB72" s="678">
        <f t="shared" ref="KB72" si="1164">SUM(E65,Q65,AC65,AO65,BA65,BM65,BY65)</f>
        <v>3660</v>
      </c>
      <c r="KC72" s="679"/>
      <c r="KD72" s="679">
        <f t="shared" ref="KD72" si="1165">SUM(CK65,CW65,DI65,DU65,EG65,ES65,FE65)</f>
        <v>3833</v>
      </c>
      <c r="KE72" s="679"/>
      <c r="KF72" s="679">
        <f t="shared" ref="KF72" si="1166">SUM(FQ65,GC65,GO65,HA65,HM65,HY65,IK65)</f>
        <v>3869</v>
      </c>
      <c r="KG72" s="682"/>
      <c r="KH72" s="665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753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741"/>
      <c r="JZ73" s="744"/>
      <c r="KA73" s="747"/>
      <c r="KB73" s="680"/>
      <c r="KC73" s="681"/>
      <c r="KD73" s="681"/>
      <c r="KE73" s="681"/>
      <c r="KF73" s="681"/>
      <c r="KG73" s="683"/>
      <c r="KH73" s="677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753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741"/>
      <c r="JZ74" s="744"/>
      <c r="KA74" s="747"/>
      <c r="KB74" s="678">
        <f t="shared" ref="KB74" si="1175">KB65+KB70</f>
        <v>67</v>
      </c>
      <c r="KC74" s="685">
        <f t="shared" ref="KC74" si="1176">KB74/$KB$10</f>
        <v>1.80349932705249E-2</v>
      </c>
      <c r="KD74" s="679">
        <f t="shared" ref="KD74" si="1177">KD65+KD70</f>
        <v>53</v>
      </c>
      <c r="KE74" s="685">
        <f t="shared" ref="KE74" si="1178">KD74/$KD$10</f>
        <v>1.3666838576585868E-2</v>
      </c>
      <c r="KF74" s="679">
        <f t="shared" ref="KF74" si="1179">KF65+KF70</f>
        <v>74</v>
      </c>
      <c r="KG74" s="663">
        <f t="shared" ref="KG74" si="1180">KF74/$KF$10</f>
        <v>1.8791264601320468E-2</v>
      </c>
      <c r="KH74" s="665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753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42"/>
      <c r="JZ75" s="745"/>
      <c r="KA75" s="748"/>
      <c r="KB75" s="684"/>
      <c r="KC75" s="686"/>
      <c r="KD75" s="687"/>
      <c r="KE75" s="686"/>
      <c r="KF75" s="687"/>
      <c r="KG75" s="664"/>
      <c r="KH75" s="666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28"/>
      <c r="JW76" s="729"/>
      <c r="JX76" s="730"/>
      <c r="JY76" s="651"/>
      <c r="JZ76" s="652"/>
      <c r="KA76" s="653"/>
      <c r="KB76" s="667"/>
      <c r="KC76" s="668"/>
      <c r="KD76" s="668"/>
      <c r="KE76" s="668"/>
      <c r="KF76" s="668"/>
      <c r="KG76" s="668"/>
      <c r="KH76" s="669"/>
      <c r="KI76" s="553"/>
      <c r="KJ76" s="557"/>
      <c r="KK76" s="553"/>
      <c r="KL76" s="554"/>
      <c r="KM76" s="633"/>
      <c r="KN76" s="757"/>
      <c r="KO76" s="634"/>
      <c r="KP76" s="553"/>
      <c r="KQ76" s="554"/>
    </row>
    <row r="77" spans="1:303">
      <c r="A77" s="752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740">
        <f t="shared" ref="JY77" si="1254">SUM(I84,U84,AG84,AS84,BE84,BQ84,CC84)/SUM(G84,I84,S84,U84,AE84,AG84,AQ84,AS84,BC84,BE84,BO84,BQ84,CA84,CC84)</f>
        <v>5.4558846740674488E-2</v>
      </c>
      <c r="JZ77" s="743">
        <f t="shared" ref="JZ77" si="1255">SUM(CO84,DA84,DM84,DY84,EK84,EW84,FI84)/SUM(CM84,CO84,CY84,DA84,DK84,DM84,DW84,DY84,EI84,EK84,EU84,EW84,FG84,FI84)</f>
        <v>5.3091397849462367E-2</v>
      </c>
      <c r="KA77" s="746">
        <f t="shared" ref="KA77" si="1256">SUM(,FU84,GG84,GS84,HE84,HQ84,IC84,IO84)/SUM(FU84,FS84,GG84,GE84,GS84,GQ84,HE84,HC84,HQ84,HO84,IC84,IA84,IO84,IM84)</f>
        <v>4.285153951755246E-2</v>
      </c>
      <c r="KB77" s="670">
        <f t="shared" ref="KB77" si="1257">KB79/KB81</f>
        <v>3.8377192982456138E-3</v>
      </c>
      <c r="KC77" s="671"/>
      <c r="KD77" s="671">
        <f t="shared" ref="KD77" si="1258">KD79/KD81</f>
        <v>1.0457516339869282E-3</v>
      </c>
      <c r="KE77" s="671"/>
      <c r="KF77" s="671">
        <f t="shared" ref="KF77" si="1259">KF79/KF81</f>
        <v>1.8115942028985507E-3</v>
      </c>
      <c r="KG77" s="674"/>
      <c r="KH77" s="676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753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741"/>
      <c r="JZ78" s="744"/>
      <c r="KA78" s="747"/>
      <c r="KB78" s="672"/>
      <c r="KC78" s="673"/>
      <c r="KD78" s="673"/>
      <c r="KE78" s="673"/>
      <c r="KF78" s="673"/>
      <c r="KG78" s="675"/>
      <c r="KH78" s="677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753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741"/>
      <c r="JZ79" s="744"/>
      <c r="KA79" s="747"/>
      <c r="KB79" s="678">
        <f t="shared" ref="KB79" si="1303">SUM(C84,O84,AA84,AM84,AY84,BK84,BW84)</f>
        <v>14</v>
      </c>
      <c r="KC79" s="679"/>
      <c r="KD79" s="679">
        <f t="shared" ref="KD79" si="1304">SUM(CI84,CU84,DG84,DS84,EE84,EQ84,FC84)</f>
        <v>4</v>
      </c>
      <c r="KE79" s="679"/>
      <c r="KF79" s="679">
        <f t="shared" ref="KF79" si="1305">SUM(FO84,GA84,GM84,GY84,HK84,HW84,II84)</f>
        <v>7</v>
      </c>
      <c r="KG79" s="682"/>
      <c r="KH79" s="665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753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741"/>
      <c r="JZ80" s="744"/>
      <c r="KA80" s="747"/>
      <c r="KB80" s="680"/>
      <c r="KC80" s="681"/>
      <c r="KD80" s="681"/>
      <c r="KE80" s="681"/>
      <c r="KF80" s="681"/>
      <c r="KG80" s="683"/>
      <c r="KH80" s="677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753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741"/>
      <c r="JZ81" s="744"/>
      <c r="KA81" s="747"/>
      <c r="KB81" s="678">
        <f t="shared" ref="KB81" si="1314">SUM(E74,Q74,AC74,AO74,BA74,BM74,BY74)</f>
        <v>3648</v>
      </c>
      <c r="KC81" s="679"/>
      <c r="KD81" s="679">
        <f t="shared" ref="KD81" si="1315">SUM(CK74,CW74,DI74,DU74,EG74,ES74,FE74)</f>
        <v>3825</v>
      </c>
      <c r="KE81" s="679"/>
      <c r="KF81" s="679">
        <f t="shared" ref="KF81" si="1316">SUM(FQ74,GC74,GO74,HA74,HM74,HY74,IK74)</f>
        <v>3864</v>
      </c>
      <c r="KG81" s="682"/>
      <c r="KH81" s="665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753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741"/>
      <c r="JZ82" s="744"/>
      <c r="KA82" s="747"/>
      <c r="KB82" s="680"/>
      <c r="KC82" s="681"/>
      <c r="KD82" s="681"/>
      <c r="KE82" s="681"/>
      <c r="KF82" s="681"/>
      <c r="KG82" s="683"/>
      <c r="KH82" s="677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753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741"/>
      <c r="JZ83" s="744"/>
      <c r="KA83" s="747"/>
      <c r="KB83" s="678">
        <f t="shared" ref="KB83" si="1325">KB74+KB79</f>
        <v>81</v>
      </c>
      <c r="KC83" s="685">
        <f t="shared" ref="KC83" si="1326">KB83/$KB$10</f>
        <v>2.180349932705249E-2</v>
      </c>
      <c r="KD83" s="679">
        <f t="shared" ref="KD83" si="1327">KD74+KD79</f>
        <v>57</v>
      </c>
      <c r="KE83" s="685">
        <f t="shared" ref="KE83" si="1328">KD83/$KD$10</f>
        <v>1.4698298091799896E-2</v>
      </c>
      <c r="KF83" s="679">
        <f t="shared" ref="KF83" si="1329">KF74+KF79</f>
        <v>81</v>
      </c>
      <c r="KG83" s="663">
        <f t="shared" ref="KG83" si="1330">KF83/$KF$10</f>
        <v>2.0568816658202132E-2</v>
      </c>
      <c r="KH83" s="665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753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42"/>
      <c r="JZ84" s="745"/>
      <c r="KA84" s="748"/>
      <c r="KB84" s="684"/>
      <c r="KC84" s="686"/>
      <c r="KD84" s="687"/>
      <c r="KE84" s="686"/>
      <c r="KF84" s="687"/>
      <c r="KG84" s="664"/>
      <c r="KH84" s="666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28"/>
      <c r="JW85" s="729"/>
      <c r="JX85" s="730"/>
      <c r="JY85" s="651"/>
      <c r="JZ85" s="652"/>
      <c r="KA85" s="653"/>
      <c r="KB85" s="667"/>
      <c r="KC85" s="668"/>
      <c r="KD85" s="668"/>
      <c r="KE85" s="668"/>
      <c r="KF85" s="668"/>
      <c r="KG85" s="668"/>
      <c r="KH85" s="669"/>
      <c r="KI85" s="553"/>
      <c r="KJ85" s="557"/>
      <c r="KK85" s="553"/>
      <c r="KL85" s="554"/>
      <c r="KM85" s="633"/>
      <c r="KN85" s="757"/>
      <c r="KO85" s="634"/>
      <c r="KP85" s="553"/>
      <c r="KQ85" s="554"/>
    </row>
    <row r="86" spans="1:303">
      <c r="A86" s="752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740">
        <f t="shared" ref="JY86" si="1405">SUM(I93,U93,AG93,AS93,BE93,BQ93,CC93)/SUM(G93,I93,S93,U93,AE93,AG93,AQ93,AS93,BC93,BE93,BO93,BQ93,CA93,CC93)</f>
        <v>4.5459334176148336E-2</v>
      </c>
      <c r="JZ86" s="743">
        <f t="shared" ref="JZ86" si="1406">SUM(CO93,DA93,DM93,DY93,EK93,EW93,FI93)/SUM(CM93,CO93,CY93,DA93,DK93,DM93,DW93,DY93,EI93,EK93,EU93,EW93,FG93,FI93)</f>
        <v>2.9081097286763603E-2</v>
      </c>
      <c r="KA86" s="746">
        <f t="shared" ref="KA86" si="1407">SUM(,FU93,GG93,GS93,HE93,HQ93,IC93,IO93)/SUM(FU93,FS93,GG93,GE93,GS93,GQ93,HE93,HC93,HQ93,HO93,IC93,IA93,IO93,IM93)</f>
        <v>2.9625298445646348E-2</v>
      </c>
      <c r="KB86" s="670">
        <f t="shared" ref="KB86" si="1408">KB88/KB90</f>
        <v>2.7517886626307101E-3</v>
      </c>
      <c r="KC86" s="671"/>
      <c r="KD86" s="671">
        <f t="shared" ref="KD86" si="1409">KD88/KD90</f>
        <v>2.0936927505888509E-3</v>
      </c>
      <c r="KE86" s="671"/>
      <c r="KF86" s="671">
        <f t="shared" ref="KF86" si="1410">KF88/KF90</f>
        <v>2.33341975628727E-3</v>
      </c>
      <c r="KG86" s="674"/>
      <c r="KH86" s="676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753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741"/>
      <c r="JZ87" s="744"/>
      <c r="KA87" s="747"/>
      <c r="KB87" s="672"/>
      <c r="KC87" s="673"/>
      <c r="KD87" s="673"/>
      <c r="KE87" s="673"/>
      <c r="KF87" s="673"/>
      <c r="KG87" s="675"/>
      <c r="KH87" s="677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753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741"/>
      <c r="JZ88" s="744"/>
      <c r="KA88" s="747"/>
      <c r="KB88" s="678">
        <f t="shared" ref="KB88" si="1452">SUM(C93,O93,AA93,AM93,AY93,BK93,BW93)</f>
        <v>10</v>
      </c>
      <c r="KC88" s="679"/>
      <c r="KD88" s="679">
        <f t="shared" ref="KD88" si="1453">SUM(CI93,CU93,DG93,DS93,EE93,EQ93,FC93)</f>
        <v>8</v>
      </c>
      <c r="KE88" s="679"/>
      <c r="KF88" s="679">
        <f t="shared" ref="KF88" si="1454">SUM(FO93,GA93,GM93,GY93,HK93,HW93,II93)</f>
        <v>9</v>
      </c>
      <c r="KG88" s="682"/>
      <c r="KH88" s="665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753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741"/>
      <c r="JZ89" s="744"/>
      <c r="KA89" s="747"/>
      <c r="KB89" s="680"/>
      <c r="KC89" s="681"/>
      <c r="KD89" s="681"/>
      <c r="KE89" s="681"/>
      <c r="KF89" s="681"/>
      <c r="KG89" s="683"/>
      <c r="KH89" s="677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753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741"/>
      <c r="JZ90" s="744"/>
      <c r="KA90" s="747"/>
      <c r="KB90" s="678">
        <f t="shared" ref="KB90" si="1463">SUM(E83,Q83,AC83,AO83,BA83,BM83,BY83)</f>
        <v>3634</v>
      </c>
      <c r="KC90" s="679"/>
      <c r="KD90" s="679">
        <f t="shared" ref="KD90" si="1464">SUM(CK83,CW83,DI83,DU83,EG83,ES83,FE83)</f>
        <v>3821</v>
      </c>
      <c r="KE90" s="679"/>
      <c r="KF90" s="679">
        <f t="shared" ref="KF90" si="1465">SUM(FQ83,GC83,GO83,HA83,HM83,HY83,IK83)</f>
        <v>3857</v>
      </c>
      <c r="KG90" s="682"/>
      <c r="KH90" s="665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753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741"/>
      <c r="JZ91" s="744"/>
      <c r="KA91" s="747"/>
      <c r="KB91" s="680"/>
      <c r="KC91" s="681"/>
      <c r="KD91" s="681"/>
      <c r="KE91" s="681"/>
      <c r="KF91" s="681"/>
      <c r="KG91" s="683"/>
      <c r="KH91" s="677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753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741"/>
      <c r="JZ92" s="744"/>
      <c r="KA92" s="747"/>
      <c r="KB92" s="678">
        <f t="shared" ref="KB92" si="1474">KB83+KB88</f>
        <v>91</v>
      </c>
      <c r="KC92" s="685">
        <f t="shared" ref="KC92" si="1475">KB92/$KB$10</f>
        <v>2.449528936742934E-2</v>
      </c>
      <c r="KD92" s="679">
        <f t="shared" ref="KD92" si="1476">KD83+KD88</f>
        <v>65</v>
      </c>
      <c r="KE92" s="685">
        <f t="shared" ref="KE92" si="1477">KD92/$KD$10</f>
        <v>1.6761217122227952E-2</v>
      </c>
      <c r="KF92" s="679">
        <f t="shared" ref="KF92" si="1478">KF83+KF88</f>
        <v>90</v>
      </c>
      <c r="KG92" s="663">
        <f t="shared" ref="KG92" si="1479">KF92/$KF$10</f>
        <v>2.2854240731335702E-2</v>
      </c>
      <c r="KH92" s="665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753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42"/>
      <c r="JZ93" s="745"/>
      <c r="KA93" s="748"/>
      <c r="KB93" s="684"/>
      <c r="KC93" s="686"/>
      <c r="KD93" s="687"/>
      <c r="KE93" s="686"/>
      <c r="KF93" s="687"/>
      <c r="KG93" s="664"/>
      <c r="KH93" s="666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28"/>
      <c r="JW94" s="729"/>
      <c r="JX94" s="730"/>
      <c r="JY94" s="651"/>
      <c r="JZ94" s="652"/>
      <c r="KA94" s="653"/>
      <c r="KB94" s="667"/>
      <c r="KC94" s="668"/>
      <c r="KD94" s="668"/>
      <c r="KE94" s="668"/>
      <c r="KF94" s="668"/>
      <c r="KG94" s="668"/>
      <c r="KH94" s="669"/>
      <c r="KI94" s="553"/>
      <c r="KJ94" s="557"/>
      <c r="KK94" s="553"/>
      <c r="KL94" s="554"/>
      <c r="KM94" s="633"/>
      <c r="KN94" s="757"/>
      <c r="KO94" s="634"/>
      <c r="KP94" s="553"/>
      <c r="KQ94" s="554"/>
    </row>
    <row r="95" spans="1:303">
      <c r="A95" s="752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740">
        <f t="shared" ref="JY95" si="1554">SUM(I102,U102,AG102,AS102,BE102,BQ102,CC102)/SUM(G102,I102,S102,U102,AE102,AG102,AQ102,AS102,BC102,BE102,BO102,BQ102,CA102,CC102)</f>
        <v>5.5904623811825357E-2</v>
      </c>
      <c r="JZ95" s="743">
        <f t="shared" ref="JZ95" si="1555">SUM(CO102,DA102,DM102,DY102,EK102,EW102,FI102)/SUM(CM102,CO102,CY102,DA102,DK102,DM102,DW102,DY102,EI102,EK102,EU102,EW102,FG102,FI102)</f>
        <v>3.0439223697650664E-2</v>
      </c>
      <c r="KA95" s="746">
        <f t="shared" ref="KA95" si="1556">SUM(,FU102,GG102,GS102,HE102,HQ102,IC102,IO102)/SUM(FU102,FS102,GG102,GE102,GS102,GQ102,HE102,HC102,HQ102,HO102,IC102,IA102,IO102,IM102)</f>
        <v>2.7497389488339713E-2</v>
      </c>
      <c r="KB95" s="670">
        <f t="shared" ref="KB95" si="1557">KB97/KB99</f>
        <v>2.7593818984547464E-3</v>
      </c>
      <c r="KC95" s="671"/>
      <c r="KD95" s="671">
        <f t="shared" ref="KD95" si="1558">KD97/KD99</f>
        <v>1.5735641227380016E-3</v>
      </c>
      <c r="KE95" s="671"/>
      <c r="KF95" s="671">
        <f t="shared" ref="KF95" si="1559">KF97/KF99</f>
        <v>2.338877338877339E-3</v>
      </c>
      <c r="KG95" s="674"/>
      <c r="KH95" s="676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753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741"/>
      <c r="JZ96" s="744"/>
      <c r="KA96" s="747"/>
      <c r="KB96" s="672"/>
      <c r="KC96" s="673"/>
      <c r="KD96" s="673"/>
      <c r="KE96" s="673"/>
      <c r="KF96" s="673"/>
      <c r="KG96" s="675"/>
      <c r="KH96" s="677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753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741"/>
      <c r="JZ97" s="744"/>
      <c r="KA97" s="747"/>
      <c r="KB97" s="678">
        <f t="shared" ref="KB97" si="1620">SUM(C102,O102,AA102,AM102,AY102,BK102,BW102)</f>
        <v>10</v>
      </c>
      <c r="KC97" s="679"/>
      <c r="KD97" s="679">
        <f t="shared" ref="KD97" si="1621">SUM(CI102,CU102,DG102,DS102,EE102,EQ102,FC102)</f>
        <v>6</v>
      </c>
      <c r="KE97" s="679"/>
      <c r="KF97" s="679">
        <f t="shared" ref="KF97" si="1622">SUM(FO102,GA102,GM102,GY102,HK102,HW102,II102)</f>
        <v>9</v>
      </c>
      <c r="KG97" s="682"/>
      <c r="KH97" s="665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753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741"/>
      <c r="JZ98" s="744"/>
      <c r="KA98" s="747"/>
      <c r="KB98" s="680"/>
      <c r="KC98" s="681"/>
      <c r="KD98" s="681"/>
      <c r="KE98" s="681"/>
      <c r="KF98" s="681"/>
      <c r="KG98" s="683"/>
      <c r="KH98" s="677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753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741"/>
      <c r="JZ99" s="744"/>
      <c r="KA99" s="747"/>
      <c r="KB99" s="678">
        <f t="shared" ref="KB99" si="1631">SUM(E92,Q92,AC92,AO92,BA92,BM92,BY92)</f>
        <v>3624</v>
      </c>
      <c r="KC99" s="679"/>
      <c r="KD99" s="679">
        <f t="shared" ref="KD99" si="1632">SUM(CK92,CW92,DI92,DU92,EG92,ES92,FE92)</f>
        <v>3813</v>
      </c>
      <c r="KE99" s="679"/>
      <c r="KF99" s="679">
        <f t="shared" ref="KF99" si="1633">SUM(FQ92,GC92,GO92,HA92,HM92,HY92,IK92)</f>
        <v>3848</v>
      </c>
      <c r="KG99" s="682"/>
      <c r="KH99" s="665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753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741"/>
      <c r="JZ100" s="744"/>
      <c r="KA100" s="747"/>
      <c r="KB100" s="680"/>
      <c r="KC100" s="681"/>
      <c r="KD100" s="681"/>
      <c r="KE100" s="681"/>
      <c r="KF100" s="681"/>
      <c r="KG100" s="683"/>
      <c r="KH100" s="677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753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741"/>
      <c r="JZ101" s="744"/>
      <c r="KA101" s="747"/>
      <c r="KB101" s="678">
        <f t="shared" ref="KB101" si="1642">KB92+KB97</f>
        <v>101</v>
      </c>
      <c r="KC101" s="685">
        <f t="shared" ref="KC101" si="1643">KB101/$KB$10</f>
        <v>2.7187079407806191E-2</v>
      </c>
      <c r="KD101" s="679">
        <f t="shared" ref="KD101" si="1644">KD92+KD97</f>
        <v>71</v>
      </c>
      <c r="KE101" s="685">
        <f t="shared" ref="KE101" si="1645">KD101/$KD$10</f>
        <v>1.8308406395048993E-2</v>
      </c>
      <c r="KF101" s="679">
        <f t="shared" ref="KF101" si="1646">KF92+KF97</f>
        <v>99</v>
      </c>
      <c r="KG101" s="663">
        <f t="shared" ref="KG101" si="1647">KF101/$KF$10</f>
        <v>2.5139664804469275E-2</v>
      </c>
      <c r="KH101" s="665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753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42"/>
      <c r="JZ102" s="745"/>
      <c r="KA102" s="748"/>
      <c r="KB102" s="684"/>
      <c r="KC102" s="686"/>
      <c r="KD102" s="687"/>
      <c r="KE102" s="686"/>
      <c r="KF102" s="687"/>
      <c r="KG102" s="664"/>
      <c r="KH102" s="666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28"/>
      <c r="JW103" s="729"/>
      <c r="JX103" s="730"/>
      <c r="JY103" s="651"/>
      <c r="JZ103" s="652"/>
      <c r="KA103" s="653"/>
      <c r="KB103" s="667"/>
      <c r="KC103" s="668"/>
      <c r="KD103" s="668"/>
      <c r="KE103" s="668"/>
      <c r="KF103" s="668"/>
      <c r="KG103" s="668"/>
      <c r="KH103" s="669"/>
      <c r="KI103" s="553"/>
      <c r="KJ103" s="557"/>
      <c r="KK103" s="553"/>
      <c r="KL103" s="554"/>
      <c r="KM103" s="633"/>
      <c r="KN103" s="757"/>
      <c r="KO103" s="634"/>
      <c r="KP103" s="553"/>
      <c r="KQ103" s="554"/>
    </row>
    <row r="104" spans="1:303">
      <c r="A104" s="752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740">
        <f t="shared" ref="JY104" si="1723">SUM(I111,U111,AG111,AS111,BE111,BQ111,CC111)/SUM(G111,I111,S111,U111,AE111,AG111,AQ111,AS111,BC111,BE111,BO111,BQ111,CA111,CC111)</f>
        <v>5.1373041436916525E-2</v>
      </c>
      <c r="JZ104" s="743">
        <f t="shared" ref="JZ104" si="1724">SUM(CO111,DA111,DM111,DY111,EK111,EW111,FI111)/SUM(CM111,CO111,CY111,DA111,DK111,DM111,DW111,DY111,EI111,EK111,EU111,EW111,FG111,FI111)</f>
        <v>3.6289278873531089E-2</v>
      </c>
      <c r="KA104" s="746">
        <f t="shared" ref="KA104" si="1725">SUM(,FU111,GG111,GS111,HE111,HQ111,IC111,IO111)/SUM(FU111,FS111,GG111,GE111,GS111,GQ111,HE111,HC111,HQ111,HO111,IC111,IA111,IO111,IM111)</f>
        <v>3.0047282525802025E-2</v>
      </c>
      <c r="KB104" s="670">
        <f t="shared" ref="KB104" si="1726">KB106/KB108</f>
        <v>1.936912008854455E-3</v>
      </c>
      <c r="KC104" s="671"/>
      <c r="KD104" s="671">
        <f t="shared" ref="KD104" si="1727">KD106/KD108</f>
        <v>2.8894142369319674E-3</v>
      </c>
      <c r="KE104" s="671"/>
      <c r="KF104" s="671">
        <f t="shared" ref="KF104" si="1728">KF106/KF108</f>
        <v>1.041938004688721E-3</v>
      </c>
      <c r="KG104" s="674"/>
      <c r="KH104" s="676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753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741"/>
      <c r="JZ105" s="744"/>
      <c r="KA105" s="747"/>
      <c r="KB105" s="672"/>
      <c r="KC105" s="673"/>
      <c r="KD105" s="673"/>
      <c r="KE105" s="673"/>
      <c r="KF105" s="673"/>
      <c r="KG105" s="675"/>
      <c r="KH105" s="677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753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741"/>
      <c r="JZ106" s="744"/>
      <c r="KA106" s="747"/>
      <c r="KB106" s="678">
        <f t="shared" ref="KB106" si="1787">SUM(C111,O111,AA111,AM111,AY111,BK111,BW111)</f>
        <v>7</v>
      </c>
      <c r="KC106" s="679"/>
      <c r="KD106" s="679">
        <f t="shared" ref="KD106" si="1788">SUM(CI111,CU111,DG111,DS111,EE111,EQ111,FC111)</f>
        <v>11</v>
      </c>
      <c r="KE106" s="679"/>
      <c r="KF106" s="679">
        <f t="shared" ref="KF106" si="1789">SUM(FO111,GA111,GM111,GY111,HK111,HW111,II111)</f>
        <v>4</v>
      </c>
      <c r="KG106" s="682"/>
      <c r="KH106" s="665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753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741"/>
      <c r="JZ107" s="744"/>
      <c r="KA107" s="747"/>
      <c r="KB107" s="680"/>
      <c r="KC107" s="681"/>
      <c r="KD107" s="681"/>
      <c r="KE107" s="681"/>
      <c r="KF107" s="681"/>
      <c r="KG107" s="683"/>
      <c r="KH107" s="677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753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741"/>
      <c r="JZ108" s="744"/>
      <c r="KA108" s="747"/>
      <c r="KB108" s="678">
        <f t="shared" ref="KB108" si="1798">SUM(E101,Q101,AC101,AO101,BA101,BM101,BY101)</f>
        <v>3614</v>
      </c>
      <c r="KC108" s="679"/>
      <c r="KD108" s="679">
        <f t="shared" ref="KD108" si="1799">SUM(CK101,CW101,DI101,DU101,EG101,ES101,FE101)</f>
        <v>3807</v>
      </c>
      <c r="KE108" s="679"/>
      <c r="KF108" s="679">
        <f t="shared" ref="KF108" si="1800">SUM(FQ101,GC101,GO101,HA101,HM101,HY101,IK101)</f>
        <v>3839</v>
      </c>
      <c r="KG108" s="682"/>
      <c r="KH108" s="665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753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741"/>
      <c r="JZ109" s="744"/>
      <c r="KA109" s="747"/>
      <c r="KB109" s="680"/>
      <c r="KC109" s="681"/>
      <c r="KD109" s="681"/>
      <c r="KE109" s="681"/>
      <c r="KF109" s="681"/>
      <c r="KG109" s="683"/>
      <c r="KH109" s="677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753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741"/>
      <c r="JZ110" s="744"/>
      <c r="KA110" s="747"/>
      <c r="KB110" s="678">
        <f t="shared" ref="KB110" si="1809">KB101+KB106</f>
        <v>108</v>
      </c>
      <c r="KC110" s="685">
        <f t="shared" ref="KC110" si="1810">KB110/$KB$10</f>
        <v>2.9071332436069987E-2</v>
      </c>
      <c r="KD110" s="679">
        <f t="shared" ref="KD110" si="1811">KD101+KD106</f>
        <v>82</v>
      </c>
      <c r="KE110" s="685">
        <f t="shared" ref="KE110" si="1812">KD110/$KD$10</f>
        <v>2.1144920061887573E-2</v>
      </c>
      <c r="KF110" s="679">
        <f t="shared" ref="KF110" si="1813">KF101+KF106</f>
        <v>103</v>
      </c>
      <c r="KG110" s="663">
        <f t="shared" ref="KG110" si="1814">KF110/$KF$10</f>
        <v>2.6155408836973083E-2</v>
      </c>
      <c r="KH110" s="665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753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42"/>
      <c r="JZ111" s="745"/>
      <c r="KA111" s="748"/>
      <c r="KB111" s="684"/>
      <c r="KC111" s="686"/>
      <c r="KD111" s="687"/>
      <c r="KE111" s="686"/>
      <c r="KF111" s="687"/>
      <c r="KG111" s="664"/>
      <c r="KH111" s="666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28"/>
      <c r="JW112" s="729"/>
      <c r="JX112" s="730"/>
      <c r="JY112" s="651"/>
      <c r="JZ112" s="652"/>
      <c r="KA112" s="653"/>
      <c r="KB112" s="667"/>
      <c r="KC112" s="668"/>
      <c r="KD112" s="668"/>
      <c r="KE112" s="668"/>
      <c r="KF112" s="668"/>
      <c r="KG112" s="668"/>
      <c r="KH112" s="669"/>
      <c r="KI112" s="553"/>
      <c r="KJ112" s="557"/>
      <c r="KK112" s="553"/>
      <c r="KL112" s="554"/>
      <c r="KM112" s="633"/>
      <c r="KN112" s="757"/>
      <c r="KO112" s="634"/>
      <c r="KP112" s="553"/>
      <c r="KQ112" s="554"/>
    </row>
    <row r="113" spans="1:303">
      <c r="A113" s="752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740">
        <f t="shared" ref="JY113" si="1890">SUM(I120,U120,AG120,AS120,BE120,BQ120,CC120)/SUM(G120,I120,S120,U120,AE120,AG120,AQ120,AS120,BC120,BE120,BO120,BQ120,CA120,CC120)</f>
        <v>5.1716573434243719E-2</v>
      </c>
      <c r="JZ113" s="743">
        <f t="shared" ref="JZ113" si="1891">SUM(CO120,DA120,DM120,DY120,EK120,EW120,FI120)/SUM(CM120,CO120,CY120,DA120,DK120,DM120,DW120,DY120,EI120,EK120,EU120,EW120,FG120,FI120)</f>
        <v>3.5416775816000418E-2</v>
      </c>
      <c r="KA113" s="746">
        <f t="shared" ref="KA113" si="1892">SUM(,FU120,GG120,GS120,HE120,HQ120,IC120,IO120)/SUM(FU120,FS120,GG120,GE120,GS120,GQ120,HE120,HC120,HQ120,HO120,IC120,IA120,IO120,IM120)</f>
        <v>2.9965621632715891E-2</v>
      </c>
      <c r="KB113" s="670">
        <f t="shared" ref="KB113" si="1893">KB115/KB117</f>
        <v>3.8813418353202105E-3</v>
      </c>
      <c r="KC113" s="671"/>
      <c r="KD113" s="671">
        <f t="shared" ref="KD113" si="1894">KD115/KD117</f>
        <v>1.053740779768177E-3</v>
      </c>
      <c r="KE113" s="671"/>
      <c r="KF113" s="671">
        <f t="shared" ref="KF113" si="1895">KF115/KF117</f>
        <v>2.6075619295958278E-3</v>
      </c>
      <c r="KG113" s="674"/>
      <c r="KH113" s="676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753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741"/>
      <c r="JZ114" s="744"/>
      <c r="KA114" s="747"/>
      <c r="KB114" s="672"/>
      <c r="KC114" s="673"/>
      <c r="KD114" s="673"/>
      <c r="KE114" s="673"/>
      <c r="KF114" s="673"/>
      <c r="KG114" s="675"/>
      <c r="KH114" s="677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753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741"/>
      <c r="JZ115" s="744"/>
      <c r="KA115" s="747"/>
      <c r="KB115" s="678">
        <f t="shared" ref="KB115" si="1955">SUM(C120,O120,AA120,AM120,AY120,BK120,BW120)</f>
        <v>14</v>
      </c>
      <c r="KC115" s="679"/>
      <c r="KD115" s="679">
        <f t="shared" ref="KD115" si="1956">SUM(CI120,CU120,DG120,DS120,EE120,EQ120,FC120)</f>
        <v>4</v>
      </c>
      <c r="KE115" s="679"/>
      <c r="KF115" s="679">
        <f t="shared" ref="KF115" si="1957">SUM(FO120,GA120,GM120,GY120,HK120,HW120,II120)</f>
        <v>10</v>
      </c>
      <c r="KG115" s="682"/>
      <c r="KH115" s="665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753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741"/>
      <c r="JZ116" s="744"/>
      <c r="KA116" s="747"/>
      <c r="KB116" s="680"/>
      <c r="KC116" s="681"/>
      <c r="KD116" s="681"/>
      <c r="KE116" s="681"/>
      <c r="KF116" s="681"/>
      <c r="KG116" s="683"/>
      <c r="KH116" s="677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753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741"/>
      <c r="JZ117" s="744"/>
      <c r="KA117" s="747"/>
      <c r="KB117" s="678">
        <f t="shared" ref="KB117" si="1966">SUM(E110,Q110,AC110,AO110,BA110,BM110,BY110)</f>
        <v>3607</v>
      </c>
      <c r="KC117" s="679"/>
      <c r="KD117" s="679">
        <f t="shared" ref="KD117" si="1967">SUM(CK110,CW110,DI110,DU110,EG110,ES110,FE110)</f>
        <v>3796</v>
      </c>
      <c r="KE117" s="679"/>
      <c r="KF117" s="679">
        <f t="shared" ref="KF117" si="1968">SUM(FQ110,GC110,GO110,HA110,HM110,HY110,IK110)</f>
        <v>3835</v>
      </c>
      <c r="KG117" s="682"/>
      <c r="KH117" s="665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753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741"/>
      <c r="JZ118" s="744"/>
      <c r="KA118" s="747"/>
      <c r="KB118" s="680"/>
      <c r="KC118" s="681"/>
      <c r="KD118" s="681"/>
      <c r="KE118" s="681"/>
      <c r="KF118" s="681"/>
      <c r="KG118" s="683"/>
      <c r="KH118" s="677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753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741"/>
      <c r="JZ119" s="744"/>
      <c r="KA119" s="747"/>
      <c r="KB119" s="678">
        <f t="shared" ref="KB119" si="1977">KB110+KB115</f>
        <v>122</v>
      </c>
      <c r="KC119" s="685">
        <f t="shared" ref="KC119" si="1978">KB119/$KB$10</f>
        <v>3.2839838492597577E-2</v>
      </c>
      <c r="KD119" s="679">
        <f t="shared" ref="KD119" si="1979">KD110+KD115</f>
        <v>86</v>
      </c>
      <c r="KE119" s="685">
        <f t="shared" ref="KE119" si="1980">KD119/$KD$10</f>
        <v>2.2176379577101599E-2</v>
      </c>
      <c r="KF119" s="679">
        <f t="shared" ref="KF119" si="1981">KF110+KF115</f>
        <v>113</v>
      </c>
      <c r="KG119" s="663">
        <f t="shared" ref="KG119" si="1982">KF119/$KF$10</f>
        <v>2.8694768918232607E-2</v>
      </c>
      <c r="KH119" s="665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753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42"/>
      <c r="JZ120" s="745"/>
      <c r="KA120" s="748"/>
      <c r="KB120" s="684"/>
      <c r="KC120" s="686"/>
      <c r="KD120" s="687"/>
      <c r="KE120" s="686"/>
      <c r="KF120" s="687"/>
      <c r="KG120" s="664"/>
      <c r="KH120" s="666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28"/>
      <c r="JW121" s="729"/>
      <c r="JX121" s="730"/>
      <c r="JY121" s="651"/>
      <c r="JZ121" s="652"/>
      <c r="KA121" s="653"/>
      <c r="KB121" s="667"/>
      <c r="KC121" s="668"/>
      <c r="KD121" s="668"/>
      <c r="KE121" s="668"/>
      <c r="KF121" s="668"/>
      <c r="KG121" s="668"/>
      <c r="KH121" s="669"/>
      <c r="KI121" s="553"/>
      <c r="KJ121" s="557"/>
      <c r="KK121" s="553"/>
      <c r="KL121" s="554"/>
      <c r="KM121" s="633"/>
      <c r="KN121" s="757"/>
      <c r="KO121" s="634"/>
      <c r="KP121" s="553"/>
      <c r="KQ121" s="554"/>
    </row>
    <row r="122" spans="1:303">
      <c r="A122" s="752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740">
        <f t="shared" ref="JY122" si="2058">SUM(I129,U129,AG129,AS129,BE129,BQ129,CC129)/SUM(G129,I129,S129,U129,AE129,AG129,AQ129,AS129,BC129,BE129,BO129,BQ129,CA129,CC129)</f>
        <v>5.1807909604519774E-2</v>
      </c>
      <c r="JZ122" s="743">
        <f t="shared" ref="JZ122" si="2059">SUM(CO129,DA129,DM129,DY129,EK129,EW129,FI129)/SUM(CM129,CO129,CY129,DA129,DK129,DM129,DW129,DY129,EI129,EK129,EU129,EW129,FG129,FI129)</f>
        <v>3.0834633805090675E-2</v>
      </c>
      <c r="KA122" s="746">
        <f t="shared" ref="KA122" si="2060">SUM(,FU129,GG129,GS129,HE129,HQ129,IC129,IO129)/SUM(FU129,FS129,GG129,GE129,GS129,GQ129,HE129,HC129,HQ129,HO129,IC129,IA129,IO129,IM129)</f>
        <v>2.9449423815621E-2</v>
      </c>
      <c r="KB122" s="670">
        <f t="shared" ref="KB122" si="2061">KB124/KB126</f>
        <v>3.0615084887280824E-3</v>
      </c>
      <c r="KC122" s="671"/>
      <c r="KD122" s="671">
        <f t="shared" ref="KD122" si="2062">KD124/KD126</f>
        <v>2.1097046413502108E-3</v>
      </c>
      <c r="KE122" s="671"/>
      <c r="KF122" s="671">
        <f t="shared" ref="KF122" si="2063">KF124/KF126</f>
        <v>3.9215686274509803E-3</v>
      </c>
      <c r="KG122" s="674"/>
      <c r="KH122" s="676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753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741"/>
      <c r="JZ123" s="744"/>
      <c r="KA123" s="747"/>
      <c r="KB123" s="672"/>
      <c r="KC123" s="673"/>
      <c r="KD123" s="673"/>
      <c r="KE123" s="673"/>
      <c r="KF123" s="673"/>
      <c r="KG123" s="675"/>
      <c r="KH123" s="677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753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741"/>
      <c r="JZ124" s="744"/>
      <c r="KA124" s="747"/>
      <c r="KB124" s="678">
        <f t="shared" ref="KB124" si="2122">SUM(C129,O129,AA129,AM129,AY129,BK129,BW129)</f>
        <v>11</v>
      </c>
      <c r="KC124" s="679"/>
      <c r="KD124" s="679">
        <f t="shared" ref="KD124" si="2123">SUM(CI129,CU129,DG129,DS129,EE129,EQ129,FC129)</f>
        <v>8</v>
      </c>
      <c r="KE124" s="679"/>
      <c r="KF124" s="679">
        <f t="shared" ref="KF124" si="2124">SUM(FO129,GA129,GM129,GY129,HK129,HW129,II129)</f>
        <v>15</v>
      </c>
      <c r="KG124" s="682"/>
      <c r="KH124" s="665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753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741"/>
      <c r="JZ125" s="744"/>
      <c r="KA125" s="747"/>
      <c r="KB125" s="680"/>
      <c r="KC125" s="681"/>
      <c r="KD125" s="681"/>
      <c r="KE125" s="681"/>
      <c r="KF125" s="681"/>
      <c r="KG125" s="683"/>
      <c r="KH125" s="677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753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741"/>
      <c r="JZ126" s="744"/>
      <c r="KA126" s="747"/>
      <c r="KB126" s="678">
        <f t="shared" ref="KB126" si="2133">SUM(E119,Q119,AC119,AO119,BA119,BM119,BY119)</f>
        <v>3593</v>
      </c>
      <c r="KC126" s="679"/>
      <c r="KD126" s="679">
        <f t="shared" ref="KD126" si="2134">SUM(CK119,CW119,DI119,DU119,EG119,ES119,FE119)</f>
        <v>3792</v>
      </c>
      <c r="KE126" s="679"/>
      <c r="KF126" s="679">
        <f t="shared" ref="KF126" si="2135">SUM(FQ119,GC119,GO119,HA119,HM119,HY119,IK119)</f>
        <v>3825</v>
      </c>
      <c r="KG126" s="682"/>
      <c r="KH126" s="665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753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741"/>
      <c r="JZ127" s="744"/>
      <c r="KA127" s="747"/>
      <c r="KB127" s="680"/>
      <c r="KC127" s="681"/>
      <c r="KD127" s="681"/>
      <c r="KE127" s="681"/>
      <c r="KF127" s="681"/>
      <c r="KG127" s="683"/>
      <c r="KH127" s="677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753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741"/>
      <c r="JZ128" s="744"/>
      <c r="KA128" s="747"/>
      <c r="KB128" s="678">
        <f t="shared" ref="KB128" si="2144">KB119+KB124</f>
        <v>133</v>
      </c>
      <c r="KC128" s="685">
        <f t="shared" ref="KC128" si="2145">KB128/$KB$10</f>
        <v>3.5800807537012112E-2</v>
      </c>
      <c r="KD128" s="679">
        <f t="shared" ref="KD128" si="2146">KD119+KD124</f>
        <v>94</v>
      </c>
      <c r="KE128" s="685">
        <f t="shared" ref="KE128" si="2147">KD128/$KD$10</f>
        <v>2.4239298607529654E-2</v>
      </c>
      <c r="KF128" s="679">
        <f t="shared" ref="KF128" si="2148">KF119+KF124</f>
        <v>128</v>
      </c>
      <c r="KG128" s="663">
        <f t="shared" ref="KG128" si="2149">KF128/$KF$10</f>
        <v>3.2503809040121887E-2</v>
      </c>
      <c r="KH128" s="665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753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42"/>
      <c r="JZ129" s="745"/>
      <c r="KA129" s="748"/>
      <c r="KB129" s="684"/>
      <c r="KC129" s="686"/>
      <c r="KD129" s="687"/>
      <c r="KE129" s="686"/>
      <c r="KF129" s="687"/>
      <c r="KG129" s="664"/>
      <c r="KH129" s="666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28"/>
      <c r="JW130" s="729"/>
      <c r="JX130" s="730"/>
      <c r="JY130" s="651"/>
      <c r="JZ130" s="652"/>
      <c r="KA130" s="653"/>
      <c r="KB130" s="667"/>
      <c r="KC130" s="668"/>
      <c r="KD130" s="668"/>
      <c r="KE130" s="668"/>
      <c r="KF130" s="668"/>
      <c r="KG130" s="668"/>
      <c r="KH130" s="669"/>
      <c r="KI130" s="553"/>
      <c r="KJ130" s="557"/>
      <c r="KK130" s="553"/>
      <c r="KL130" s="554"/>
      <c r="KM130" s="633"/>
      <c r="KN130" s="757"/>
      <c r="KO130" s="634"/>
      <c r="KP130" s="553"/>
      <c r="KQ130" s="554"/>
    </row>
    <row r="131" spans="1:303" ht="18" customHeight="1">
      <c r="A131" s="752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740">
        <f t="shared" ref="JY131" si="2225">SUM(I138,U138,AG138,AS138,BE138,BQ138,CC138)/SUM(G138,I138,S138,U138,AE138,AG138,AQ138,AS138,BC138,BE138,BO138,BQ138,CA138,CC138)</f>
        <v>4.9104596783392268E-2</v>
      </c>
      <c r="JZ131" s="743">
        <f t="shared" ref="JZ131" si="2226">SUM(CO138,DA138,DM138,DY138,EK138,EW138,FI138)/SUM(CM138,CO138,CY138,DA138,DK138,DM138,DW138,DY138,EI138,EK138,EU138,EW138,FG138,FI138)</f>
        <v>3.4387591764640943E-2</v>
      </c>
      <c r="KA131" s="746">
        <f t="shared" ref="KA131" si="2227">SUM(,FU138,GG138,GS138,HE138,HQ138,IC138,IO138)/SUM(FU138,FS138,GG138,GE138,GS138,GQ138,HE138,HC138,HQ138,HO138,IC138,IA138,IO138,IM138)</f>
        <v>2.6403527640352763E-2</v>
      </c>
      <c r="KB131" s="670">
        <f t="shared" ref="KB131" si="2228">KB133/KB135</f>
        <v>8.375209380234506E-4</v>
      </c>
      <c r="KC131" s="671"/>
      <c r="KD131" s="671">
        <f t="shared" ref="KD131" si="2229">KD133/KD135</f>
        <v>1.5856236786469344E-3</v>
      </c>
      <c r="KE131" s="671"/>
      <c r="KF131" s="671">
        <f t="shared" ref="KF131" si="2230">KF133/KF135</f>
        <v>3.4120734908136482E-3</v>
      </c>
      <c r="KG131" s="674"/>
      <c r="KH131" s="676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753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741"/>
      <c r="JZ132" s="744"/>
      <c r="KA132" s="747"/>
      <c r="KB132" s="672"/>
      <c r="KC132" s="673"/>
      <c r="KD132" s="673"/>
      <c r="KE132" s="673"/>
      <c r="KF132" s="673"/>
      <c r="KG132" s="675"/>
      <c r="KH132" s="677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753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741"/>
      <c r="JZ133" s="744"/>
      <c r="KA133" s="747"/>
      <c r="KB133" s="678">
        <f t="shared" ref="KB133" si="2289">SUM(C138,O138,AA138,AM138,AY138,BK138,BW138)</f>
        <v>3</v>
      </c>
      <c r="KC133" s="679"/>
      <c r="KD133" s="679">
        <f t="shared" ref="KD133" si="2290">SUM(CI138,CU138,DG138,DS138,EE138,EQ138,FC138)</f>
        <v>6</v>
      </c>
      <c r="KE133" s="679"/>
      <c r="KF133" s="679">
        <f t="shared" ref="KF133" si="2291">SUM(FO138,GA138,GM138,GY138,HK138,HW138,II138)</f>
        <v>13</v>
      </c>
      <c r="KG133" s="682"/>
      <c r="KH133" s="665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753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741"/>
      <c r="JZ134" s="744"/>
      <c r="KA134" s="747"/>
      <c r="KB134" s="680"/>
      <c r="KC134" s="681"/>
      <c r="KD134" s="681"/>
      <c r="KE134" s="681"/>
      <c r="KF134" s="681"/>
      <c r="KG134" s="683"/>
      <c r="KH134" s="677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753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741"/>
      <c r="JZ135" s="744"/>
      <c r="KA135" s="747"/>
      <c r="KB135" s="678">
        <f t="shared" ref="KB135" si="2301">SUM(E128,Q128,AC128,AO128,BA128,BM128,BY128)</f>
        <v>3582</v>
      </c>
      <c r="KC135" s="679"/>
      <c r="KD135" s="679">
        <f t="shared" ref="KD135" si="2302">SUM(CK128,CW128,DI128,DU128,EG128,ES128,FE128)</f>
        <v>3784</v>
      </c>
      <c r="KE135" s="679"/>
      <c r="KF135" s="679">
        <f t="shared" ref="KF135" si="2303">SUM(FQ128,GC128,GO128,HA128,HM128,HY128,IK128)</f>
        <v>3810</v>
      </c>
      <c r="KG135" s="682"/>
      <c r="KH135" s="665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753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741"/>
      <c r="JZ136" s="744"/>
      <c r="KA136" s="747"/>
      <c r="KB136" s="680"/>
      <c r="KC136" s="681"/>
      <c r="KD136" s="681"/>
      <c r="KE136" s="681"/>
      <c r="KF136" s="681"/>
      <c r="KG136" s="683"/>
      <c r="KH136" s="677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753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741"/>
      <c r="JZ137" s="744"/>
      <c r="KA137" s="747"/>
      <c r="KB137" s="678">
        <f t="shared" ref="KB137" si="2312">KB128+KB133</f>
        <v>136</v>
      </c>
      <c r="KC137" s="685">
        <f t="shared" ref="KC137" si="2313">KB137/$KB$10</f>
        <v>3.660834454912517E-2</v>
      </c>
      <c r="KD137" s="679">
        <f t="shared" ref="KD137" si="2314">KD128+KD133</f>
        <v>100</v>
      </c>
      <c r="KE137" s="685">
        <f t="shared" ref="KE137" si="2315">KD137/$KD$10</f>
        <v>2.5786487880350695E-2</v>
      </c>
      <c r="KF137" s="679">
        <f t="shared" ref="KF137" si="2316">KF128+KF133</f>
        <v>141</v>
      </c>
      <c r="KG137" s="663">
        <f t="shared" ref="KG137" si="2317">KF137/$KF$10</f>
        <v>3.5804977145759267E-2</v>
      </c>
      <c r="KH137" s="665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753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42"/>
      <c r="JZ138" s="745"/>
      <c r="KA138" s="748"/>
      <c r="KB138" s="684"/>
      <c r="KC138" s="686"/>
      <c r="KD138" s="687"/>
      <c r="KE138" s="686"/>
      <c r="KF138" s="687"/>
      <c r="KG138" s="664"/>
      <c r="KH138" s="666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28"/>
      <c r="JW139" s="729"/>
      <c r="JX139" s="730"/>
      <c r="JY139" s="651"/>
      <c r="JZ139" s="652"/>
      <c r="KA139" s="653"/>
      <c r="KB139" s="667"/>
      <c r="KC139" s="668"/>
      <c r="KD139" s="668"/>
      <c r="KE139" s="668"/>
      <c r="KF139" s="668"/>
      <c r="KG139" s="668"/>
      <c r="KH139" s="669"/>
      <c r="KI139" s="553"/>
      <c r="KJ139" s="557"/>
      <c r="KK139" s="553"/>
      <c r="KL139" s="554"/>
      <c r="KM139" s="633"/>
      <c r="KN139" s="757"/>
      <c r="KO139" s="634"/>
      <c r="KP139" s="553"/>
      <c r="KQ139" s="554"/>
    </row>
    <row r="140" spans="1:303">
      <c r="A140" s="752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740">
        <f t="shared" ref="JY140" si="2393">SUM(I147,U147,AG147,AS147,BE147,BQ147,CC147)/SUM(G147,I147,S147,U147,AE147,AG147,AQ147,AS147,BC147,BE147,BO147,BQ147,CA147,CC147)</f>
        <v>6.0836277974087159E-2</v>
      </c>
      <c r="JZ140" s="743">
        <f t="shared" ref="JZ140" si="2394">SUM(CO147,DA147,DM147,DY147,EK147,EW147,FI147)/SUM(CM147,CO147,CY147,DA147,DK147,DM147,DW147,DY147,EI147,EK147,EU147,EW147,FG147,FI147)</f>
        <v>4.7581816151010835E-2</v>
      </c>
      <c r="KA140" s="746">
        <f t="shared" ref="KA140" si="2395">SUM(,FU147,GG147,GS147,HE147,HQ147,IC147,IO147)/SUM(FU147,FS147,GG147,GE147,GS147,GQ147,HE147,HC147,HQ147,HO147,IC147,IA147,IO147,IM147)</f>
        <v>3.6199836199836202E-2</v>
      </c>
      <c r="KB140" s="670">
        <f t="shared" ref="KB140" si="2396">KB142/KB144</f>
        <v>2.5146689019279128E-3</v>
      </c>
      <c r="KC140" s="671"/>
      <c r="KD140" s="671">
        <f t="shared" ref="KD140" si="2397">KD142/KD144</f>
        <v>1.0587612493382743E-3</v>
      </c>
      <c r="KE140" s="671"/>
      <c r="KF140" s="671">
        <f t="shared" ref="KF140" si="2398">KF142/KF144</f>
        <v>2.6336581511719778E-3</v>
      </c>
      <c r="KG140" s="674"/>
      <c r="KH140" s="676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753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741"/>
      <c r="JZ141" s="744"/>
      <c r="KA141" s="747"/>
      <c r="KB141" s="672"/>
      <c r="KC141" s="673"/>
      <c r="KD141" s="673"/>
      <c r="KE141" s="673"/>
      <c r="KF141" s="673"/>
      <c r="KG141" s="675"/>
      <c r="KH141" s="677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753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741"/>
      <c r="JZ142" s="744"/>
      <c r="KA142" s="747"/>
      <c r="KB142" s="678">
        <f t="shared" ref="KB142" si="2457">SUM(C147,O147,AA147,AM147,AY147,BK147,BW147)</f>
        <v>9</v>
      </c>
      <c r="KC142" s="679"/>
      <c r="KD142" s="679">
        <f t="shared" ref="KD142" si="2458">SUM(CI147,CU147,DG147,DS147,EE147,EQ147,FC147)</f>
        <v>4</v>
      </c>
      <c r="KE142" s="679"/>
      <c r="KF142" s="679">
        <f t="shared" ref="KF142" si="2459">SUM(FO147,GA147,GM147,GY147,HK147,HW147,II147)</f>
        <v>10</v>
      </c>
      <c r="KG142" s="682"/>
      <c r="KH142" s="665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753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741"/>
      <c r="JZ143" s="744"/>
      <c r="KA143" s="747"/>
      <c r="KB143" s="680"/>
      <c r="KC143" s="681"/>
      <c r="KD143" s="681"/>
      <c r="KE143" s="681"/>
      <c r="KF143" s="681"/>
      <c r="KG143" s="683"/>
      <c r="KH143" s="677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753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741"/>
      <c r="JZ144" s="744"/>
      <c r="KA144" s="747"/>
      <c r="KB144" s="678">
        <f t="shared" ref="KB144" si="2468">SUM(E137,Q137,AC137,AO137,BA137,BM137,BY137)</f>
        <v>3579</v>
      </c>
      <c r="KC144" s="679"/>
      <c r="KD144" s="679">
        <f t="shared" ref="KD144" si="2469">SUM(CK137,CW137,DI137,DU137,EG137,ES137,FE137)</f>
        <v>3778</v>
      </c>
      <c r="KE144" s="679"/>
      <c r="KF144" s="679">
        <f t="shared" ref="KF144" si="2470">SUM(FQ137,GC137,GO137,HA137,HM137,HY137,IK137)</f>
        <v>3797</v>
      </c>
      <c r="KG144" s="682"/>
      <c r="KH144" s="665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753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741"/>
      <c r="JZ145" s="744"/>
      <c r="KA145" s="747"/>
      <c r="KB145" s="680"/>
      <c r="KC145" s="681"/>
      <c r="KD145" s="681"/>
      <c r="KE145" s="681"/>
      <c r="KF145" s="681"/>
      <c r="KG145" s="683"/>
      <c r="KH145" s="677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753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741"/>
      <c r="JZ146" s="744"/>
      <c r="KA146" s="747"/>
      <c r="KB146" s="678">
        <f t="shared" ref="KB146" si="2479">KB137+KB142</f>
        <v>145</v>
      </c>
      <c r="KC146" s="685">
        <f t="shared" ref="KC146" si="2480">KB146/$KB$10</f>
        <v>3.9030955585464336E-2</v>
      </c>
      <c r="KD146" s="679">
        <f t="shared" ref="KD146" si="2481">KD137+KD142</f>
        <v>104</v>
      </c>
      <c r="KE146" s="685">
        <f t="shared" ref="KE146" si="2482">KD146/$KD$10</f>
        <v>2.6817947395564725E-2</v>
      </c>
      <c r="KF146" s="679">
        <f t="shared" ref="KF146" si="2483">KF137+KF142</f>
        <v>151</v>
      </c>
      <c r="KG146" s="663">
        <f t="shared" ref="KG146" si="2484">KF146/$KF$10</f>
        <v>3.8344337227018792E-2</v>
      </c>
      <c r="KH146" s="665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753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42"/>
      <c r="JZ147" s="745"/>
      <c r="KA147" s="748"/>
      <c r="KB147" s="684"/>
      <c r="KC147" s="686"/>
      <c r="KD147" s="687"/>
      <c r="KE147" s="686"/>
      <c r="KF147" s="687"/>
      <c r="KG147" s="664"/>
      <c r="KH147" s="666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28"/>
      <c r="JW148" s="729"/>
      <c r="JX148" s="730"/>
      <c r="JY148" s="651"/>
      <c r="JZ148" s="652"/>
      <c r="KA148" s="653"/>
      <c r="KB148" s="667"/>
      <c r="KC148" s="668"/>
      <c r="KD148" s="668"/>
      <c r="KE148" s="668"/>
      <c r="KF148" s="668"/>
      <c r="KG148" s="668"/>
      <c r="KH148" s="669"/>
      <c r="KI148" s="553"/>
      <c r="KJ148" s="557"/>
      <c r="KK148" s="553"/>
      <c r="KL148" s="554"/>
      <c r="KM148" s="633"/>
      <c r="KN148" s="757"/>
      <c r="KO148" s="634"/>
      <c r="KP148" s="553"/>
      <c r="KQ148" s="554"/>
    </row>
    <row r="149" spans="1:303">
      <c r="A149" s="752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740">
        <f t="shared" ref="JY149" si="2560">SUM(I156,U156,AG156,AS156,BE156,BQ156,CC156)/SUM(G156,I156,S156,U156,AE156,AG156,AQ156,AS156,BC156,BE156,BO156,BQ156,CA156,CC156)</f>
        <v>6.236559139784946E-2</v>
      </c>
      <c r="JZ149" s="743">
        <f t="shared" ref="JZ149" si="2561">SUM(CO156,DA156,DM156,DY156,EK156,EW156,FI156)/SUM(CM156,CO156,CY156,DA156,DK156,DM156,DW156,DY156,EI156,EK156,EU156,EW156,FG156,FI156)</f>
        <v>4.6423658872077028E-2</v>
      </c>
      <c r="KA149" s="746">
        <f t="shared" ref="KA149" si="2562">SUM(,FU156,GG156,GS156,HE156,HQ156,IC156,IO156)/SUM(FU156,FS156,GG156,GE156,GS156,GQ156,HE156,HC156,HQ156,HO156,IC156,IA156,IO156,IM156)</f>
        <v>3.4401144870101277E-2</v>
      </c>
      <c r="KB149" s="670">
        <f t="shared" ref="KB149" si="2563">KB151/KB153</f>
        <v>2.2408963585434172E-3</v>
      </c>
      <c r="KC149" s="671"/>
      <c r="KD149" s="671">
        <f t="shared" ref="KD149" si="2564">KD151/KD153</f>
        <v>1.3248542660307366E-3</v>
      </c>
      <c r="KE149" s="671"/>
      <c r="KF149" s="671">
        <f t="shared" ref="KF149" si="2565">KF151/KF153</f>
        <v>3.4327964087668339E-3</v>
      </c>
      <c r="KG149" s="674"/>
      <c r="KH149" s="676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753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741"/>
      <c r="JZ150" s="744"/>
      <c r="KA150" s="747"/>
      <c r="KB150" s="672"/>
      <c r="KC150" s="673"/>
      <c r="KD150" s="673"/>
      <c r="KE150" s="673"/>
      <c r="KF150" s="673"/>
      <c r="KG150" s="675"/>
      <c r="KH150" s="677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753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741"/>
      <c r="JZ151" s="744"/>
      <c r="KA151" s="747"/>
      <c r="KB151" s="678">
        <f t="shared" ref="KB151" si="2624">SUM(C156,O156,AA156,AM156,AY156,BK156,BW156)</f>
        <v>8</v>
      </c>
      <c r="KC151" s="679"/>
      <c r="KD151" s="679">
        <f t="shared" ref="KD151" si="2625">SUM(CI156,CU156,DG156,DS156,EE156,EQ156,FC156)</f>
        <v>5</v>
      </c>
      <c r="KE151" s="679"/>
      <c r="KF151" s="679">
        <f t="shared" ref="KF151" si="2626">SUM(FO156,GA156,GM156,GY156,HK156,HW156,II156)</f>
        <v>13</v>
      </c>
      <c r="KG151" s="682"/>
      <c r="KH151" s="665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753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741"/>
      <c r="JZ152" s="744"/>
      <c r="KA152" s="747"/>
      <c r="KB152" s="680"/>
      <c r="KC152" s="681"/>
      <c r="KD152" s="681"/>
      <c r="KE152" s="681"/>
      <c r="KF152" s="681"/>
      <c r="KG152" s="683"/>
      <c r="KH152" s="677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753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741"/>
      <c r="JZ153" s="744"/>
      <c r="KA153" s="747"/>
      <c r="KB153" s="678">
        <f t="shared" ref="KB153" si="2635">SUM(E146,Q146,AC146,AO146,BA146,BM146,BY146)</f>
        <v>3570</v>
      </c>
      <c r="KC153" s="679"/>
      <c r="KD153" s="679">
        <f t="shared" ref="KD153" si="2636">SUM(CK146,CW146,DI146,DU146,EG146,ES146,FE146)</f>
        <v>3774</v>
      </c>
      <c r="KE153" s="679"/>
      <c r="KF153" s="679">
        <f t="shared" ref="KF153" si="2637">SUM(FQ146,GC146,GO146,HA146,HM146,HY146,IK146)</f>
        <v>3787</v>
      </c>
      <c r="KG153" s="682"/>
      <c r="KH153" s="665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753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741"/>
      <c r="JZ154" s="744"/>
      <c r="KA154" s="747"/>
      <c r="KB154" s="680"/>
      <c r="KC154" s="681"/>
      <c r="KD154" s="681"/>
      <c r="KE154" s="681"/>
      <c r="KF154" s="681"/>
      <c r="KG154" s="683"/>
      <c r="KH154" s="677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753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741"/>
      <c r="JZ155" s="744"/>
      <c r="KA155" s="747"/>
      <c r="KB155" s="678">
        <f t="shared" ref="KB155" si="2646">KB146+KB151</f>
        <v>153</v>
      </c>
      <c r="KC155" s="685">
        <f t="shared" ref="KC155" si="2647">KB155/$KB$10</f>
        <v>4.1184387617765814E-2</v>
      </c>
      <c r="KD155" s="679">
        <f t="shared" ref="KD155" si="2648">KD146+KD151</f>
        <v>109</v>
      </c>
      <c r="KE155" s="685">
        <f t="shared" ref="KE155" si="2649">KD155/$KD$10</f>
        <v>2.810727178958226E-2</v>
      </c>
      <c r="KF155" s="679">
        <f t="shared" ref="KF155" si="2650">KF146+KF151</f>
        <v>164</v>
      </c>
      <c r="KG155" s="663">
        <f t="shared" ref="KG155" si="2651">KF155/$KF$10</f>
        <v>4.1645505332656173E-2</v>
      </c>
      <c r="KH155" s="665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753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42"/>
      <c r="JZ156" s="745"/>
      <c r="KA156" s="748"/>
      <c r="KB156" s="684"/>
      <c r="KC156" s="686"/>
      <c r="KD156" s="687"/>
      <c r="KE156" s="686"/>
      <c r="KF156" s="687"/>
      <c r="KG156" s="664"/>
      <c r="KH156" s="666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28"/>
      <c r="JW157" s="729"/>
      <c r="JX157" s="730"/>
      <c r="JY157" s="651"/>
      <c r="JZ157" s="652"/>
      <c r="KA157" s="653"/>
      <c r="KB157" s="667"/>
      <c r="KC157" s="668"/>
      <c r="KD157" s="668"/>
      <c r="KE157" s="668"/>
      <c r="KF157" s="668"/>
      <c r="KG157" s="668"/>
      <c r="KH157" s="669"/>
      <c r="KI157" s="553"/>
      <c r="KJ157" s="557"/>
      <c r="KK157" s="553"/>
      <c r="KL157" s="554"/>
      <c r="KM157" s="633"/>
      <c r="KN157" s="757"/>
      <c r="KO157" s="634"/>
      <c r="KP157" s="553"/>
      <c r="KQ157" s="554"/>
    </row>
    <row r="158" spans="1:303">
      <c r="A158" s="752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740">
        <f t="shared" ref="JY158" si="2727">SUM(I165,U165,AG165,AS165,BE165,BQ165,CC165)/SUM(G165,I165,S165,U165,AE165,AG165,AQ165,AS165,BC165,BE165,BO165,BQ165,CA165,CC165)</f>
        <v>6.078730546231309E-2</v>
      </c>
      <c r="JZ158" s="743">
        <f t="shared" ref="JZ158" si="2728">SUM(CO165,DA165,DM165,DY165,EK165,EW165,FI165)/SUM(CM165,CO165,CY165,DA165,DK165,DM165,DW165,DY165,EI165,EK165,EU165,EW165,FG165,FI165)</f>
        <v>4.5831359545239224E-2</v>
      </c>
      <c r="KA158" s="746">
        <f t="shared" ref="KA158" si="2729">SUM(,FU165,GG165,GS165,HE165,HQ165,IC165,IO165)/SUM(FU165,FS165,GG165,GE165,GS165,GQ165,HE165,HC165,HQ165,HO165,IC165,IA165,IO165,IM165)</f>
        <v>3.6458039392742253E-2</v>
      </c>
      <c r="KB158" s="670">
        <f t="shared" ref="KB158" si="2730">KB160/KB162</f>
        <v>2.807411566535654E-3</v>
      </c>
      <c r="KC158" s="671"/>
      <c r="KD158" s="671">
        <f t="shared" ref="KD158" si="2731">KD160/KD162</f>
        <v>2.6532236667551074E-3</v>
      </c>
      <c r="KE158" s="671"/>
      <c r="KF158" s="671">
        <f t="shared" ref="KF158" si="2732">KF160/KF162</f>
        <v>3.1796502384737681E-3</v>
      </c>
      <c r="KG158" s="674"/>
      <c r="KH158" s="676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753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741"/>
      <c r="JZ159" s="744"/>
      <c r="KA159" s="747"/>
      <c r="KB159" s="672"/>
      <c r="KC159" s="673"/>
      <c r="KD159" s="673"/>
      <c r="KE159" s="673"/>
      <c r="KF159" s="673"/>
      <c r="KG159" s="675"/>
      <c r="KH159" s="677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753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741"/>
      <c r="JZ160" s="744"/>
      <c r="KA160" s="747"/>
      <c r="KB160" s="678">
        <f t="shared" ref="KB160" si="2791">SUM(C165,O165,AA165,AM165,AY165,BK165,BW165)</f>
        <v>10</v>
      </c>
      <c r="KC160" s="679"/>
      <c r="KD160" s="679">
        <f t="shared" ref="KD160" si="2792">SUM(CI165,CU165,DG165,DS165,EE165,EQ165,FC165)</f>
        <v>10</v>
      </c>
      <c r="KE160" s="679"/>
      <c r="KF160" s="679">
        <f t="shared" ref="KF160" si="2793">SUM(FO165,GA165,GM165,GY165,HK165,HW165,II165)</f>
        <v>12</v>
      </c>
      <c r="KG160" s="682"/>
      <c r="KH160" s="665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753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741"/>
      <c r="JZ161" s="744"/>
      <c r="KA161" s="747"/>
      <c r="KB161" s="680"/>
      <c r="KC161" s="681"/>
      <c r="KD161" s="681"/>
      <c r="KE161" s="681"/>
      <c r="KF161" s="681"/>
      <c r="KG161" s="683"/>
      <c r="KH161" s="677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753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741"/>
      <c r="JZ162" s="744"/>
      <c r="KA162" s="747"/>
      <c r="KB162" s="678">
        <f t="shared" ref="KB162" si="2802">SUM(E155,Q155,AC155,AO155,BA155,BM155,BY155)</f>
        <v>3562</v>
      </c>
      <c r="KC162" s="679"/>
      <c r="KD162" s="679">
        <f t="shared" ref="KD162" si="2803">SUM(CK155,CW155,DI155,DU155,EG155,ES155,FE155)</f>
        <v>3769</v>
      </c>
      <c r="KE162" s="679"/>
      <c r="KF162" s="679">
        <f t="shared" ref="KF162" si="2804">SUM(FQ155,GC155,GO155,HA155,HM155,HY155,IK155)</f>
        <v>3774</v>
      </c>
      <c r="KG162" s="682"/>
      <c r="KH162" s="665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753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741"/>
      <c r="JZ163" s="744"/>
      <c r="KA163" s="747"/>
      <c r="KB163" s="680"/>
      <c r="KC163" s="681"/>
      <c r="KD163" s="681"/>
      <c r="KE163" s="681"/>
      <c r="KF163" s="681"/>
      <c r="KG163" s="683"/>
      <c r="KH163" s="677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753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741"/>
      <c r="JZ164" s="744"/>
      <c r="KA164" s="747"/>
      <c r="KB164" s="678">
        <f t="shared" ref="KB164" si="2813">KB155+KB160</f>
        <v>163</v>
      </c>
      <c r="KC164" s="685">
        <f t="shared" ref="KC164" si="2814">KB164/$KB$10</f>
        <v>4.3876177658142668E-2</v>
      </c>
      <c r="KD164" s="679">
        <f t="shared" ref="KD164" si="2815">KD155+KD160</f>
        <v>119</v>
      </c>
      <c r="KE164" s="685">
        <f t="shared" ref="KE164" si="2816">KD164/$KD$10</f>
        <v>3.0685920577617327E-2</v>
      </c>
      <c r="KF164" s="679">
        <f t="shared" ref="KF164" si="2817">KF155+KF160</f>
        <v>176</v>
      </c>
      <c r="KG164" s="663">
        <f t="shared" ref="KG164" si="2818">KF164/$KF$10</f>
        <v>4.4692737430167599E-2</v>
      </c>
      <c r="KH164" s="665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753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42"/>
      <c r="JZ165" s="745"/>
      <c r="KA165" s="748"/>
      <c r="KB165" s="684"/>
      <c r="KC165" s="686"/>
      <c r="KD165" s="687"/>
      <c r="KE165" s="686"/>
      <c r="KF165" s="687"/>
      <c r="KG165" s="664"/>
      <c r="KH165" s="666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28"/>
      <c r="JW166" s="729"/>
      <c r="JX166" s="730"/>
      <c r="JY166" s="651"/>
      <c r="JZ166" s="652"/>
      <c r="KA166" s="653"/>
      <c r="KB166" s="667"/>
      <c r="KC166" s="668"/>
      <c r="KD166" s="668"/>
      <c r="KE166" s="668"/>
      <c r="KF166" s="668"/>
      <c r="KG166" s="668"/>
      <c r="KH166" s="669"/>
      <c r="KI166" s="553"/>
      <c r="KJ166" s="557"/>
      <c r="KK166" s="553"/>
      <c r="KL166" s="554"/>
      <c r="KM166" s="633"/>
      <c r="KN166" s="757"/>
      <c r="KO166" s="634"/>
      <c r="KP166" s="553"/>
      <c r="KQ166" s="554"/>
    </row>
    <row r="167" spans="1:303" ht="19.5" thickBot="1">
      <c r="A167" s="752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740">
        <f t="shared" ref="JY167" si="2894">SUM(I174,U174,AG174,AS174,BE174,BQ174,CC174)/SUM(G174,I174,S174,U174,AE174,AG174,AQ174,AS174,BC174,BE174,BO174,BQ174,CA174,CC174)</f>
        <v>5.9320477502295681E-2</v>
      </c>
      <c r="JZ167" s="743">
        <f t="shared" ref="JZ167" si="2895">SUM(CO174,DA174,DM174,DY174,EK174,EW174,FI174)/SUM(CM174,CO174,CY174,DA174,DK174,DM174,DW174,DY174,EI174,EK174,EU174,EW174,FG174,FI174)</f>
        <v>4.4185770281506116E-2</v>
      </c>
      <c r="KA167" s="746">
        <f t="shared" ref="KA167" si="2896">SUM(,FU174,GG174,GS174,HE174,HQ174,IC174,IO174)/SUM(FU174,FS174,GG174,GE174,GS174,GQ174,HE174,HC174,HQ174,HO174,IC174,IA174,IO174,IM174)</f>
        <v>3.3222591362126248E-2</v>
      </c>
      <c r="KB167" s="670">
        <f t="shared" ref="KB167" si="2897">KB169/KB171</f>
        <v>2.2522522522522522E-3</v>
      </c>
      <c r="KC167" s="671"/>
      <c r="KD167" s="671">
        <f t="shared" ref="KD167" si="2898">KD169/KD171</f>
        <v>3.9904229848363925E-3</v>
      </c>
      <c r="KE167" s="671"/>
      <c r="KF167" s="671">
        <f t="shared" ref="KF167" si="2899">KF169/KF171</f>
        <v>2.1265284423179162E-3</v>
      </c>
      <c r="KG167" s="674"/>
      <c r="KH167" s="676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753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741"/>
      <c r="JZ168" s="744"/>
      <c r="KA168" s="747"/>
      <c r="KB168" s="672"/>
      <c r="KC168" s="673"/>
      <c r="KD168" s="673"/>
      <c r="KE168" s="673"/>
      <c r="KF168" s="673"/>
      <c r="KG168" s="675"/>
      <c r="KH168" s="677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753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741"/>
      <c r="JZ169" s="744"/>
      <c r="KA169" s="747"/>
      <c r="KB169" s="678">
        <f t="shared" ref="KB169" si="2959">SUM(C174,O174,AA174,AM174,AY174,BK174,BW174)</f>
        <v>8</v>
      </c>
      <c r="KC169" s="679"/>
      <c r="KD169" s="679">
        <f t="shared" ref="KD169" si="2960">SUM(CI174,CU174,DG174,DS174,EE174,EQ174,FC174)</f>
        <v>15</v>
      </c>
      <c r="KE169" s="679"/>
      <c r="KF169" s="679">
        <f t="shared" ref="KF169" si="2961">SUM(FO174,GA174,GM174,GY174,HK174,HW174,II174)</f>
        <v>8</v>
      </c>
      <c r="KG169" s="682"/>
      <c r="KH169" s="665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753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741"/>
      <c r="JZ170" s="744"/>
      <c r="KA170" s="747"/>
      <c r="KB170" s="680"/>
      <c r="KC170" s="681"/>
      <c r="KD170" s="681"/>
      <c r="KE170" s="681"/>
      <c r="KF170" s="681"/>
      <c r="KG170" s="683"/>
      <c r="KH170" s="677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753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741"/>
      <c r="JZ171" s="744"/>
      <c r="KA171" s="747"/>
      <c r="KB171" s="678">
        <f t="shared" ref="KB171" si="2970">SUM(E164,Q164,AC164,AO164,BA164,BM164,BY164)</f>
        <v>3552</v>
      </c>
      <c r="KC171" s="679"/>
      <c r="KD171" s="679">
        <f t="shared" ref="KD171" si="2971">SUM(CK164,CW164,DI164,DU164,EG164,ES164,FE164)</f>
        <v>3759</v>
      </c>
      <c r="KE171" s="679"/>
      <c r="KF171" s="679">
        <f t="shared" ref="KF171" si="2972">SUM(FQ164,GC164,GO164,HA164,HM164,HY164,IK164)</f>
        <v>3762</v>
      </c>
      <c r="KG171" s="682"/>
      <c r="KH171" s="665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753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741"/>
      <c r="JZ172" s="744"/>
      <c r="KA172" s="747"/>
      <c r="KB172" s="680"/>
      <c r="KC172" s="681"/>
      <c r="KD172" s="681"/>
      <c r="KE172" s="681"/>
      <c r="KF172" s="681"/>
      <c r="KG172" s="683"/>
      <c r="KH172" s="677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753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741"/>
      <c r="JZ173" s="744"/>
      <c r="KA173" s="747"/>
      <c r="KB173" s="678">
        <f t="shared" ref="KB173" si="2981">KB164+KB169</f>
        <v>171</v>
      </c>
      <c r="KC173" s="685">
        <f t="shared" ref="KC173" si="2982">KB173/$KB$10</f>
        <v>4.6029609690444145E-2</v>
      </c>
      <c r="KD173" s="679">
        <f t="shared" ref="KD173" si="2983">KD164+KD169</f>
        <v>134</v>
      </c>
      <c r="KE173" s="685">
        <f t="shared" ref="KE173" si="2984">KD173/$KD$10</f>
        <v>3.4553893759669933E-2</v>
      </c>
      <c r="KF173" s="679">
        <f t="shared" ref="KF173" si="2985">KF164+KF169</f>
        <v>184</v>
      </c>
      <c r="KG173" s="663">
        <f t="shared" ref="KG173" si="2986">KF173/$KF$10</f>
        <v>4.6724225495175215E-2</v>
      </c>
      <c r="KH173" s="665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753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42"/>
      <c r="JZ174" s="745"/>
      <c r="KA174" s="748"/>
      <c r="KB174" s="684"/>
      <c r="KC174" s="686"/>
      <c r="KD174" s="687"/>
      <c r="KE174" s="686"/>
      <c r="KF174" s="687"/>
      <c r="KG174" s="664"/>
      <c r="KH174" s="666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28"/>
      <c r="JW175" s="729"/>
      <c r="JX175" s="730"/>
      <c r="JY175" s="651"/>
      <c r="JZ175" s="652"/>
      <c r="KA175" s="653"/>
      <c r="KB175" s="667"/>
      <c r="KC175" s="668"/>
      <c r="KD175" s="668"/>
      <c r="KE175" s="668"/>
      <c r="KF175" s="668"/>
      <c r="KG175" s="668"/>
      <c r="KH175" s="669"/>
      <c r="KI175" s="553"/>
      <c r="KJ175" s="557"/>
      <c r="KK175" s="553"/>
      <c r="KL175" s="554"/>
      <c r="KM175" s="633"/>
      <c r="KN175" s="757"/>
      <c r="KO175" s="634"/>
      <c r="KP175" s="553"/>
      <c r="KQ175" s="554"/>
    </row>
    <row r="176" spans="1:303">
      <c r="A176" s="752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740">
        <f t="shared" ref="JY176" si="3062">SUM(I183,U183,AG183,AS183,BE183,BQ183,CC183)/SUM(G183,I183,S183,U183,AE183,AG183,AQ183,AS183,BC183,BE183,BO183,BQ183,CA183,CC183)</f>
        <v>6.3359310650700121E-2</v>
      </c>
      <c r="JZ176" s="743">
        <f t="shared" ref="JZ176" si="3063">SUM(CO183,DA183,DM183,DY183,EK183,EW183,FI183)/SUM(CM183,CO183,CY183,DA183,DK183,DM183,DW183,DY183,EI183,EK183,EU183,EW183,FG183,FI183)</f>
        <v>4.5609548167092923E-2</v>
      </c>
      <c r="KA176" s="746">
        <f t="shared" ref="KA176" si="3064">SUM(,FU183,GG183,GS183,HE183,HQ183,IC183,IO183)/SUM(FU183,FS183,GG183,GE183,GS183,GQ183,HE183,HC183,HQ183,HO183,IC183,IA183,IO183,IM183)</f>
        <v>3.6520311858842837E-2</v>
      </c>
      <c r="KB176" s="670">
        <f t="shared" ref="KB176" si="3065">KB178/KB180</f>
        <v>1.4108352144469526E-3</v>
      </c>
      <c r="KC176" s="671"/>
      <c r="KD176" s="671">
        <f t="shared" ref="KD176" si="3066">KD178/KD180</f>
        <v>1.0683760683760685E-3</v>
      </c>
      <c r="KE176" s="671"/>
      <c r="KF176" s="671">
        <f t="shared" ref="KF176" si="3067">KF178/KF180</f>
        <v>3.1965903036760787E-3</v>
      </c>
      <c r="KG176" s="674"/>
      <c r="KH176" s="676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753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741"/>
      <c r="JZ177" s="744"/>
      <c r="KA177" s="747"/>
      <c r="KB177" s="672"/>
      <c r="KC177" s="673"/>
      <c r="KD177" s="673"/>
      <c r="KE177" s="673"/>
      <c r="KF177" s="673"/>
      <c r="KG177" s="675"/>
      <c r="KH177" s="677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753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741"/>
      <c r="JZ178" s="744"/>
      <c r="KA178" s="747"/>
      <c r="KB178" s="678">
        <f t="shared" ref="KB178" si="3127">SUM(C183,O183,AA183,AM183,AY183,BK183,BW183)</f>
        <v>5</v>
      </c>
      <c r="KC178" s="679"/>
      <c r="KD178" s="679">
        <f t="shared" ref="KD178" si="3128">SUM(CI183,CU183,DG183,DS183,EE183,EQ183,FC183)</f>
        <v>4</v>
      </c>
      <c r="KE178" s="679"/>
      <c r="KF178" s="679">
        <f t="shared" ref="KF178" si="3129">SUM(FO183,GA183,GM183,GY183,HK183,HW183,II183)</f>
        <v>12</v>
      </c>
      <c r="KG178" s="682"/>
      <c r="KH178" s="665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753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741"/>
      <c r="JZ179" s="744"/>
      <c r="KA179" s="747"/>
      <c r="KB179" s="680"/>
      <c r="KC179" s="681"/>
      <c r="KD179" s="681"/>
      <c r="KE179" s="681"/>
      <c r="KF179" s="681"/>
      <c r="KG179" s="683"/>
      <c r="KH179" s="677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753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741"/>
      <c r="JZ180" s="744"/>
      <c r="KA180" s="747"/>
      <c r="KB180" s="678">
        <f t="shared" ref="KB180" si="3138">SUM(E173,Q173,AC173,AO173,BA173,BM173,BY173)</f>
        <v>3544</v>
      </c>
      <c r="KC180" s="679"/>
      <c r="KD180" s="679">
        <f t="shared" ref="KD180" si="3139">SUM(CK173,CW173,DI173,DU173,EG173,ES173,FE173)</f>
        <v>3744</v>
      </c>
      <c r="KE180" s="679"/>
      <c r="KF180" s="679">
        <f t="shared" ref="KF180" si="3140">SUM(FQ173,GC173,GO173,HA173,HM173,HY173,IK173)</f>
        <v>3754</v>
      </c>
      <c r="KG180" s="682"/>
      <c r="KH180" s="665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753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741"/>
      <c r="JZ181" s="744"/>
      <c r="KA181" s="747"/>
      <c r="KB181" s="680"/>
      <c r="KC181" s="681"/>
      <c r="KD181" s="681"/>
      <c r="KE181" s="681"/>
      <c r="KF181" s="681"/>
      <c r="KG181" s="683"/>
      <c r="KH181" s="677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753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741"/>
      <c r="JZ182" s="744"/>
      <c r="KA182" s="747"/>
      <c r="KB182" s="678">
        <f t="shared" ref="KB182" si="3149">KB173+KB178</f>
        <v>176</v>
      </c>
      <c r="KC182" s="685">
        <f t="shared" ref="KC182" si="3150">KB182/$KB$10</f>
        <v>4.7375504710632572E-2</v>
      </c>
      <c r="KD182" s="679">
        <f t="shared" ref="KD182" si="3151">KD173+KD178</f>
        <v>138</v>
      </c>
      <c r="KE182" s="685">
        <f t="shared" ref="KE182" si="3152">KD182/$KD$10</f>
        <v>3.5585353274883963E-2</v>
      </c>
      <c r="KF182" s="679">
        <f t="shared" ref="KF182" si="3153">KF173+KF178</f>
        <v>196</v>
      </c>
      <c r="KG182" s="663">
        <f t="shared" ref="KG182" si="3154">KF182/$KF$10</f>
        <v>4.9771457592686641E-2</v>
      </c>
      <c r="KH182" s="665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753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42"/>
      <c r="JZ183" s="745"/>
      <c r="KA183" s="748"/>
      <c r="KB183" s="684"/>
      <c r="KC183" s="686"/>
      <c r="KD183" s="687"/>
      <c r="KE183" s="686"/>
      <c r="KF183" s="687"/>
      <c r="KG183" s="664"/>
      <c r="KH183" s="666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28"/>
      <c r="JW184" s="729"/>
      <c r="JX184" s="730"/>
      <c r="JY184" s="651"/>
      <c r="JZ184" s="652"/>
      <c r="KA184" s="653"/>
      <c r="KB184" s="667"/>
      <c r="KC184" s="668"/>
      <c r="KD184" s="668"/>
      <c r="KE184" s="668"/>
      <c r="KF184" s="668"/>
      <c r="KG184" s="668"/>
      <c r="KH184" s="669"/>
      <c r="KI184" s="553"/>
      <c r="KJ184" s="557"/>
      <c r="KK184" s="553"/>
      <c r="KL184" s="554"/>
      <c r="KM184" s="633"/>
      <c r="KN184" s="757"/>
      <c r="KO184" s="634"/>
      <c r="KP184" s="553"/>
      <c r="KQ184" s="554"/>
    </row>
    <row r="185" spans="1:303">
      <c r="A185" s="752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740">
        <f t="shared" ref="JY185" si="3230">SUM(I192,U192,AG192,AS192,BE192,BQ192,CC192)/SUM(G192,I192,S192,U192,AE192,AG192,AQ192,AS192,BC192,BE192,BO192,BQ192,CA192,CC192)</f>
        <v>7.321439989769167E-2</v>
      </c>
      <c r="JZ185" s="743">
        <f t="shared" ref="JZ185" si="3231">SUM(CO192,DA192,DM192,DY192,EK192,EW192,FI192)/SUM(CM192,CO192,CY192,DA192,DK192,DM192,DW192,DY192,EI192,EK192,EU192,EW192,FG192,FI192)</f>
        <v>4.4667503136762862E-2</v>
      </c>
      <c r="KA185" s="746">
        <f t="shared" ref="KA185" si="3232">SUM(,FU192,GG192,GS192,HE192,HQ192,IC192,IO192)/SUM(FU192,FS192,GG192,GE192,GS192,GQ192,HE192,HC192,HQ192,HO192,IC192,IA192,IO192,IM192)</f>
        <v>3.3261026753434564E-2</v>
      </c>
      <c r="KB185" s="670">
        <f t="shared" ref="KB185" si="3233">KB187/KB189</f>
        <v>4.2384854478666294E-3</v>
      </c>
      <c r="KC185" s="671"/>
      <c r="KD185" s="671">
        <f t="shared" ref="KD185" si="3234">KD187/KD189</f>
        <v>1.3368983957219251E-3</v>
      </c>
      <c r="KE185" s="671"/>
      <c r="KF185" s="671">
        <f t="shared" ref="KF185" si="3235">KF187/KF189</f>
        <v>2.6723677177979692E-3</v>
      </c>
      <c r="KG185" s="674"/>
      <c r="KH185" s="676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753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741"/>
      <c r="JZ186" s="744"/>
      <c r="KA186" s="747"/>
      <c r="KB186" s="672"/>
      <c r="KC186" s="673"/>
      <c r="KD186" s="673"/>
      <c r="KE186" s="673"/>
      <c r="KF186" s="673"/>
      <c r="KG186" s="675"/>
      <c r="KH186" s="677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753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741"/>
      <c r="JZ187" s="744"/>
      <c r="KA187" s="747"/>
      <c r="KB187" s="678">
        <f t="shared" ref="KB187" si="3294">SUM(C192,O192,AA192,AM192,AY192,BK192,BW192)</f>
        <v>15</v>
      </c>
      <c r="KC187" s="679"/>
      <c r="KD187" s="679">
        <f t="shared" ref="KD187" si="3295">SUM(CI192,CU192,DG192,DS192,EE192,EQ192,FC192)</f>
        <v>5</v>
      </c>
      <c r="KE187" s="679"/>
      <c r="KF187" s="679">
        <f t="shared" ref="KF187" si="3296">SUM(FO192,GA192,GM192,GY192,HK192,HW192,II192)</f>
        <v>10</v>
      </c>
      <c r="KG187" s="682"/>
      <c r="KH187" s="665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753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741"/>
      <c r="JZ188" s="744"/>
      <c r="KA188" s="747"/>
      <c r="KB188" s="680"/>
      <c r="KC188" s="681"/>
      <c r="KD188" s="681"/>
      <c r="KE188" s="681"/>
      <c r="KF188" s="681"/>
      <c r="KG188" s="683"/>
      <c r="KH188" s="677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753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741"/>
      <c r="JZ189" s="744"/>
      <c r="KA189" s="747"/>
      <c r="KB189" s="678">
        <f t="shared" ref="KB189" si="3305">SUM(E182,Q182,AC182,AO182,BA182,BM182,BY182)</f>
        <v>3539</v>
      </c>
      <c r="KC189" s="679"/>
      <c r="KD189" s="679">
        <f t="shared" ref="KD189" si="3306">SUM(CK182,CW182,DI182,DU182,EG182,ES182,FE182)</f>
        <v>3740</v>
      </c>
      <c r="KE189" s="679"/>
      <c r="KF189" s="679">
        <f t="shared" ref="KF189" si="3307">SUM(FQ182,GC182,GO182,HA182,HM182,HY182,IK182)</f>
        <v>3742</v>
      </c>
      <c r="KG189" s="682"/>
      <c r="KH189" s="665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753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741"/>
      <c r="JZ190" s="744"/>
      <c r="KA190" s="747"/>
      <c r="KB190" s="680"/>
      <c r="KC190" s="681"/>
      <c r="KD190" s="681"/>
      <c r="KE190" s="681"/>
      <c r="KF190" s="681"/>
      <c r="KG190" s="683"/>
      <c r="KH190" s="677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753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741"/>
      <c r="JZ191" s="744"/>
      <c r="KA191" s="747"/>
      <c r="KB191" s="678">
        <f t="shared" ref="KB191" si="3316">KB182+KB187</f>
        <v>191</v>
      </c>
      <c r="KC191" s="685">
        <f t="shared" ref="KC191" si="3317">KB191/$KB$10</f>
        <v>5.1413189771197847E-2</v>
      </c>
      <c r="KD191" s="679">
        <f t="shared" ref="KD191" si="3318">KD182+KD187</f>
        <v>143</v>
      </c>
      <c r="KE191" s="685">
        <f t="shared" ref="KE191" si="3319">KD191/$KD$10</f>
        <v>3.6874677668901498E-2</v>
      </c>
      <c r="KF191" s="679">
        <f t="shared" ref="KF191" si="3320">KF182+KF187</f>
        <v>206</v>
      </c>
      <c r="KG191" s="663">
        <f t="shared" ref="KG191" si="3321">KF191/$KF$10</f>
        <v>5.2310817673946165E-2</v>
      </c>
      <c r="KH191" s="665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753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42"/>
      <c r="JZ192" s="745"/>
      <c r="KA192" s="748"/>
      <c r="KB192" s="684"/>
      <c r="KC192" s="686"/>
      <c r="KD192" s="687"/>
      <c r="KE192" s="686"/>
      <c r="KF192" s="687"/>
      <c r="KG192" s="664"/>
      <c r="KH192" s="666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28"/>
      <c r="JW193" s="729"/>
      <c r="JX193" s="730"/>
      <c r="JY193" s="651"/>
      <c r="JZ193" s="652"/>
      <c r="KA193" s="653"/>
      <c r="KB193" s="667"/>
      <c r="KC193" s="668"/>
      <c r="KD193" s="668"/>
      <c r="KE193" s="668"/>
      <c r="KF193" s="668"/>
      <c r="KG193" s="668"/>
      <c r="KH193" s="669"/>
      <c r="KI193" s="553"/>
      <c r="KJ193" s="557"/>
      <c r="KK193" s="553"/>
      <c r="KL193" s="554"/>
      <c r="KM193" s="633"/>
      <c r="KN193" s="757"/>
      <c r="KO193" s="634"/>
      <c r="KP193" s="553"/>
      <c r="KQ193" s="554"/>
    </row>
    <row r="194" spans="1:303">
      <c r="A194" s="752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740">
        <f t="shared" ref="JY194" si="3397">SUM(I201,U201,AG201,AS201,BE201,BQ201,CC201)/SUM(G201,I201,S201,U201,AE201,AG201,AQ201,AS201,BC201,BE201,BO201,BQ201,CA201,CC201)</f>
        <v>7.4960855949895613E-2</v>
      </c>
      <c r="JZ194" s="743">
        <f t="shared" ref="JZ194" si="3398">SUM(CO201,DA201,DM201,DY201,EK201,EW201,FI201)/SUM(CM201,CO201,CY201,DA201,DK201,DM201,DW201,DY201,EI201,EK201,EU201,EW201,FG201,FI201)</f>
        <v>4.822605965463108E-2</v>
      </c>
      <c r="KA194" s="746">
        <f t="shared" ref="KA194" si="3399">SUM(,FU201,GG201,GS201,HE201,HQ201,IC201,IO201)/SUM(FU201,FS201,GG201,GE201,GS201,GQ201,HE201,HC201,HQ201,HO201,IC201,IA201,IO201,IM201)</f>
        <v>3.7687986954158363E-2</v>
      </c>
      <c r="KB194" s="670">
        <f t="shared" ref="KB194" si="3400">KB196/KB198</f>
        <v>2.553916004540295E-3</v>
      </c>
      <c r="KC194" s="671"/>
      <c r="KD194" s="671">
        <f t="shared" ref="KD194" si="3401">KD196/KD198</f>
        <v>1.606425702811245E-3</v>
      </c>
      <c r="KE194" s="671"/>
      <c r="KF194" s="671">
        <f t="shared" ref="KF194" si="3402">KF196/KF198</f>
        <v>2.9474812433011792E-3</v>
      </c>
      <c r="KG194" s="674"/>
      <c r="KH194" s="676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753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741"/>
      <c r="JZ195" s="744"/>
      <c r="KA195" s="747"/>
      <c r="KB195" s="672"/>
      <c r="KC195" s="673"/>
      <c r="KD195" s="673"/>
      <c r="KE195" s="673"/>
      <c r="KF195" s="673"/>
      <c r="KG195" s="675"/>
      <c r="KH195" s="677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753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741"/>
      <c r="JZ196" s="744"/>
      <c r="KA196" s="747"/>
      <c r="KB196" s="678">
        <f t="shared" ref="KB196" si="3461">SUM(C201,O201,AA201,AM201,AY201,BK201,BW201)</f>
        <v>9</v>
      </c>
      <c r="KC196" s="679"/>
      <c r="KD196" s="679">
        <f t="shared" ref="KD196" si="3462">SUM(CI201,CU201,DG201,DS201,EE201,EQ201,FC201)</f>
        <v>6</v>
      </c>
      <c r="KE196" s="679"/>
      <c r="KF196" s="679">
        <f t="shared" ref="KF196" si="3463">SUM(FO201,GA201,GM201,GY201,HK201,HW201,II201)</f>
        <v>11</v>
      </c>
      <c r="KG196" s="682"/>
      <c r="KH196" s="665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753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741"/>
      <c r="JZ197" s="744"/>
      <c r="KA197" s="747"/>
      <c r="KB197" s="680"/>
      <c r="KC197" s="681"/>
      <c r="KD197" s="681"/>
      <c r="KE197" s="681"/>
      <c r="KF197" s="681"/>
      <c r="KG197" s="683"/>
      <c r="KH197" s="677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753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741"/>
      <c r="JZ198" s="744"/>
      <c r="KA198" s="747"/>
      <c r="KB198" s="678">
        <f t="shared" ref="KB198" si="3473">SUM(E191,Q191,AC191,AO191,BA191,BM191,BY191)</f>
        <v>3524</v>
      </c>
      <c r="KC198" s="679"/>
      <c r="KD198" s="679">
        <f t="shared" ref="KD198" si="3474">SUM(CK191,CW191,DI191,DU191,EG191,ES191,FE191)</f>
        <v>3735</v>
      </c>
      <c r="KE198" s="679"/>
      <c r="KF198" s="679">
        <f t="shared" ref="KF198" si="3475">SUM(FQ191,GC191,GO191,HA191,HM191,HY191,IK191)</f>
        <v>3732</v>
      </c>
      <c r="KG198" s="682"/>
      <c r="KH198" s="665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753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741"/>
      <c r="JZ199" s="744"/>
      <c r="KA199" s="747"/>
      <c r="KB199" s="680"/>
      <c r="KC199" s="681"/>
      <c r="KD199" s="681"/>
      <c r="KE199" s="681"/>
      <c r="KF199" s="681"/>
      <c r="KG199" s="683"/>
      <c r="KH199" s="677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753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741"/>
      <c r="JZ200" s="744"/>
      <c r="KA200" s="747"/>
      <c r="KB200" s="678">
        <f t="shared" ref="KB200" si="3566">KB191+KB196</f>
        <v>200</v>
      </c>
      <c r="KC200" s="685">
        <f t="shared" ref="KC200" si="3567">KB200/$KB$10</f>
        <v>5.3835800807537013E-2</v>
      </c>
      <c r="KD200" s="679">
        <f t="shared" ref="KD200" si="3568">KD191+KD196</f>
        <v>149</v>
      </c>
      <c r="KE200" s="685">
        <f t="shared" ref="KE200" si="3569">KD200/$KD$10</f>
        <v>3.8421866941722539E-2</v>
      </c>
      <c r="KF200" s="679">
        <f t="shared" ref="KF200" si="3570">KF191+KF196</f>
        <v>217</v>
      </c>
      <c r="KG200" s="663">
        <f t="shared" ref="KG200" si="3571">KF200/$KF$10</f>
        <v>5.5104113763331637E-2</v>
      </c>
      <c r="KH200" s="665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753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42"/>
      <c r="JZ201" s="745"/>
      <c r="KA201" s="748"/>
      <c r="KB201" s="684"/>
      <c r="KC201" s="686"/>
      <c r="KD201" s="687"/>
      <c r="KE201" s="686"/>
      <c r="KF201" s="687"/>
      <c r="KG201" s="664"/>
      <c r="KH201" s="666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28"/>
      <c r="JW202" s="729"/>
      <c r="JX202" s="730"/>
      <c r="JY202" s="651"/>
      <c r="JZ202" s="652"/>
      <c r="KA202" s="653"/>
      <c r="KB202" s="667"/>
      <c r="KC202" s="668"/>
      <c r="KD202" s="668"/>
      <c r="KE202" s="668"/>
      <c r="KF202" s="668"/>
      <c r="KG202" s="668"/>
      <c r="KH202" s="669"/>
      <c r="KI202" s="553"/>
      <c r="KJ202" s="557"/>
      <c r="KK202" s="553"/>
      <c r="KL202" s="554"/>
      <c r="KM202" s="633"/>
      <c r="KN202" s="757"/>
      <c r="KO202" s="634"/>
      <c r="KP202" s="553"/>
      <c r="KQ202" s="554"/>
    </row>
    <row r="203" spans="1:303">
      <c r="A203" s="752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740">
        <f t="shared" ref="JY203" si="3647">SUM(I210,U210,AG210,AS210,BE210,BQ210,CC210)/SUM(G210,I210,S210,U210,AE210,AG210,AQ210,AS210,BC210,BE210,BO210,BQ210,CA210,CC210)</f>
        <v>7.2177789432280051E-2</v>
      </c>
      <c r="JZ203" s="743">
        <f t="shared" ref="JZ203" si="3648">SUM(CO210,DA210,DM210,DY210,EK210,EW210,FI210)/SUM(CM210,CO210,CY210,DA210,DK210,DM210,DW210,DY210,EI210,EK210,EU210,EW210,FG210,FI210)</f>
        <v>4.3658381134480562E-2</v>
      </c>
      <c r="KA203" s="746">
        <f t="shared" ref="KA203" si="3649">SUM(,FU210,GG210,GS210,HE210,HQ210,IC210,IO210)/SUM(FU210,FS210,GG210,GE210,GS210,GQ210,HE210,HC210,HQ210,HO210,IC210,IA210,IO210,IM210)</f>
        <v>3.3896245899647674E-2</v>
      </c>
      <c r="KB203" s="670">
        <f t="shared" ref="KB203" si="3650">KB205/KB207</f>
        <v>4.551920341394026E-3</v>
      </c>
      <c r="KC203" s="671"/>
      <c r="KD203" s="671">
        <f t="shared" ref="KD203" si="3651">KD205/KD207</f>
        <v>2.6816840976133013E-3</v>
      </c>
      <c r="KE203" s="671"/>
      <c r="KF203" s="671">
        <f t="shared" ref="KF203" si="3652">KF205/KF207</f>
        <v>8.0623488309594193E-4</v>
      </c>
      <c r="KG203" s="674"/>
      <c r="KH203" s="676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753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741"/>
      <c r="JZ204" s="744"/>
      <c r="KA204" s="747"/>
      <c r="KB204" s="672"/>
      <c r="KC204" s="673"/>
      <c r="KD204" s="673"/>
      <c r="KE204" s="673"/>
      <c r="KF204" s="673"/>
      <c r="KG204" s="675"/>
      <c r="KH204" s="677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753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741"/>
      <c r="JZ205" s="744"/>
      <c r="KA205" s="747"/>
      <c r="KB205" s="678">
        <f t="shared" ref="KB205" si="3711">SUM(C210,O210,AA210,AM210,AY210,BK210,BW210)</f>
        <v>16</v>
      </c>
      <c r="KC205" s="679"/>
      <c r="KD205" s="679">
        <f t="shared" ref="KD205" si="3712">SUM(CI210,CU210,DG210,DS210,EE210,EQ210,FC210)</f>
        <v>10</v>
      </c>
      <c r="KE205" s="679"/>
      <c r="KF205" s="679">
        <f t="shared" ref="KF205" si="3713">SUM(FO210,GA210,GM210,GY210,HK210,HW210,II210)</f>
        <v>3</v>
      </c>
      <c r="KG205" s="682"/>
      <c r="KH205" s="665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753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741"/>
      <c r="JZ206" s="744"/>
      <c r="KA206" s="747"/>
      <c r="KB206" s="680"/>
      <c r="KC206" s="681"/>
      <c r="KD206" s="681"/>
      <c r="KE206" s="681"/>
      <c r="KF206" s="681"/>
      <c r="KG206" s="683"/>
      <c r="KH206" s="677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753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741"/>
      <c r="JZ207" s="744"/>
      <c r="KA207" s="747"/>
      <c r="KB207" s="678">
        <f t="shared" ref="KB207" si="3723">SUM(E200,Q200,AC200,AO200,BA200,BM200,BY200)</f>
        <v>3515</v>
      </c>
      <c r="KC207" s="679"/>
      <c r="KD207" s="679">
        <f t="shared" ref="KD207" si="3724">SUM(CK200,CW200,DI200,DU200,EG200,ES200,FE200)</f>
        <v>3729</v>
      </c>
      <c r="KE207" s="679"/>
      <c r="KF207" s="679">
        <f t="shared" ref="KF207" si="3725">SUM(FQ200,GC200,GO200,HA200,HM200,HY200,IK200)</f>
        <v>3721</v>
      </c>
      <c r="KG207" s="682"/>
      <c r="KH207" s="665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753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741"/>
      <c r="JZ208" s="744"/>
      <c r="KA208" s="747"/>
      <c r="KB208" s="680"/>
      <c r="KC208" s="681"/>
      <c r="KD208" s="681"/>
      <c r="KE208" s="681"/>
      <c r="KF208" s="681"/>
      <c r="KG208" s="683"/>
      <c r="KH208" s="677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753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741"/>
      <c r="JZ209" s="744"/>
      <c r="KA209" s="747"/>
      <c r="KB209" s="678">
        <f t="shared" ref="KB209" si="3734">KB200+KB205</f>
        <v>216</v>
      </c>
      <c r="KC209" s="685">
        <f t="shared" ref="KC209" si="3735">KB209/$KB$10</f>
        <v>5.8142664872139975E-2</v>
      </c>
      <c r="KD209" s="679">
        <f t="shared" ref="KD209" si="3736">KD200+KD205</f>
        <v>159</v>
      </c>
      <c r="KE209" s="685">
        <f t="shared" ref="KE209" si="3737">KD209/$KD$10</f>
        <v>4.100051572975761E-2</v>
      </c>
      <c r="KF209" s="679">
        <f t="shared" ref="KF209" si="3738">KF200+KF205</f>
        <v>220</v>
      </c>
      <c r="KG209" s="663">
        <f t="shared" ref="KG209" si="3739">KF209/$KF$10</f>
        <v>5.5865921787709494E-2</v>
      </c>
      <c r="KH209" s="665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753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42"/>
      <c r="JZ210" s="745"/>
      <c r="KA210" s="748"/>
      <c r="KB210" s="684"/>
      <c r="KC210" s="686"/>
      <c r="KD210" s="687"/>
      <c r="KE210" s="686"/>
      <c r="KF210" s="687"/>
      <c r="KG210" s="664"/>
      <c r="KH210" s="666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28"/>
      <c r="JW211" s="729"/>
      <c r="JX211" s="730"/>
      <c r="JY211" s="651"/>
      <c r="JZ211" s="652"/>
      <c r="KA211" s="653"/>
      <c r="KB211" s="667"/>
      <c r="KC211" s="668"/>
      <c r="KD211" s="668"/>
      <c r="KE211" s="668"/>
      <c r="KF211" s="668"/>
      <c r="KG211" s="668"/>
      <c r="KH211" s="669"/>
      <c r="KI211" s="553"/>
      <c r="KJ211" s="557"/>
      <c r="KK211" s="553"/>
      <c r="KL211" s="554"/>
      <c r="KM211" s="633"/>
      <c r="KN211" s="757"/>
      <c r="KO211" s="634"/>
      <c r="KP211" s="553"/>
      <c r="KQ211" s="554"/>
    </row>
    <row r="212" spans="1:303">
      <c r="A212" s="752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740">
        <f t="shared" ref="JY212" si="3815">SUM(I219,U219,AG219,AS219,BE219,BQ219,CC219)/SUM(G219,I219,S219,U219,AE219,AG219,AQ219,AS219,BC219,BE219,BO219,BQ219,CA219,CC219)</f>
        <v>7.7833837874201145E-2</v>
      </c>
      <c r="JZ212" s="743">
        <f t="shared" ref="JZ212" si="3816">SUM(CO219,DA219,DM219,DY219,EK219,EW219,FI219)/SUM(CM219,CO219,CY219,DA219,DK219,DM219,DW219,DY219,EI219,EK219,EU219,EW219,FG219,FI219)</f>
        <v>5.6551277903591074E-2</v>
      </c>
      <c r="KA212" s="746">
        <f t="shared" ref="KA212" si="3817">SUM(,FU219,GG219,GS219,HE219,HQ219,IC219,IO219)/SUM(FU219,FS219,GG219,GE219,GS219,GQ219,HE219,HC219,HQ219,HO219,IC219,IA219,IO219,IM219)</f>
        <v>3.6468450404160663E-2</v>
      </c>
      <c r="KB212" s="670">
        <f t="shared" ref="KB212" si="3818">KB214/KB216</f>
        <v>1.4289797084881394E-3</v>
      </c>
      <c r="KC212" s="671"/>
      <c r="KD212" s="671">
        <f t="shared" ref="KD212" si="3819">KD214/KD216</f>
        <v>1.6133369185264857E-3</v>
      </c>
      <c r="KE212" s="671"/>
      <c r="KF212" s="671">
        <f t="shared" ref="KF212" si="3820">KF214/KF216</f>
        <v>1.6137708445400753E-3</v>
      </c>
      <c r="KG212" s="674"/>
      <c r="KH212" s="676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753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741"/>
      <c r="JZ213" s="744"/>
      <c r="KA213" s="747"/>
      <c r="KB213" s="672"/>
      <c r="KC213" s="673"/>
      <c r="KD213" s="673"/>
      <c r="KE213" s="673"/>
      <c r="KF213" s="673"/>
      <c r="KG213" s="675"/>
      <c r="KH213" s="677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753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741"/>
      <c r="JZ214" s="744"/>
      <c r="KA214" s="747"/>
      <c r="KB214" s="678">
        <f t="shared" ref="KB214" si="3879">SUM(C219,O219,AA219,AM219,AY219,BK219,BW219)</f>
        <v>5</v>
      </c>
      <c r="KC214" s="679"/>
      <c r="KD214" s="679">
        <f t="shared" ref="KD214" si="3880">SUM(CI219,CU219,DG219,DS219,EE219,EQ219,FC219)</f>
        <v>6</v>
      </c>
      <c r="KE214" s="679"/>
      <c r="KF214" s="679">
        <f t="shared" ref="KF214" si="3881">SUM(FO219,GA219,GM219,GY219,HK219,HW219,II219)</f>
        <v>6</v>
      </c>
      <c r="KG214" s="682"/>
      <c r="KH214" s="665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753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741"/>
      <c r="JZ215" s="744"/>
      <c r="KA215" s="747"/>
      <c r="KB215" s="680"/>
      <c r="KC215" s="681"/>
      <c r="KD215" s="681"/>
      <c r="KE215" s="681"/>
      <c r="KF215" s="681"/>
      <c r="KG215" s="683"/>
      <c r="KH215" s="677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753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741"/>
      <c r="JZ216" s="744"/>
      <c r="KA216" s="747"/>
      <c r="KB216" s="678">
        <f t="shared" ref="KB216" si="3890">SUM(E209,Q209,AC209,AO209,BA209,BM209,BY209)</f>
        <v>3499</v>
      </c>
      <c r="KC216" s="679"/>
      <c r="KD216" s="679">
        <f t="shared" ref="KD216" si="3891">SUM(CK209,CW209,DI209,DU209,EG209,ES209,FE209)</f>
        <v>3719</v>
      </c>
      <c r="KE216" s="679"/>
      <c r="KF216" s="679">
        <f t="shared" ref="KF216" si="3892">SUM(FQ209,GC209,GO209,HA209,HM209,HY209,IK209)</f>
        <v>3718</v>
      </c>
      <c r="KG216" s="682"/>
      <c r="KH216" s="665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753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741"/>
      <c r="JZ217" s="744"/>
      <c r="KA217" s="747"/>
      <c r="KB217" s="680"/>
      <c r="KC217" s="681"/>
      <c r="KD217" s="681"/>
      <c r="KE217" s="681"/>
      <c r="KF217" s="681"/>
      <c r="KG217" s="683"/>
      <c r="KH217" s="677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753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741"/>
      <c r="JZ218" s="744"/>
      <c r="KA218" s="747"/>
      <c r="KB218" s="678">
        <f t="shared" ref="KB218" si="3901">KB209+KB214</f>
        <v>221</v>
      </c>
      <c r="KC218" s="685">
        <f t="shared" ref="KC218" si="3902">KB218/$KB$10</f>
        <v>5.9488559892328395E-2</v>
      </c>
      <c r="KD218" s="679">
        <f t="shared" ref="KD218" si="3903">KD209+KD214</f>
        <v>165</v>
      </c>
      <c r="KE218" s="685">
        <f t="shared" ref="KE218" si="3904">KD218/$KD$10</f>
        <v>4.2547705002578651E-2</v>
      </c>
      <c r="KF218" s="679">
        <f t="shared" ref="KF218" si="3905">KF209+KF214</f>
        <v>226</v>
      </c>
      <c r="KG218" s="663">
        <f t="shared" ref="KG218" si="3906">KF218/$KF$10</f>
        <v>5.7389537836465214E-2</v>
      </c>
      <c r="KH218" s="665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753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42"/>
      <c r="JZ219" s="745"/>
      <c r="KA219" s="748"/>
      <c r="KB219" s="684"/>
      <c r="KC219" s="686"/>
      <c r="KD219" s="687"/>
      <c r="KE219" s="686"/>
      <c r="KF219" s="687"/>
      <c r="KG219" s="664"/>
      <c r="KH219" s="666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28"/>
      <c r="JW220" s="729"/>
      <c r="JX220" s="730"/>
      <c r="JY220" s="651"/>
      <c r="JZ220" s="652"/>
      <c r="KA220" s="653"/>
      <c r="KB220" s="667"/>
      <c r="KC220" s="668"/>
      <c r="KD220" s="668"/>
      <c r="KE220" s="668"/>
      <c r="KF220" s="668"/>
      <c r="KG220" s="668"/>
      <c r="KH220" s="669"/>
      <c r="KI220" s="553"/>
      <c r="KJ220" s="557"/>
      <c r="KK220" s="553"/>
      <c r="KL220" s="554"/>
      <c r="KM220" s="633"/>
      <c r="KN220" s="757"/>
      <c r="KO220" s="634"/>
      <c r="KP220" s="553"/>
      <c r="KQ220" s="554"/>
    </row>
    <row r="221" spans="1:303">
      <c r="A221" s="752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740">
        <f t="shared" ref="JY221" si="3982">SUM(I228,U228,AG228,AS228,BE228,BQ228,CC228)/SUM(G228,I228,S228,U228,AE228,AG228,AQ228,AS228,BC228,BE228,BO228,BQ228,CA228,CC228)</f>
        <v>6.6126575266583582E-2</v>
      </c>
      <c r="JZ221" s="743">
        <f t="shared" ref="JZ221" si="3983">SUM(CO228,DA228,DM228,DY228,EK228,EW228,FI228)/SUM(CM228,CO228,CY228,DA228,DK228,DM228,DW228,DY228,EI228,EK228,EU228,EW228,FG228,FI228)</f>
        <v>5.0333778371161549E-2</v>
      </c>
      <c r="KA221" s="746">
        <f t="shared" ref="KA221" si="3984">SUM(,FU228,GG228,GS228,HE228,HQ228,IC228,IO228)/SUM(FU228,FS228,GG228,GE228,GS228,GQ228,HE228,HC228,HQ228,HO228,IC228,IA228,IO228,IM228)</f>
        <v>3.400367950263275E-2</v>
      </c>
      <c r="KB221" s="670">
        <f t="shared" ref="KB221" si="3985">KB223/KB225</f>
        <v>3.4334763948497852E-3</v>
      </c>
      <c r="KC221" s="671"/>
      <c r="KD221" s="671">
        <f t="shared" ref="KD221" si="3986">KD223/KD225</f>
        <v>3.5012119579854563E-3</v>
      </c>
      <c r="KE221" s="671"/>
      <c r="KF221" s="671">
        <f t="shared" ref="KF221" si="3987">KF223/KF225</f>
        <v>1.6163793103448276E-3</v>
      </c>
      <c r="KG221" s="674"/>
      <c r="KH221" s="676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753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741"/>
      <c r="JZ222" s="744"/>
      <c r="KA222" s="747"/>
      <c r="KB222" s="672"/>
      <c r="KC222" s="673"/>
      <c r="KD222" s="673"/>
      <c r="KE222" s="673"/>
      <c r="KF222" s="673"/>
      <c r="KG222" s="675"/>
      <c r="KH222" s="677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753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741"/>
      <c r="JZ223" s="744"/>
      <c r="KA223" s="747"/>
      <c r="KB223" s="678">
        <f t="shared" ref="KB223" si="4046">SUM(C228,O228,AA228,AM228,AY228,BK228,BW228)</f>
        <v>12</v>
      </c>
      <c r="KC223" s="679"/>
      <c r="KD223" s="679">
        <f t="shared" ref="KD223" si="4047">SUM(CI228,CU228,DG228,DS228,EE228,EQ228,FC228)</f>
        <v>13</v>
      </c>
      <c r="KE223" s="679"/>
      <c r="KF223" s="679">
        <f t="shared" ref="KF223" si="4048">SUM(FO228,GA228,GM228,GY228,HK228,HW228,II228)</f>
        <v>6</v>
      </c>
      <c r="KG223" s="682"/>
      <c r="KH223" s="665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753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741"/>
      <c r="JZ224" s="744"/>
      <c r="KA224" s="747"/>
      <c r="KB224" s="680"/>
      <c r="KC224" s="681"/>
      <c r="KD224" s="681"/>
      <c r="KE224" s="681"/>
      <c r="KF224" s="681"/>
      <c r="KG224" s="683"/>
      <c r="KH224" s="677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753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741"/>
      <c r="JZ225" s="744"/>
      <c r="KA225" s="747"/>
      <c r="KB225" s="678">
        <f t="shared" ref="KB225" si="4057">SUM(E218,Q218,AC218,AO218,BA218,BM218,BY218)</f>
        <v>3495</v>
      </c>
      <c r="KC225" s="679"/>
      <c r="KD225" s="679">
        <f t="shared" ref="KD225" si="4058">SUM(CK218,CW218,DI218,DU218,EG218,ES218,FE218)</f>
        <v>3713</v>
      </c>
      <c r="KE225" s="679"/>
      <c r="KF225" s="679">
        <f t="shared" ref="KF225" si="4059">SUM(FQ218,GC218,GO218,HA218,HM218,HY218,IK218)</f>
        <v>3712</v>
      </c>
      <c r="KG225" s="682"/>
      <c r="KH225" s="665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753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741"/>
      <c r="JZ226" s="744"/>
      <c r="KA226" s="747"/>
      <c r="KB226" s="680"/>
      <c r="KC226" s="681"/>
      <c r="KD226" s="681"/>
      <c r="KE226" s="681"/>
      <c r="KF226" s="681"/>
      <c r="KG226" s="683"/>
      <c r="KH226" s="677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753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741"/>
      <c r="JZ227" s="744"/>
      <c r="KA227" s="747"/>
      <c r="KB227" s="678">
        <f t="shared" ref="KB227" si="4068">KB218+KB223</f>
        <v>233</v>
      </c>
      <c r="KC227" s="685">
        <f t="shared" ref="KC227" si="4069">KB227/$KB$10</f>
        <v>6.2718707940780619E-2</v>
      </c>
      <c r="KD227" s="679">
        <f t="shared" ref="KD227" si="4070">KD218+KD223</f>
        <v>178</v>
      </c>
      <c r="KE227" s="685">
        <f t="shared" ref="KE227" si="4071">KD227/$KD$10</f>
        <v>4.5899948427024238E-2</v>
      </c>
      <c r="KF227" s="679">
        <f t="shared" ref="KF227" si="4072">KF218+KF223</f>
        <v>232</v>
      </c>
      <c r="KG227" s="663">
        <f t="shared" ref="KG227" si="4073">KF227/$KF$10</f>
        <v>5.8913153885220927E-2</v>
      </c>
      <c r="KH227" s="665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753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42"/>
      <c r="JZ228" s="745"/>
      <c r="KA228" s="748"/>
      <c r="KB228" s="684"/>
      <c r="KC228" s="686"/>
      <c r="KD228" s="687"/>
      <c r="KE228" s="686"/>
      <c r="KF228" s="687"/>
      <c r="KG228" s="664"/>
      <c r="KH228" s="666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28"/>
      <c r="JW229" s="729"/>
      <c r="JX229" s="730"/>
      <c r="JY229" s="651"/>
      <c r="JZ229" s="652"/>
      <c r="KA229" s="653"/>
      <c r="KB229" s="667"/>
      <c r="KC229" s="668"/>
      <c r="KD229" s="668"/>
      <c r="KE229" s="668"/>
      <c r="KF229" s="668"/>
      <c r="KG229" s="668"/>
      <c r="KH229" s="669"/>
      <c r="KI229" s="553"/>
      <c r="KJ229" s="557"/>
      <c r="KK229" s="553"/>
      <c r="KL229" s="554"/>
      <c r="KM229" s="633"/>
      <c r="KN229" s="757"/>
      <c r="KO229" s="634"/>
      <c r="KP229" s="553"/>
      <c r="KQ229" s="554"/>
    </row>
    <row r="230" spans="1:303">
      <c r="A230" s="752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740">
        <f t="shared" ref="JY230" si="4147">SUM(I237,U237,AG237,AS237,BE237,BQ237,CC237)/SUM(G237,I237,S237,U237,AE237,AG237,AQ237,AS237,BC237,BE237,BO237,BQ237,CA237,CC237)</f>
        <v>7.4985891647855532E-2</v>
      </c>
      <c r="JZ230" s="743">
        <f t="shared" ref="JZ230" si="4148">SUM(CO237,DA237,DM237,DY237,EK237,EW237,FI237)/SUM(CM237,CO237,CY237,DA237,DK237,DM237,DW237,DY237,EI237,EK237,EU237,EW237,FG237,FI237)</f>
        <v>5.7031356976584964E-2</v>
      </c>
      <c r="KA230" s="746">
        <f t="shared" ref="KA230" si="4149">SUM(,FU237,GG237,GS237,HE237,HQ237,IC237,IO237)/SUM(FU237,FS237,GG237,GE237,GS237,GQ237,HE237,HC237,HQ237,HO237,IC237,IA237,IO237,IM237)</f>
        <v>3.5889711179514047E-2</v>
      </c>
      <c r="KB230" s="670">
        <f t="shared" ref="KB230" si="4150">KB232/KB234</f>
        <v>3.7324145851277634E-3</v>
      </c>
      <c r="KC230" s="671"/>
      <c r="KD230" s="671">
        <f t="shared" ref="KD230" si="4151">KD232/KD234</f>
        <v>2.4324324324324323E-3</v>
      </c>
      <c r="KE230" s="671"/>
      <c r="KF230" s="671">
        <f t="shared" ref="KF230" si="4152">KF232/KF234</f>
        <v>3.7776578521316784E-3</v>
      </c>
      <c r="KG230" s="674"/>
      <c r="KH230" s="676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753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741"/>
      <c r="JZ231" s="744"/>
      <c r="KA231" s="747"/>
      <c r="KB231" s="672"/>
      <c r="KC231" s="673"/>
      <c r="KD231" s="673"/>
      <c r="KE231" s="673"/>
      <c r="KF231" s="673"/>
      <c r="KG231" s="675"/>
      <c r="KH231" s="677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753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741"/>
      <c r="JZ232" s="744"/>
      <c r="KA232" s="747"/>
      <c r="KB232" s="678">
        <f t="shared" ref="KB232" si="4213">SUM(C237,O237,AA237,AM237,AY237,BK237,BW237)</f>
        <v>13</v>
      </c>
      <c r="KC232" s="679"/>
      <c r="KD232" s="679">
        <f t="shared" ref="KD232" si="4214">SUM(CI237,CU237,DG237,DS237,EE237,EQ237,FC237)</f>
        <v>9</v>
      </c>
      <c r="KE232" s="679"/>
      <c r="KF232" s="679">
        <f t="shared" ref="KF232" si="4215">SUM(FO237,GA237,GM237,GY237,HK237,HW237,II237)</f>
        <v>14</v>
      </c>
      <c r="KG232" s="682"/>
      <c r="KH232" s="665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753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741"/>
      <c r="JZ233" s="744"/>
      <c r="KA233" s="747"/>
      <c r="KB233" s="680"/>
      <c r="KC233" s="681"/>
      <c r="KD233" s="681"/>
      <c r="KE233" s="681"/>
      <c r="KF233" s="681"/>
      <c r="KG233" s="683"/>
      <c r="KH233" s="677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753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741"/>
      <c r="JZ234" s="744"/>
      <c r="KA234" s="747"/>
      <c r="KB234" s="678">
        <f t="shared" ref="KB234" si="4225">SUM(E227,Q227,AC227,AO227,BA227,BM227,BY227)</f>
        <v>3483</v>
      </c>
      <c r="KC234" s="679"/>
      <c r="KD234" s="679">
        <f t="shared" ref="KD234" si="4226">SUM(CK227,CW227,DI227,DU227,EG227,ES227,FE227)</f>
        <v>3700</v>
      </c>
      <c r="KE234" s="679"/>
      <c r="KF234" s="679">
        <f t="shared" ref="KF234" si="4227">SUM(FQ227,GC227,GO227,HA227,HM227,HY227,IK227)</f>
        <v>3706</v>
      </c>
      <c r="KG234" s="682"/>
      <c r="KH234" s="665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753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741"/>
      <c r="JZ235" s="744"/>
      <c r="KA235" s="747"/>
      <c r="KB235" s="680"/>
      <c r="KC235" s="681"/>
      <c r="KD235" s="681"/>
      <c r="KE235" s="681"/>
      <c r="KF235" s="681"/>
      <c r="KG235" s="683"/>
      <c r="KH235" s="677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753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741"/>
      <c r="JZ236" s="744"/>
      <c r="KA236" s="747"/>
      <c r="KB236" s="678">
        <f t="shared" ref="KB236" si="4236">KB227+KB232</f>
        <v>246</v>
      </c>
      <c r="KC236" s="685">
        <f t="shared" ref="KC236" si="4237">KB236/$KB$10</f>
        <v>6.621803499327053E-2</v>
      </c>
      <c r="KD236" s="679">
        <f t="shared" ref="KD236" si="4238">KD227+KD232</f>
        <v>187</v>
      </c>
      <c r="KE236" s="685">
        <f t="shared" ref="KE236" si="4239">KD236/$KD$10</f>
        <v>4.8220732336255803E-2</v>
      </c>
      <c r="KF236" s="679">
        <f t="shared" ref="KF236" si="4240">KF227+KF232</f>
        <v>246</v>
      </c>
      <c r="KG236" s="663">
        <f t="shared" ref="KG236" si="4241">KF236/$KF$10</f>
        <v>6.2468257998984256E-2</v>
      </c>
      <c r="KH236" s="665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753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42"/>
      <c r="JZ237" s="745"/>
      <c r="KA237" s="748"/>
      <c r="KB237" s="684"/>
      <c r="KC237" s="686"/>
      <c r="KD237" s="687"/>
      <c r="KE237" s="686"/>
      <c r="KF237" s="687"/>
      <c r="KG237" s="664"/>
      <c r="KH237" s="666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28"/>
      <c r="JW238" s="729"/>
      <c r="JX238" s="730"/>
      <c r="JY238" s="651"/>
      <c r="JZ238" s="652"/>
      <c r="KA238" s="653"/>
      <c r="KB238" s="667"/>
      <c r="KC238" s="668"/>
      <c r="KD238" s="668"/>
      <c r="KE238" s="668"/>
      <c r="KF238" s="668"/>
      <c r="KG238" s="668"/>
      <c r="KH238" s="669"/>
      <c r="KI238" s="553"/>
      <c r="KJ238" s="557"/>
      <c r="KK238" s="553"/>
      <c r="KL238" s="554"/>
      <c r="KM238" s="633"/>
      <c r="KN238" s="757"/>
      <c r="KO238" s="634"/>
      <c r="KP238" s="553"/>
      <c r="KQ238" s="554"/>
    </row>
    <row r="239" spans="1:303">
      <c r="A239" s="752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740">
        <f t="shared" ref="JY239" si="4317">SUM(I246,U246,AG246,AS246,BE246,BQ246,CC246)/SUM(G246,I246,S246,U246,AE246,AG246,AQ246,AS246,BC246,BE246,BO246,BQ246,CA246,CC246)</f>
        <v>8.8649425287356323E-2</v>
      </c>
      <c r="JZ239" s="743">
        <f t="shared" ref="JZ239" si="4318">SUM(CO246,DA246,DM246,DY246,EK246,EW246,FI246)/SUM(CM246,CO246,CY246,DA246,DK246,DM246,DW246,DY246,EI246,EK246,EU246,EW246,FG246,FI246)</f>
        <v>6.6510280115910037E-2</v>
      </c>
      <c r="KA239" s="746">
        <f t="shared" ref="KA239" si="4319">SUM(,FU246,GG246,GS246,HE246,HQ246,IC246,IO246)/SUM(FU246,FS246,GG246,GE246,GS246,GQ246,HE246,HC246,HQ246,HO246,IC246,IA246,IO246,IM246)</f>
        <v>3.8100243053274647E-2</v>
      </c>
      <c r="KB239" s="670">
        <f t="shared" ref="KB239" si="4320">KB241/KB243</f>
        <v>4.0345821325648411E-3</v>
      </c>
      <c r="KC239" s="671"/>
      <c r="KD239" s="671">
        <f t="shared" ref="KD239" si="4321">KD241/KD243</f>
        <v>1.896505012191818E-3</v>
      </c>
      <c r="KE239" s="671"/>
      <c r="KF239" s="671">
        <f t="shared" ref="KF239" si="4322">KF241/KF243</f>
        <v>2.9794149512459372E-3</v>
      </c>
      <c r="KG239" s="674"/>
      <c r="KH239" s="676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753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741"/>
      <c r="JZ240" s="744"/>
      <c r="KA240" s="747"/>
      <c r="KB240" s="672"/>
      <c r="KC240" s="673"/>
      <c r="KD240" s="673"/>
      <c r="KE240" s="673"/>
      <c r="KF240" s="673"/>
      <c r="KG240" s="675"/>
      <c r="KH240" s="677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753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741"/>
      <c r="JZ241" s="744"/>
      <c r="KA241" s="747"/>
      <c r="KB241" s="678">
        <f t="shared" ref="KB241" si="4381">SUM(C246,O246,AA246,AM246,AY246,BK246,BW246)</f>
        <v>14</v>
      </c>
      <c r="KC241" s="679"/>
      <c r="KD241" s="679">
        <f t="shared" ref="KD241" si="4382">SUM(CI246,CU246,DG246,DS246,EE246,EQ246,FC246)</f>
        <v>7</v>
      </c>
      <c r="KE241" s="679"/>
      <c r="KF241" s="679">
        <f t="shared" ref="KF241" si="4383">SUM(FO246,GA246,GM246,GY246,HK246,HW246,II246)</f>
        <v>11</v>
      </c>
      <c r="KG241" s="682"/>
      <c r="KH241" s="665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753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741"/>
      <c r="JZ242" s="744"/>
      <c r="KA242" s="747"/>
      <c r="KB242" s="680"/>
      <c r="KC242" s="681"/>
      <c r="KD242" s="681"/>
      <c r="KE242" s="681"/>
      <c r="KF242" s="681"/>
      <c r="KG242" s="683"/>
      <c r="KH242" s="677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753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741"/>
      <c r="JZ243" s="744"/>
      <c r="KA243" s="747"/>
      <c r="KB243" s="678">
        <f t="shared" ref="KB243" si="4393">SUM(E236,Q236,AC236,AO236,BA236,BM236,BY236)</f>
        <v>3470</v>
      </c>
      <c r="KC243" s="679"/>
      <c r="KD243" s="679">
        <f t="shared" ref="KD243" si="4394">SUM(CK236,CW236,DI236,DU236,EG236,ES236,FE236)</f>
        <v>3691</v>
      </c>
      <c r="KE243" s="679"/>
      <c r="KF243" s="679">
        <f t="shared" ref="KF243" si="4395">SUM(FQ236,GC236,GO236,HA236,HM236,HY236,IK236)</f>
        <v>3692</v>
      </c>
      <c r="KG243" s="682"/>
      <c r="KH243" s="665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753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741"/>
      <c r="JZ244" s="744"/>
      <c r="KA244" s="747"/>
      <c r="KB244" s="680"/>
      <c r="KC244" s="681"/>
      <c r="KD244" s="681"/>
      <c r="KE244" s="681"/>
      <c r="KF244" s="681"/>
      <c r="KG244" s="683"/>
      <c r="KH244" s="677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753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741"/>
      <c r="JZ245" s="744"/>
      <c r="KA245" s="747"/>
      <c r="KB245" s="678">
        <f t="shared" ref="KB245" si="4404">KB236+KB241</f>
        <v>260</v>
      </c>
      <c r="KC245" s="685">
        <f t="shared" ref="KC245" si="4405">KB245/$KB$10</f>
        <v>6.9986541049798109E-2</v>
      </c>
      <c r="KD245" s="679">
        <f t="shared" ref="KD245" si="4406">KD236+KD241</f>
        <v>194</v>
      </c>
      <c r="KE245" s="685">
        <f t="shared" ref="KE245" si="4407">KD245/$KD$10</f>
        <v>5.002578648788035E-2</v>
      </c>
      <c r="KF245" s="679">
        <f t="shared" ref="KF245" si="4408">KF236+KF241</f>
        <v>257</v>
      </c>
      <c r="KG245" s="663">
        <f t="shared" ref="KG245" si="4409">KF245/$KF$10</f>
        <v>6.5261554088369728E-2</v>
      </c>
      <c r="KH245" s="665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753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42"/>
      <c r="JZ246" s="745"/>
      <c r="KA246" s="748"/>
      <c r="KB246" s="684"/>
      <c r="KC246" s="686"/>
      <c r="KD246" s="687"/>
      <c r="KE246" s="686"/>
      <c r="KF246" s="687"/>
      <c r="KG246" s="664"/>
      <c r="KH246" s="666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28"/>
      <c r="JW247" s="729"/>
      <c r="JX247" s="730"/>
      <c r="JY247" s="651"/>
      <c r="JZ247" s="652"/>
      <c r="KA247" s="653"/>
      <c r="KB247" s="667"/>
      <c r="KC247" s="668"/>
      <c r="KD247" s="668"/>
      <c r="KE247" s="668"/>
      <c r="KF247" s="668"/>
      <c r="KG247" s="668"/>
      <c r="KH247" s="669"/>
      <c r="KI247" s="553"/>
      <c r="KJ247" s="557"/>
      <c r="KK247" s="553"/>
      <c r="KL247" s="554"/>
      <c r="KM247" s="633"/>
      <c r="KN247" s="757"/>
      <c r="KO247" s="634"/>
      <c r="KP247" s="553"/>
      <c r="KQ247" s="554"/>
    </row>
    <row r="248" spans="1:303">
      <c r="A248" s="752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740">
        <f t="shared" ref="JY248" si="4485">SUM(I255,U255,AG255,AS255,BE255,BQ255,CC255)/SUM(G255,I255,S255,U255,AE255,AG255,AQ255,AS255,BC255,BE255,BO255,BQ255,CA255,CC255)</f>
        <v>9.4238499330058068E-2</v>
      </c>
      <c r="JZ248" s="743">
        <f t="shared" ref="JZ248" si="4486">SUM(CO255,DA255,DM255,DY255,EK255,EW255,FI255)/SUM(CM255,CO255,CY255,DA255,DK255,DM255,DW255,DY255,EI255,EK255,EU255,EW255,FG255,FI255)</f>
        <v>6.9454545454545449E-2</v>
      </c>
      <c r="KA248" s="746">
        <f t="shared" ref="KA248" si="4487">SUM(,FU255,GG255,GS255,HE255,HQ255,IC255,IO255)/SUM(FU255,FS255,GG255,GE255,GS255,GQ255,HE255,HC255,HQ255,HO255,IC255,IA255,IO255,IM255)</f>
        <v>4.0358136064573016E-2</v>
      </c>
      <c r="KB248" s="670">
        <f t="shared" ref="KB248" si="4488">KB250/KB252</f>
        <v>5.4976851851851853E-3</v>
      </c>
      <c r="KC248" s="671"/>
      <c r="KD248" s="671">
        <f t="shared" ref="KD248" si="4489">KD250/KD252</f>
        <v>2.985884907709012E-3</v>
      </c>
      <c r="KE248" s="671"/>
      <c r="KF248" s="671">
        <f t="shared" ref="KF248" si="4490">KF250/KF252</f>
        <v>1.6299918500407497E-3</v>
      </c>
      <c r="KG248" s="674"/>
      <c r="KH248" s="676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753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741"/>
      <c r="JZ249" s="744"/>
      <c r="KA249" s="747"/>
      <c r="KB249" s="672"/>
      <c r="KC249" s="673"/>
      <c r="KD249" s="673"/>
      <c r="KE249" s="673"/>
      <c r="KF249" s="673"/>
      <c r="KG249" s="675"/>
      <c r="KH249" s="677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753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741"/>
      <c r="JZ250" s="744"/>
      <c r="KA250" s="747"/>
      <c r="KB250" s="678">
        <f t="shared" ref="KB250" si="4549">SUM(C255,O255,AA255,AM255,AY255,BK255,BW255)</f>
        <v>19</v>
      </c>
      <c r="KC250" s="679"/>
      <c r="KD250" s="679">
        <f t="shared" ref="KD250" si="4550">SUM(CI255,CU255,DG255,DS255,EE255,EQ255,FC255)</f>
        <v>11</v>
      </c>
      <c r="KE250" s="679"/>
      <c r="KF250" s="679">
        <f t="shared" ref="KF250" si="4551">SUM(FO255,GA255,GM255,GY255,HK255,HW255,II255)</f>
        <v>6</v>
      </c>
      <c r="KG250" s="682"/>
      <c r="KH250" s="665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753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741"/>
      <c r="JZ251" s="744"/>
      <c r="KA251" s="747"/>
      <c r="KB251" s="680"/>
      <c r="KC251" s="681"/>
      <c r="KD251" s="681"/>
      <c r="KE251" s="681"/>
      <c r="KF251" s="681"/>
      <c r="KG251" s="683"/>
      <c r="KH251" s="677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753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741"/>
      <c r="JZ252" s="744"/>
      <c r="KA252" s="747"/>
      <c r="KB252" s="678">
        <f t="shared" ref="KB252" si="4560">SUM(E245,Q245,AC245,AO245,BA245,BM245,BY245)</f>
        <v>3456</v>
      </c>
      <c r="KC252" s="679"/>
      <c r="KD252" s="679">
        <f t="shared" ref="KD252" si="4561">SUM(CK245,CW245,DI245,DU245,EG245,ES245,FE245)</f>
        <v>3684</v>
      </c>
      <c r="KE252" s="679"/>
      <c r="KF252" s="679">
        <f t="shared" ref="KF252" si="4562">SUM(FQ245,GC245,GO245,HA245,HM245,HY245,IK245)</f>
        <v>3681</v>
      </c>
      <c r="KG252" s="682"/>
      <c r="KH252" s="665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753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741"/>
      <c r="JZ253" s="744"/>
      <c r="KA253" s="747"/>
      <c r="KB253" s="680"/>
      <c r="KC253" s="681"/>
      <c r="KD253" s="681"/>
      <c r="KE253" s="681"/>
      <c r="KF253" s="681"/>
      <c r="KG253" s="683"/>
      <c r="KH253" s="677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753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741"/>
      <c r="JZ254" s="744"/>
      <c r="KA254" s="747"/>
      <c r="KB254" s="678">
        <f t="shared" ref="KB254" si="4571">KB245+KB250</f>
        <v>279</v>
      </c>
      <c r="KC254" s="685">
        <f t="shared" ref="KC254" si="4572">KB254/$KB$10</f>
        <v>7.5100942126514136E-2</v>
      </c>
      <c r="KD254" s="679">
        <f t="shared" ref="KD254" si="4573">KD245+KD250</f>
        <v>205</v>
      </c>
      <c r="KE254" s="685">
        <f t="shared" ref="KE254" si="4574">KD254/$KD$10</f>
        <v>5.2862300154718926E-2</v>
      </c>
      <c r="KF254" s="679">
        <f t="shared" ref="KF254" si="4575">KF245+KF250</f>
        <v>263</v>
      </c>
      <c r="KG254" s="663">
        <f t="shared" ref="KG254" si="4576">KF254/$KF$10</f>
        <v>6.6785170137125441E-2</v>
      </c>
      <c r="KH254" s="665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753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42"/>
      <c r="JZ255" s="745"/>
      <c r="KA255" s="748"/>
      <c r="KB255" s="684"/>
      <c r="KC255" s="686"/>
      <c r="KD255" s="687"/>
      <c r="KE255" s="686"/>
      <c r="KF255" s="687"/>
      <c r="KG255" s="664"/>
      <c r="KH255" s="666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28"/>
      <c r="JW256" s="729"/>
      <c r="JX256" s="730"/>
      <c r="JY256" s="651"/>
      <c r="JZ256" s="652"/>
      <c r="KA256" s="653"/>
      <c r="KB256" s="667"/>
      <c r="KC256" s="668"/>
      <c r="KD256" s="668"/>
      <c r="KE256" s="668"/>
      <c r="KF256" s="668"/>
      <c r="KG256" s="668"/>
      <c r="KH256" s="669"/>
      <c r="KI256" s="553"/>
      <c r="KJ256" s="557"/>
      <c r="KK256" s="553"/>
      <c r="KL256" s="554"/>
      <c r="KM256" s="633"/>
      <c r="KN256" s="757"/>
      <c r="KO256" s="634"/>
      <c r="KP256" s="553"/>
      <c r="KQ256" s="554"/>
    </row>
    <row r="257" spans="1:303">
      <c r="A257" s="752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740">
        <f t="shared" ref="JY257" si="4652">SUM(I264,U264,AG264,AS264,BE264,BQ264,CC264)/SUM(G264,I264,S264,U264,AE264,AG264,AQ264,AS264,BC264,BE264,BO264,BQ264,CA264,CC264)</f>
        <v>0.10069605568445476</v>
      </c>
      <c r="JZ257" s="743">
        <f t="shared" ref="JZ257" si="4653">SUM(CO264,DA264,DM264,DY264,EK264,EW264,FI264)/SUM(CM264,CO264,CY264,DA264,DK264,DM264,DW264,DY264,EI264,EK264,EU264,EW264,FG264,FI264)</f>
        <v>7.2673119880863737E-2</v>
      </c>
      <c r="KA257" s="746">
        <f t="shared" ref="KA257" si="4654">SUM(,FU264,GG264,GS264,HE264,HQ264,IC264,IO264)/SUM(FU264,FS264,GG264,GE264,GS264,GQ264,HE264,HC264,HQ264,HO264,IC264,IA264,IO264,IM264)</f>
        <v>4.7529049419011621E-2</v>
      </c>
      <c r="KB257" s="670">
        <f t="shared" ref="KB257" si="4655">KB259/KB261</f>
        <v>3.200465522257783E-3</v>
      </c>
      <c r="KC257" s="671"/>
      <c r="KD257" s="671">
        <f t="shared" ref="KD257" si="4656">KD259/KD261</f>
        <v>3.8115981486523277E-3</v>
      </c>
      <c r="KE257" s="671"/>
      <c r="KF257" s="671">
        <f t="shared" ref="KF257" si="4657">KF259/KF261</f>
        <v>1.9047619047619048E-3</v>
      </c>
      <c r="KG257" s="674"/>
      <c r="KH257" s="676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753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741"/>
      <c r="JZ258" s="744"/>
      <c r="KA258" s="747"/>
      <c r="KB258" s="672"/>
      <c r="KC258" s="673"/>
      <c r="KD258" s="673"/>
      <c r="KE258" s="673"/>
      <c r="KF258" s="673"/>
      <c r="KG258" s="675"/>
      <c r="KH258" s="677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753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741"/>
      <c r="JZ259" s="744"/>
      <c r="KA259" s="747"/>
      <c r="KB259" s="678">
        <f t="shared" ref="KB259" si="4716">SUM(C264,O264,AA264,AM264,AY264,BK264,BW264)</f>
        <v>11</v>
      </c>
      <c r="KC259" s="679"/>
      <c r="KD259" s="679">
        <f t="shared" ref="KD259" si="4717">SUM(CI264,CU264,DG264,DS264,EE264,EQ264,FC264)</f>
        <v>14</v>
      </c>
      <c r="KE259" s="679"/>
      <c r="KF259" s="679">
        <f t="shared" ref="KF259" si="4718">SUM(FO264,GA264,GM264,GY264,HK264,HW264,II264)</f>
        <v>7</v>
      </c>
      <c r="KG259" s="682"/>
      <c r="KH259" s="665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753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741"/>
      <c r="JZ260" s="744"/>
      <c r="KA260" s="747"/>
      <c r="KB260" s="680"/>
      <c r="KC260" s="681"/>
      <c r="KD260" s="681"/>
      <c r="KE260" s="681"/>
      <c r="KF260" s="681"/>
      <c r="KG260" s="683"/>
      <c r="KH260" s="677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753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741"/>
      <c r="JZ261" s="744"/>
      <c r="KA261" s="747"/>
      <c r="KB261" s="678">
        <f t="shared" ref="KB261" si="4727">SUM(E254,Q254,AC254,AO254,BA254,BM254,BY254)</f>
        <v>3437</v>
      </c>
      <c r="KC261" s="679"/>
      <c r="KD261" s="679">
        <f t="shared" ref="KD261" si="4728">SUM(CK254,CW254,DI254,DU254,EG254,ES254,FE254)</f>
        <v>3673</v>
      </c>
      <c r="KE261" s="679"/>
      <c r="KF261" s="679">
        <f t="shared" ref="KF261" si="4729">SUM(FQ254,GC254,GO254,HA254,HM254,HY254,IK254)</f>
        <v>3675</v>
      </c>
      <c r="KG261" s="682"/>
      <c r="KH261" s="665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753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741"/>
      <c r="JZ262" s="744"/>
      <c r="KA262" s="747"/>
      <c r="KB262" s="680"/>
      <c r="KC262" s="681"/>
      <c r="KD262" s="681"/>
      <c r="KE262" s="681"/>
      <c r="KF262" s="681"/>
      <c r="KG262" s="683"/>
      <c r="KH262" s="677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753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741"/>
      <c r="JZ263" s="744"/>
      <c r="KA263" s="747"/>
      <c r="KB263" s="678">
        <f t="shared" ref="KB263" si="4739">KB254+KB259</f>
        <v>290</v>
      </c>
      <c r="KC263" s="685">
        <f t="shared" ref="KC263" si="4740">KB263/$KB$10</f>
        <v>7.8061911170928672E-2</v>
      </c>
      <c r="KD263" s="679">
        <f t="shared" ref="KD263" si="4741">KD254+KD259</f>
        <v>219</v>
      </c>
      <c r="KE263" s="685">
        <f t="shared" ref="KE263" si="4742">KD263/$KD$10</f>
        <v>5.6472408457968026E-2</v>
      </c>
      <c r="KF263" s="679">
        <f t="shared" ref="KF263" si="4743">KF254+KF259</f>
        <v>270</v>
      </c>
      <c r="KG263" s="663">
        <f t="shared" ref="KG263" si="4744">KF263/$KF$10</f>
        <v>6.8562722194007109E-2</v>
      </c>
      <c r="KH263" s="665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753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42"/>
      <c r="JZ264" s="745"/>
      <c r="KA264" s="748"/>
      <c r="KB264" s="684"/>
      <c r="KC264" s="686"/>
      <c r="KD264" s="687"/>
      <c r="KE264" s="686"/>
      <c r="KF264" s="687"/>
      <c r="KG264" s="664"/>
      <c r="KH264" s="666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28"/>
      <c r="JW265" s="729"/>
      <c r="JX265" s="730"/>
      <c r="JY265" s="651"/>
      <c r="JZ265" s="652"/>
      <c r="KA265" s="653"/>
      <c r="KB265" s="667"/>
      <c r="KC265" s="668"/>
      <c r="KD265" s="668"/>
      <c r="KE265" s="668"/>
      <c r="KF265" s="668"/>
      <c r="KG265" s="668"/>
      <c r="KH265" s="669"/>
      <c r="KI265" s="553"/>
      <c r="KJ265" s="557"/>
      <c r="KK265" s="553"/>
      <c r="KL265" s="554"/>
      <c r="KM265" s="633"/>
      <c r="KN265" s="757"/>
      <c r="KO265" s="634"/>
      <c r="KP265" s="553"/>
      <c r="KQ265" s="554"/>
    </row>
    <row r="266" spans="1:303">
      <c r="A266" s="752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740">
        <f t="shared" ref="JY266" si="4820">SUM(I273,U273,AG273,AS273,BE273,BQ273,CC273)/SUM(G273,I273,S273,U273,AE273,AG273,AQ273,AS273,BC273,BE273,BO273,BQ273,CA273,CC273)</f>
        <v>9.7555205047318613E-2</v>
      </c>
      <c r="JZ266" s="743">
        <f t="shared" ref="JZ266" si="4821">SUM(CO273,DA273,DM273,DY273,EK273,EW273,FI273)/SUM(CM273,CO273,CY273,DA273,DK273,DM273,DW273,DY273,EI273,EK273,EU273,EW273,FG273,FI273)</f>
        <v>7.4909259402270445E-2</v>
      </c>
      <c r="KA266" s="746">
        <f t="shared" ref="KA266" si="4822">SUM(,FU273,GG273,GS273,HE273,HQ273,IC273,IO273)/SUM(FU273,FS273,GG273,GE273,GS273,GQ273,HE273,HC273,HQ273,HO273,IC273,IA273,IO273,IM273)</f>
        <v>4.6048404369243949E-2</v>
      </c>
      <c r="KB266" s="670">
        <f t="shared" ref="KB266" si="4823">KB268/KB270</f>
        <v>4.3782837127845885E-3</v>
      </c>
      <c r="KC266" s="671"/>
      <c r="KD266" s="671">
        <f t="shared" ref="KD266" si="4824">KD268/KD270</f>
        <v>3.5528833014484831E-3</v>
      </c>
      <c r="KE266" s="671"/>
      <c r="KF266" s="671">
        <f t="shared" ref="KF266" si="4825">KF268/KF270</f>
        <v>1.3631406761177754E-3</v>
      </c>
      <c r="KG266" s="674"/>
      <c r="KH266" s="676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753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741"/>
      <c r="JZ267" s="744"/>
      <c r="KA267" s="747"/>
      <c r="KB267" s="672"/>
      <c r="KC267" s="673"/>
      <c r="KD267" s="673"/>
      <c r="KE267" s="673"/>
      <c r="KF267" s="673"/>
      <c r="KG267" s="675"/>
      <c r="KH267" s="677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753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741"/>
      <c r="JZ268" s="744"/>
      <c r="KA268" s="747"/>
      <c r="KB268" s="678">
        <f t="shared" ref="KB268" si="4884">SUM(C273,O273,AA273,AM273,AY273,BK273,BW273)</f>
        <v>15</v>
      </c>
      <c r="KC268" s="679"/>
      <c r="KD268" s="679">
        <f t="shared" ref="KD268" si="4885">SUM(CI273,CU273,DG273,DS273,EE273,EQ273,FC273)</f>
        <v>13</v>
      </c>
      <c r="KE268" s="679"/>
      <c r="KF268" s="679">
        <f t="shared" ref="KF268" si="4886">SUM(FO273,GA273,GM273,GY273,HK273,HW273,II273)</f>
        <v>5</v>
      </c>
      <c r="KG268" s="682"/>
      <c r="KH268" s="665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753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741"/>
      <c r="JZ269" s="744"/>
      <c r="KA269" s="747"/>
      <c r="KB269" s="680"/>
      <c r="KC269" s="681"/>
      <c r="KD269" s="681"/>
      <c r="KE269" s="681"/>
      <c r="KF269" s="681"/>
      <c r="KG269" s="683"/>
      <c r="KH269" s="677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753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741"/>
      <c r="JZ270" s="744"/>
      <c r="KA270" s="747"/>
      <c r="KB270" s="678">
        <f t="shared" ref="KB270" si="4896">SUM(E263,Q263,AC263,AO263,BA263,BM263,BY263)</f>
        <v>3426</v>
      </c>
      <c r="KC270" s="679"/>
      <c r="KD270" s="679">
        <f t="shared" ref="KD270" si="4897">SUM(CK263,CW263,DI263,DU263,EG263,ES263,FE263)</f>
        <v>3659</v>
      </c>
      <c r="KE270" s="679"/>
      <c r="KF270" s="679">
        <f t="shared" ref="KF270" si="4898">SUM(FQ263,GC263,GO263,HA263,HM263,HY263,IK263)</f>
        <v>3668</v>
      </c>
      <c r="KG270" s="682"/>
      <c r="KH270" s="665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753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741"/>
      <c r="JZ271" s="744"/>
      <c r="KA271" s="747"/>
      <c r="KB271" s="680"/>
      <c r="KC271" s="681"/>
      <c r="KD271" s="681"/>
      <c r="KE271" s="681"/>
      <c r="KF271" s="681"/>
      <c r="KG271" s="683"/>
      <c r="KH271" s="677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753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741"/>
      <c r="JZ272" s="744"/>
      <c r="KA272" s="747"/>
      <c r="KB272" s="678">
        <f t="shared" ref="KB272" si="4907">KB263+KB268</f>
        <v>305</v>
      </c>
      <c r="KC272" s="685">
        <f t="shared" ref="KC272" si="4908">KB272/$KB$10</f>
        <v>8.2099596231493946E-2</v>
      </c>
      <c r="KD272" s="679">
        <f t="shared" ref="KD272" si="4909">KD263+KD268</f>
        <v>232</v>
      </c>
      <c r="KE272" s="685">
        <f t="shared" ref="KE272" si="4910">KD272/$KD$10</f>
        <v>5.9824651882413614E-2</v>
      </c>
      <c r="KF272" s="679">
        <f t="shared" ref="KF272" si="4911">KF263+KF268</f>
        <v>275</v>
      </c>
      <c r="KG272" s="663">
        <f t="shared" ref="KG272" si="4912">KF272/$KF$10</f>
        <v>6.9832402234636867E-2</v>
      </c>
      <c r="KH272" s="665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753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42"/>
      <c r="JZ273" s="745"/>
      <c r="KA273" s="748"/>
      <c r="KB273" s="684"/>
      <c r="KC273" s="686"/>
      <c r="KD273" s="687"/>
      <c r="KE273" s="686"/>
      <c r="KF273" s="687"/>
      <c r="KG273" s="664"/>
      <c r="KH273" s="666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28"/>
      <c r="JW274" s="729"/>
      <c r="JX274" s="730"/>
      <c r="JY274" s="651"/>
      <c r="JZ274" s="652"/>
      <c r="KA274" s="653"/>
      <c r="KB274" s="667"/>
      <c r="KC274" s="668"/>
      <c r="KD274" s="668"/>
      <c r="KE274" s="668"/>
      <c r="KF274" s="668"/>
      <c r="KG274" s="668"/>
      <c r="KH274" s="669"/>
      <c r="KI274" s="553"/>
      <c r="KJ274" s="557"/>
      <c r="KK274" s="553"/>
      <c r="KL274" s="554"/>
      <c r="KM274" s="633"/>
      <c r="KN274" s="757"/>
      <c r="KO274" s="634"/>
      <c r="KP274" s="553"/>
      <c r="KQ274" s="554"/>
    </row>
    <row r="275" spans="1:303">
      <c r="A275" s="752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740">
        <f t="shared" ref="JY275" si="4988">SUM(I282,U282,AG282,AS282,BE282,BQ282,CC282)/SUM(G282,I282,S282,U282,AE282,AG282,AQ282,AS282,BC282,BE282,BO282,BQ282,CA282,CC282)</f>
        <v>9.2574419365390903E-2</v>
      </c>
      <c r="JZ275" s="743">
        <f t="shared" ref="JZ275" si="4989">SUM(CO282,DA282,DM282,DY282,EK282,EW282,FI282)/SUM(CM282,CO282,CY282,DA282,DK282,DM282,DW282,DY282,EI282,EK282,EU282,EW282,FG282,FI282)</f>
        <v>7.07281787493972E-2</v>
      </c>
      <c r="KA275" s="746">
        <f t="shared" ref="KA275" si="4990">SUM(,FU282,GG282,GS282,HE282,HQ282,IC282,IO282)/SUM(FU282,FS282,GG282,GE282,GS282,GQ282,HE282,HC282,HQ282,HO282,IC282,IA282,IO282,IM282)</f>
        <v>4.3039879608728369E-2</v>
      </c>
      <c r="KB275" s="670">
        <f t="shared" ref="KB275" si="4991">KB277/KB279</f>
        <v>2.6385224274406332E-3</v>
      </c>
      <c r="KC275" s="671"/>
      <c r="KD275" s="671">
        <f t="shared" ref="KD275" si="4992">KD277/KD279</f>
        <v>3.2912781130005485E-3</v>
      </c>
      <c r="KE275" s="671"/>
      <c r="KF275" s="671">
        <f t="shared" ref="KF275" si="4993">KF277/KF279</f>
        <v>2.4570024570024569E-3</v>
      </c>
      <c r="KG275" s="674"/>
      <c r="KH275" s="676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753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741"/>
      <c r="JZ276" s="744"/>
      <c r="KA276" s="747"/>
      <c r="KB276" s="672"/>
      <c r="KC276" s="673"/>
      <c r="KD276" s="673"/>
      <c r="KE276" s="673"/>
      <c r="KF276" s="673"/>
      <c r="KG276" s="675"/>
      <c r="KH276" s="677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753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741"/>
      <c r="JZ277" s="744"/>
      <c r="KA277" s="747"/>
      <c r="KB277" s="678">
        <f t="shared" ref="KB277" si="5052">SUM(C282,O282,AA282,AM282,AY282,BK282,BW282)</f>
        <v>9</v>
      </c>
      <c r="KC277" s="679"/>
      <c r="KD277" s="679">
        <f t="shared" ref="KD277" si="5053">SUM(CI282,CU282,DG282,DS282,EE282,EQ282,FC282)</f>
        <v>12</v>
      </c>
      <c r="KE277" s="679"/>
      <c r="KF277" s="679">
        <f t="shared" ref="KF277" si="5054">SUM(FO282,GA282,GM282,GY282,HK282,HW282,II282)</f>
        <v>9</v>
      </c>
      <c r="KG277" s="682"/>
      <c r="KH277" s="665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753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741"/>
      <c r="JZ278" s="744"/>
      <c r="KA278" s="747"/>
      <c r="KB278" s="680"/>
      <c r="KC278" s="681"/>
      <c r="KD278" s="681"/>
      <c r="KE278" s="681"/>
      <c r="KF278" s="681"/>
      <c r="KG278" s="683"/>
      <c r="KH278" s="677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753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741"/>
      <c r="JZ279" s="744"/>
      <c r="KA279" s="747"/>
      <c r="KB279" s="678">
        <f t="shared" ref="KB279" si="5143">SUM(E272,Q272,AC272,AO272,BA272,BM272,BY272)</f>
        <v>3411</v>
      </c>
      <c r="KC279" s="679"/>
      <c r="KD279" s="679">
        <f t="shared" ref="KD279" si="5144">SUM(CK272,CW272,DI272,DU272,EG272,ES272,FE272)</f>
        <v>3646</v>
      </c>
      <c r="KE279" s="679"/>
      <c r="KF279" s="679">
        <f t="shared" ref="KF279" si="5145">SUM(FQ272,GC272,GO272,HA272,HM272,HY272,IK272)</f>
        <v>3663</v>
      </c>
      <c r="KG279" s="682"/>
      <c r="KH279" s="665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753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741"/>
      <c r="JZ280" s="744"/>
      <c r="KA280" s="747"/>
      <c r="KB280" s="680"/>
      <c r="KC280" s="681"/>
      <c r="KD280" s="681"/>
      <c r="KE280" s="681"/>
      <c r="KF280" s="681"/>
      <c r="KG280" s="683"/>
      <c r="KH280" s="677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753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741"/>
      <c r="JZ281" s="744"/>
      <c r="KA281" s="747"/>
      <c r="KB281" s="678">
        <f t="shared" ref="KB281" si="5154">KB272+KB277</f>
        <v>314</v>
      </c>
      <c r="KC281" s="685">
        <f t="shared" ref="KC281" si="5155">KB281/$KB$10</f>
        <v>8.4522207267833105E-2</v>
      </c>
      <c r="KD281" s="679">
        <f t="shared" ref="KD281" si="5156">KD272+KD277</f>
        <v>244</v>
      </c>
      <c r="KE281" s="685">
        <f t="shared" ref="KE281" si="5157">KD281/$KD$10</f>
        <v>6.2919030428055703E-2</v>
      </c>
      <c r="KF281" s="679">
        <f t="shared" ref="KF281" si="5158">KF272+KF277</f>
        <v>284</v>
      </c>
      <c r="KG281" s="663">
        <f t="shared" ref="KG281" si="5159">KF281/$KF$10</f>
        <v>7.2117826307770444E-2</v>
      </c>
      <c r="KH281" s="665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753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42"/>
      <c r="JZ282" s="745"/>
      <c r="KA282" s="748"/>
      <c r="KB282" s="684"/>
      <c r="KC282" s="686"/>
      <c r="KD282" s="687"/>
      <c r="KE282" s="686"/>
      <c r="KF282" s="687"/>
      <c r="KG282" s="664"/>
      <c r="KH282" s="666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28"/>
      <c r="JW283" s="729"/>
      <c r="JX283" s="730"/>
      <c r="JY283" s="651"/>
      <c r="JZ283" s="652"/>
      <c r="KA283" s="653"/>
      <c r="KB283" s="667"/>
      <c r="KC283" s="668"/>
      <c r="KD283" s="668"/>
      <c r="KE283" s="668"/>
      <c r="KF283" s="668"/>
      <c r="KG283" s="668"/>
      <c r="KH283" s="669"/>
      <c r="KI283" s="553"/>
      <c r="KJ283" s="557"/>
      <c r="KK283" s="553"/>
      <c r="KL283" s="554"/>
      <c r="KM283" s="633"/>
      <c r="KN283" s="757"/>
      <c r="KO283" s="634"/>
      <c r="KP283" s="553"/>
      <c r="KQ283" s="554"/>
    </row>
    <row r="284" spans="1:303">
      <c r="A284" s="752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740">
        <f t="shared" ref="JY284" si="5235">SUM(I291,U291,AG291,AS291,BE291,BQ291,CC291)/SUM(G291,I291,S291,U291,AE291,AG291,AQ291,AS291,BC291,BE291,BO291,BQ291,CA291,CC291)</f>
        <v>8.4055459272097052E-2</v>
      </c>
      <c r="JZ284" s="743">
        <f t="shared" ref="JZ284" si="5236">SUM(CO291,DA291,DM291,DY291,EK291,EW291,FI291)/SUM(CM291,CO291,CY291,DA291,DK291,DM291,DW291,DY291,EI291,EK291,EU291,EW291,FG291,FI291)</f>
        <v>7.6581854703716104E-2</v>
      </c>
      <c r="KA284" s="746">
        <f t="shared" ref="KA284" si="5237">SUM(,FU291,GG291,GS291,HE291,HQ291,IC291,IO291)/SUM(FU291,FS291,GG291,GE291,GS291,GQ291,HE291,HC291,HQ291,HO291,IC291,IA291,IO291,IM291)</f>
        <v>4.4269206745783884E-2</v>
      </c>
      <c r="KB284" s="670">
        <f t="shared" ref="KB284" si="5238">KB286/KB288</f>
        <v>1.4697236919459142E-3</v>
      </c>
      <c r="KC284" s="671"/>
      <c r="KD284" s="671">
        <f t="shared" ref="KD284" si="5239">KD286/KD288</f>
        <v>2.4766097963676388E-3</v>
      </c>
      <c r="KE284" s="671"/>
      <c r="KF284" s="671">
        <f t="shared" ref="KF284" si="5240">KF286/KF288</f>
        <v>1.0946907498631637E-3</v>
      </c>
      <c r="KG284" s="674"/>
      <c r="KH284" s="676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753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741"/>
      <c r="JZ285" s="744"/>
      <c r="KA285" s="747"/>
      <c r="KB285" s="672"/>
      <c r="KC285" s="673"/>
      <c r="KD285" s="673"/>
      <c r="KE285" s="673"/>
      <c r="KF285" s="673"/>
      <c r="KG285" s="675"/>
      <c r="KH285" s="677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753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741"/>
      <c r="JZ286" s="744"/>
      <c r="KA286" s="747"/>
      <c r="KB286" s="678">
        <f t="shared" ref="KB286" si="5379">SUM(C291,O291,AA291,AM291,AY291,BK291,BW291)</f>
        <v>5</v>
      </c>
      <c r="KC286" s="679"/>
      <c r="KD286" s="679">
        <f t="shared" ref="KD286" si="5380">SUM(CI291,CU291,DG291,DS291,EE291,EQ291,FC291)</f>
        <v>9</v>
      </c>
      <c r="KE286" s="679"/>
      <c r="KF286" s="679">
        <f t="shared" ref="KF286" si="5381">SUM(FO291,GA291,GM291,GY291,HK291,HW291,II291)</f>
        <v>4</v>
      </c>
      <c r="KG286" s="682"/>
      <c r="KH286" s="665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753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741"/>
      <c r="JZ287" s="744"/>
      <c r="KA287" s="747"/>
      <c r="KB287" s="680"/>
      <c r="KC287" s="681"/>
      <c r="KD287" s="681"/>
      <c r="KE287" s="681"/>
      <c r="KF287" s="681"/>
      <c r="KG287" s="683"/>
      <c r="KH287" s="677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753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741"/>
      <c r="JZ288" s="744"/>
      <c r="KA288" s="747"/>
      <c r="KB288" s="678">
        <f t="shared" ref="KB288" si="5392">SUM(E281,Q281,AC281,AO281,BA281,BM281,BY281)</f>
        <v>3402</v>
      </c>
      <c r="KC288" s="679"/>
      <c r="KD288" s="679">
        <f t="shared" ref="KD288" si="5393">SUM(CK281,CW281,DI281,DU281,EG281,ES281,FE281)</f>
        <v>3634</v>
      </c>
      <c r="KE288" s="679"/>
      <c r="KF288" s="679">
        <f t="shared" ref="KF288" si="5394">SUM(FQ281,GC281,GO281,HA281,HM281,HY281,IK281)</f>
        <v>3654</v>
      </c>
      <c r="KG288" s="682"/>
      <c r="KH288" s="665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753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741"/>
      <c r="JZ289" s="744"/>
      <c r="KA289" s="747"/>
      <c r="KB289" s="680"/>
      <c r="KC289" s="681"/>
      <c r="KD289" s="681"/>
      <c r="KE289" s="681"/>
      <c r="KF289" s="681"/>
      <c r="KG289" s="683"/>
      <c r="KH289" s="677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753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741"/>
      <c r="JZ290" s="744"/>
      <c r="KA290" s="747"/>
      <c r="KB290" s="678">
        <f t="shared" ref="KB290" si="5403">KB281+KB286</f>
        <v>319</v>
      </c>
      <c r="KC290" s="685">
        <f t="shared" ref="KC290" si="5404">KB290/$KB$10</f>
        <v>8.5868102288021539E-2</v>
      </c>
      <c r="KD290" s="679">
        <f t="shared" ref="KD290" si="5405">KD281+KD286</f>
        <v>253</v>
      </c>
      <c r="KE290" s="685">
        <f t="shared" ref="KE290" si="5406">KD290/$KD$10</f>
        <v>6.5239814337287261E-2</v>
      </c>
      <c r="KF290" s="679">
        <f t="shared" ref="KF290" si="5407">KF281+KF286</f>
        <v>288</v>
      </c>
      <c r="KG290" s="663">
        <f t="shared" ref="KG290" si="5408">KF290/$KF$10</f>
        <v>7.3133570340274248E-2</v>
      </c>
      <c r="KH290" s="665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753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42"/>
      <c r="JZ291" s="745"/>
      <c r="KA291" s="748"/>
      <c r="KB291" s="684"/>
      <c r="KC291" s="686"/>
      <c r="KD291" s="687"/>
      <c r="KE291" s="686"/>
      <c r="KF291" s="687"/>
      <c r="KG291" s="664"/>
      <c r="KH291" s="666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28"/>
      <c r="JW292" s="729"/>
      <c r="JX292" s="730"/>
      <c r="JY292" s="651"/>
      <c r="JZ292" s="652"/>
      <c r="KA292" s="653"/>
      <c r="KB292" s="667"/>
      <c r="KC292" s="668"/>
      <c r="KD292" s="668"/>
      <c r="KE292" s="668"/>
      <c r="KF292" s="668"/>
      <c r="KG292" s="668"/>
      <c r="KH292" s="669"/>
      <c r="KI292" s="553"/>
      <c r="KJ292" s="557"/>
      <c r="KK292" s="553"/>
      <c r="KL292" s="554"/>
      <c r="KM292" s="633"/>
      <c r="KN292" s="757"/>
      <c r="KO292" s="634"/>
      <c r="KP292" s="553"/>
      <c r="KQ292" s="554"/>
    </row>
    <row r="293" spans="1:303">
      <c r="A293" s="752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740">
        <f t="shared" ref="JY293" si="5484">SUM(I300,U300,AG300,AS300,BE300,BQ300,CC300)/SUM(G300,I300,S300,U300,AE300,AG300,AQ300,AS300,BC300,BE300,BO300,BQ300,CA300,CC300)</f>
        <v>9.3411026445540113E-2</v>
      </c>
      <c r="JZ293" s="743">
        <f t="shared" ref="JZ293" si="5485">SUM(CO300,DA300,DM300,DY300,EK300,EW300,FI300)/SUM(CM300,CO300,CY300,DA300,DK300,DM300,DW300,DY300,EI300,EK300,EU300,EW300,FG300,FI300)</f>
        <v>8.0171306209850107E-2</v>
      </c>
      <c r="KA293" s="746">
        <f t="shared" ref="KA293" si="5486">SUM(,FU300,GG300,GS300,HE300,HQ300,IC300,IO300)/SUM(FU300,FS300,GG300,GE300,GS300,GQ300,HE300,HC300,HQ300,HO300,IC300,IA300,IO300,IM300)</f>
        <v>4.795007504542223E-2</v>
      </c>
      <c r="KB293" s="670">
        <f t="shared" ref="KB293" si="5487">KB295/KB297</f>
        <v>4.4156608772446277E-3</v>
      </c>
      <c r="KC293" s="671"/>
      <c r="KD293" s="671">
        <f t="shared" ref="KD293" si="5488">KD295/KD297</f>
        <v>3.3103448275862068E-3</v>
      </c>
      <c r="KE293" s="671"/>
      <c r="KF293" s="671">
        <f t="shared" ref="KF293" si="5489">KF295/KF297</f>
        <v>3.2876712328767125E-3</v>
      </c>
      <c r="KG293" s="674"/>
      <c r="KH293" s="676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753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741"/>
      <c r="JZ294" s="744"/>
      <c r="KA294" s="747"/>
      <c r="KB294" s="672"/>
      <c r="KC294" s="673"/>
      <c r="KD294" s="673"/>
      <c r="KE294" s="673"/>
      <c r="KF294" s="673"/>
      <c r="KG294" s="675"/>
      <c r="KH294" s="677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753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741"/>
      <c r="JZ295" s="744"/>
      <c r="KA295" s="747"/>
      <c r="KB295" s="678">
        <f t="shared" ref="KB295" si="5548">SUM(C300,O300,AA300,AM300,AY300,BK300,BW300)</f>
        <v>15</v>
      </c>
      <c r="KC295" s="679"/>
      <c r="KD295" s="679">
        <f t="shared" ref="KD295" si="5549">SUM(CI300,CU300,DG300,DS300,EE300,EQ300,FC300)</f>
        <v>12</v>
      </c>
      <c r="KE295" s="679"/>
      <c r="KF295" s="679">
        <f t="shared" ref="KF295" si="5550">SUM(FO300,GA300,GM300,GY300,HK300,HW300,II300)</f>
        <v>12</v>
      </c>
      <c r="KG295" s="682"/>
      <c r="KH295" s="665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753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741"/>
      <c r="JZ296" s="744"/>
      <c r="KA296" s="747"/>
      <c r="KB296" s="680"/>
      <c r="KC296" s="681"/>
      <c r="KD296" s="681"/>
      <c r="KE296" s="681"/>
      <c r="KF296" s="681"/>
      <c r="KG296" s="683"/>
      <c r="KH296" s="677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753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741"/>
      <c r="JZ297" s="744"/>
      <c r="KA297" s="747"/>
      <c r="KB297" s="678">
        <f t="shared" ref="KB297" si="5559">SUM(E290,Q290,AC290,AO290,BA290,BM290,BY290)</f>
        <v>3397</v>
      </c>
      <c r="KC297" s="679"/>
      <c r="KD297" s="679">
        <f t="shared" ref="KD297" si="5560">SUM(CK290,CW290,DI290,DU290,EG290,ES290,FE290)</f>
        <v>3625</v>
      </c>
      <c r="KE297" s="679"/>
      <c r="KF297" s="679">
        <f t="shared" ref="KF297" si="5561">SUM(FQ290,GC290,GO290,HA290,HM290,HY290,IK290)</f>
        <v>3650</v>
      </c>
      <c r="KG297" s="682"/>
      <c r="KH297" s="665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753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741"/>
      <c r="JZ298" s="744"/>
      <c r="KA298" s="747"/>
      <c r="KB298" s="680"/>
      <c r="KC298" s="681"/>
      <c r="KD298" s="681"/>
      <c r="KE298" s="681"/>
      <c r="KF298" s="681"/>
      <c r="KG298" s="683"/>
      <c r="KH298" s="677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753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741"/>
      <c r="JZ299" s="744"/>
      <c r="KA299" s="747"/>
      <c r="KB299" s="678">
        <f t="shared" ref="KB299" si="5570">KB290+KB295</f>
        <v>334</v>
      </c>
      <c r="KC299" s="685">
        <f t="shared" ref="KC299" si="5571">KB299/$KB$10</f>
        <v>8.9905787348586813E-2</v>
      </c>
      <c r="KD299" s="679">
        <f t="shared" ref="KD299" si="5572">KD290+KD295</f>
        <v>265</v>
      </c>
      <c r="KE299" s="685">
        <f t="shared" ref="KE299" si="5573">KD299/$KD$10</f>
        <v>6.8334192882929343E-2</v>
      </c>
      <c r="KF299" s="679">
        <f t="shared" ref="KF299" si="5574">KF290+KF295</f>
        <v>300</v>
      </c>
      <c r="KG299" s="663">
        <f t="shared" ref="KG299" si="5575">KF299/$KF$10</f>
        <v>7.6180802437785675E-2</v>
      </c>
      <c r="KH299" s="665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753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42"/>
      <c r="JZ300" s="745"/>
      <c r="KA300" s="748"/>
      <c r="KB300" s="684"/>
      <c r="KC300" s="686"/>
      <c r="KD300" s="687"/>
      <c r="KE300" s="686"/>
      <c r="KF300" s="687"/>
      <c r="KG300" s="664"/>
      <c r="KH300" s="666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28"/>
      <c r="JW301" s="729"/>
      <c r="JX301" s="730"/>
      <c r="JY301" s="651"/>
      <c r="JZ301" s="652"/>
      <c r="KA301" s="653"/>
      <c r="KB301" s="667"/>
      <c r="KC301" s="668"/>
      <c r="KD301" s="668"/>
      <c r="KE301" s="668"/>
      <c r="KF301" s="668"/>
      <c r="KG301" s="668"/>
      <c r="KH301" s="669"/>
      <c r="KI301" s="553"/>
      <c r="KJ301" s="557"/>
      <c r="KK301" s="553"/>
      <c r="KL301" s="554"/>
      <c r="KM301" s="633"/>
      <c r="KN301" s="757"/>
      <c r="KO301" s="634"/>
      <c r="KP301" s="553"/>
      <c r="KQ301" s="554"/>
    </row>
    <row r="302" spans="1:303">
      <c r="A302" s="752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740">
        <f t="shared" ref="JY302" si="5651">SUM(I309,U309,AG309,AS309,BE309,BQ309,CC309)/SUM(G309,I309,S309,U309,AE309,AG309,AQ309,AS309,BC309,BE309,BO309,BQ309,CA309,CC309)</f>
        <v>9.5829803257083693E-2</v>
      </c>
      <c r="JZ302" s="743">
        <f t="shared" ref="JZ302" si="5652">SUM(CO309,DA309,DM309,DY309,EK309,EW309,FI309)/SUM(CM309,CO309,CY309,DA309,DK309,DM309,DW309,DY309,EI309,EK309,EU309,EW309,FG309,FI309)</f>
        <v>8.6012861736334406E-2</v>
      </c>
      <c r="KA302" s="746">
        <f t="shared" ref="KA302" si="5653">SUM(,FU309,GG309,GS309,HE309,HQ309,IC309,IO309)/SUM(FU309,FS309,GG309,GE309,GS309,GQ309,HE309,HC309,HQ309,HO309,IC309,IA309,IO309,IM309)</f>
        <v>5.1313328454094496E-2</v>
      </c>
      <c r="KB302" s="670">
        <f t="shared" ref="KB302" si="5654">KB304/KB306</f>
        <v>3.84387936132466E-3</v>
      </c>
      <c r="KC302" s="671"/>
      <c r="KD302" s="671">
        <f t="shared" ref="KD302" si="5655">KD304/KD306</f>
        <v>1.9374481040686411E-3</v>
      </c>
      <c r="KE302" s="671"/>
      <c r="KF302" s="671">
        <f t="shared" ref="KF302" si="5656">KF304/KF306</f>
        <v>2.1990104452996153E-3</v>
      </c>
      <c r="KG302" s="674"/>
      <c r="KH302" s="676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753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741"/>
      <c r="JZ303" s="744"/>
      <c r="KA303" s="747"/>
      <c r="KB303" s="672"/>
      <c r="KC303" s="673"/>
      <c r="KD303" s="673"/>
      <c r="KE303" s="673"/>
      <c r="KF303" s="673"/>
      <c r="KG303" s="675"/>
      <c r="KH303" s="677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753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741"/>
      <c r="JZ304" s="744"/>
      <c r="KA304" s="747"/>
      <c r="KB304" s="678">
        <f t="shared" ref="KB304" si="5740">SUM(C309,O309,AA309,AM309,AY309,BK309,BW309)</f>
        <v>13</v>
      </c>
      <c r="KC304" s="679"/>
      <c r="KD304" s="679">
        <f t="shared" ref="KD304" si="5741">SUM(CI309,CU309,DG309,DS309,EE309,EQ309,FC309)</f>
        <v>7</v>
      </c>
      <c r="KE304" s="679"/>
      <c r="KF304" s="679">
        <f t="shared" ref="KF304" si="5742">SUM(FO309,GA309,GM309,GY309,HK309,HW309,II309)</f>
        <v>8</v>
      </c>
      <c r="KG304" s="682"/>
      <c r="KH304" s="665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753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741"/>
      <c r="JZ305" s="744"/>
      <c r="KA305" s="747"/>
      <c r="KB305" s="680"/>
      <c r="KC305" s="681"/>
      <c r="KD305" s="681"/>
      <c r="KE305" s="681"/>
      <c r="KF305" s="681"/>
      <c r="KG305" s="683"/>
      <c r="KH305" s="677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753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741"/>
      <c r="JZ306" s="744"/>
      <c r="KA306" s="747"/>
      <c r="KB306" s="678">
        <f t="shared" ref="KB306" si="5752">SUM(E299,Q299,AC299,AO299,BA299,BM299,BY299)</f>
        <v>3382</v>
      </c>
      <c r="KC306" s="679"/>
      <c r="KD306" s="679">
        <f t="shared" ref="KD306" si="5753">SUM(CK299,CW299,DI299,DU299,EG299,ES299,FE299)</f>
        <v>3613</v>
      </c>
      <c r="KE306" s="679"/>
      <c r="KF306" s="679">
        <f t="shared" ref="KF306" si="5754">SUM(FQ299,GC299,GO299,HA299,HM299,HY299,IK299)</f>
        <v>3638</v>
      </c>
      <c r="KG306" s="682"/>
      <c r="KH306" s="665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753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741"/>
      <c r="JZ307" s="744"/>
      <c r="KA307" s="747"/>
      <c r="KB307" s="680"/>
      <c r="KC307" s="681"/>
      <c r="KD307" s="681"/>
      <c r="KE307" s="681"/>
      <c r="KF307" s="681"/>
      <c r="KG307" s="683"/>
      <c r="KH307" s="677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753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741"/>
      <c r="JZ308" s="744"/>
      <c r="KA308" s="747"/>
      <c r="KB308" s="678">
        <f t="shared" ref="KB308" si="5766">KB299+KB304</f>
        <v>347</v>
      </c>
      <c r="KC308" s="685">
        <f t="shared" ref="KC308" si="5767">KB308/$KB$10</f>
        <v>9.3405114401076711E-2</v>
      </c>
      <c r="KD308" s="679">
        <f t="shared" ref="KD308" si="5768">KD299+KD304</f>
        <v>272</v>
      </c>
      <c r="KE308" s="685">
        <f t="shared" ref="KE308" si="5769">KD308/$KD$10</f>
        <v>7.0139247034553889E-2</v>
      </c>
      <c r="KF308" s="679">
        <f t="shared" ref="KF308" si="5770">KF299+KF304</f>
        <v>308</v>
      </c>
      <c r="KG308" s="663">
        <f t="shared" ref="KG308" si="5771">KF308/$KF$10</f>
        <v>7.8212290502793297E-2</v>
      </c>
      <c r="KH308" s="665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753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42"/>
      <c r="JZ309" s="745"/>
      <c r="KA309" s="748"/>
      <c r="KB309" s="684"/>
      <c r="KC309" s="686"/>
      <c r="KD309" s="687"/>
      <c r="KE309" s="686"/>
      <c r="KF309" s="687"/>
      <c r="KG309" s="664"/>
      <c r="KH309" s="666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28"/>
      <c r="JW310" s="729"/>
      <c r="JX310" s="730"/>
      <c r="JY310" s="651"/>
      <c r="JZ310" s="652"/>
      <c r="KA310" s="653"/>
      <c r="KB310" s="667"/>
      <c r="KC310" s="668"/>
      <c r="KD310" s="668"/>
      <c r="KE310" s="668"/>
      <c r="KF310" s="668"/>
      <c r="KG310" s="668"/>
      <c r="KH310" s="669"/>
      <c r="KI310" s="553"/>
      <c r="KJ310" s="557"/>
      <c r="KK310" s="553"/>
      <c r="KL310" s="554"/>
      <c r="KM310" s="633"/>
      <c r="KN310" s="757"/>
      <c r="KO310" s="634"/>
      <c r="KP310" s="553"/>
      <c r="KQ310" s="554"/>
    </row>
    <row r="311" spans="1:303">
      <c r="A311" s="752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740">
        <f t="shared" ref="JY311" si="5847">SUM(I318,U318,AG318,AS318,BE318,BQ318,CC318)/SUM(G318,I318,S318,U318,AE318,AG318,AQ318,AS318,BC318,BE318,BO318,BQ318,CA318,CC318)</f>
        <v>9.5737642944901238E-2</v>
      </c>
      <c r="JZ311" s="743">
        <f t="shared" ref="JZ311" si="5848">SUM(CO318,DA318,DM318,DY318,EK318,EW318,FI318)/SUM(CM318,CO318,CY318,DA318,DK318,DM318,DW318,DY318,EI318,EK318,EU318,EW318,FG318,FI318)</f>
        <v>7.8036787470406113E-2</v>
      </c>
      <c r="KA311" s="746">
        <f t="shared" ref="KA311" si="5849">SUM(,FU318,GG318,GS318,HE318,HQ318,IC318,IO318)/SUM(FU318,FS318,GG318,GE318,GS318,GQ318,HE318,HC318,HQ318,HO318,IC318,IA318,IO318,IM318)</f>
        <v>4.6875E-2</v>
      </c>
      <c r="KB311" s="670">
        <f t="shared" ref="KB311" si="5850">KB313/KB315</f>
        <v>3.85871178391214E-3</v>
      </c>
      <c r="KC311" s="671"/>
      <c r="KD311" s="671">
        <f t="shared" ref="KD311" si="5851">KD313/KD315</f>
        <v>2.7731558513588465E-3</v>
      </c>
      <c r="KE311" s="671"/>
      <c r="KF311" s="671">
        <f t="shared" ref="KF311" si="5852">KF313/KF315</f>
        <v>2.4793388429752068E-3</v>
      </c>
      <c r="KG311" s="674"/>
      <c r="KH311" s="676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753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741"/>
      <c r="JZ312" s="744"/>
      <c r="KA312" s="747"/>
      <c r="KB312" s="672"/>
      <c r="KC312" s="673"/>
      <c r="KD312" s="673"/>
      <c r="KE312" s="673"/>
      <c r="KF312" s="673"/>
      <c r="KG312" s="675"/>
      <c r="KH312" s="677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753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741"/>
      <c r="JZ313" s="744"/>
      <c r="KA313" s="747"/>
      <c r="KB313" s="678">
        <f t="shared" ref="KB313" si="5911">SUM(C318,O318,AA318,AM318,AY318,BK318,BW318)</f>
        <v>13</v>
      </c>
      <c r="KC313" s="679"/>
      <c r="KD313" s="679">
        <f t="shared" ref="KD313" si="5912">SUM(CI318,CU318,DG318,DS318,EE318,EQ318,FC318)</f>
        <v>10</v>
      </c>
      <c r="KE313" s="679"/>
      <c r="KF313" s="679">
        <f t="shared" ref="KF313" si="5913">SUM(FO318,GA318,GM318,GY318,HK318,HW318,II318)</f>
        <v>9</v>
      </c>
      <c r="KG313" s="682"/>
      <c r="KH313" s="665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753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741"/>
      <c r="JZ314" s="744"/>
      <c r="KA314" s="747"/>
      <c r="KB314" s="680"/>
      <c r="KC314" s="681"/>
      <c r="KD314" s="681"/>
      <c r="KE314" s="681"/>
      <c r="KF314" s="681"/>
      <c r="KG314" s="683"/>
      <c r="KH314" s="677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753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741"/>
      <c r="JZ315" s="744"/>
      <c r="KA315" s="747"/>
      <c r="KB315" s="678">
        <f t="shared" ref="KB315" si="5922">SUM(E308,Q308,AC308,AO308,BA308,BM308,BY308)</f>
        <v>3369</v>
      </c>
      <c r="KC315" s="679"/>
      <c r="KD315" s="679">
        <f t="shared" ref="KD315" si="5923">SUM(CK308,CW308,DI308,DU308,EG308,ES308,FE308)</f>
        <v>3606</v>
      </c>
      <c r="KE315" s="679"/>
      <c r="KF315" s="679">
        <f t="shared" ref="KF315" si="5924">SUM(FQ308,GC308,GO308,HA308,HM308,HY308,IK308)</f>
        <v>3630</v>
      </c>
      <c r="KG315" s="682"/>
      <c r="KH315" s="665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753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741"/>
      <c r="JZ316" s="744"/>
      <c r="KA316" s="747"/>
      <c r="KB316" s="680"/>
      <c r="KC316" s="681"/>
      <c r="KD316" s="681"/>
      <c r="KE316" s="681"/>
      <c r="KF316" s="681"/>
      <c r="KG316" s="683"/>
      <c r="KH316" s="677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753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741"/>
      <c r="JZ317" s="744"/>
      <c r="KA317" s="747"/>
      <c r="KB317" s="678">
        <f t="shared" ref="KB317" si="5933">KB308+KB313</f>
        <v>360</v>
      </c>
      <c r="KC317" s="685">
        <f t="shared" ref="KC317" si="5934">KB317/$KB$10</f>
        <v>9.6904441453566623E-2</v>
      </c>
      <c r="KD317" s="679">
        <f t="shared" ref="KD317" si="5935">KD308+KD313</f>
        <v>282</v>
      </c>
      <c r="KE317" s="685">
        <f t="shared" ref="KE317" si="5936">KD317/$KD$10</f>
        <v>7.271789582258896E-2</v>
      </c>
      <c r="KF317" s="679">
        <f t="shared" ref="KF317" si="5937">KF308+KF313</f>
        <v>317</v>
      </c>
      <c r="KG317" s="663">
        <f t="shared" ref="KG317" si="5938">KF317/$KF$10</f>
        <v>8.049771457592686E-2</v>
      </c>
      <c r="KH317" s="665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753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42"/>
      <c r="JZ318" s="745"/>
      <c r="KA318" s="748"/>
      <c r="KB318" s="684"/>
      <c r="KC318" s="686"/>
      <c r="KD318" s="687"/>
      <c r="KE318" s="686"/>
      <c r="KF318" s="687"/>
      <c r="KG318" s="664"/>
      <c r="KH318" s="666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28"/>
      <c r="JW319" s="729"/>
      <c r="JX319" s="730"/>
      <c r="JY319" s="651"/>
      <c r="JZ319" s="652"/>
      <c r="KA319" s="653"/>
      <c r="KB319" s="667"/>
      <c r="KC319" s="668"/>
      <c r="KD319" s="668"/>
      <c r="KE319" s="668"/>
      <c r="KF319" s="668"/>
      <c r="KG319" s="668"/>
      <c r="KH319" s="669"/>
      <c r="KI319" s="553"/>
      <c r="KJ319" s="557"/>
      <c r="KK319" s="553"/>
      <c r="KL319" s="554"/>
      <c r="KM319" s="633"/>
      <c r="KN319" s="757"/>
      <c r="KO319" s="634"/>
      <c r="KP319" s="553"/>
      <c r="KQ319" s="554"/>
    </row>
    <row r="320" spans="1:303">
      <c r="A320" s="752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740">
        <f t="shared" ref="JY320" si="6014">SUM(I327,U327,AG327,AS327,BE327,BQ327,CC327)/SUM(G327,I327,S327,U327,AE327,AG327,AQ327,AS327,BC327,BE327,BO327,BQ327,CA327,CC327)</f>
        <v>9.6042950884867764E-2</v>
      </c>
      <c r="JZ320" s="743">
        <f t="shared" ref="JZ320" si="6015">SUM(CO327,DA327,DM327,DY327,EK327,EW327,FI327)/SUM(CM327,CO327,CY327,DA327,DK327,DM327,DW327,DY327,EI327,EK327,EU327,EW327,FG327,FI327)</f>
        <v>7.6680068925904649E-2</v>
      </c>
      <c r="KA320" s="746">
        <f t="shared" ref="KA320" si="6016">SUM(,FU327,GG327,GS327,HE327,HQ327,IC327,IO327)/SUM(FU327,FS327,GG327,GE327,GS327,GQ327,HE327,HC327,HQ327,HO327,IC327,IA327,IO327,IM327)</f>
        <v>4.870810055865922E-2</v>
      </c>
      <c r="KB320" s="670">
        <f t="shared" ref="KB320" si="6017">KB322/KB324</f>
        <v>4.1716328963051254E-3</v>
      </c>
      <c r="KC320" s="671"/>
      <c r="KD320" s="671">
        <f t="shared" ref="KD320" si="6018">KD322/KD324</f>
        <v>3.3370411568409346E-3</v>
      </c>
      <c r="KE320" s="671"/>
      <c r="KF320" s="671">
        <f t="shared" ref="KF320" si="6019">KF322/KF324</f>
        <v>7.1803369235017948E-3</v>
      </c>
      <c r="KG320" s="674"/>
      <c r="KH320" s="676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753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741"/>
      <c r="JZ321" s="744"/>
      <c r="KA321" s="747"/>
      <c r="KB321" s="672"/>
      <c r="KC321" s="673"/>
      <c r="KD321" s="673"/>
      <c r="KE321" s="673"/>
      <c r="KF321" s="673"/>
      <c r="KG321" s="675"/>
      <c r="KH321" s="677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753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741"/>
      <c r="JZ322" s="744"/>
      <c r="KA322" s="747"/>
      <c r="KB322" s="678">
        <f t="shared" ref="KB322" si="6078">SUM(C327,O327,AA327,AM327,AY327,BK327,BW327)</f>
        <v>14</v>
      </c>
      <c r="KC322" s="679"/>
      <c r="KD322" s="679">
        <f t="shared" ref="KD322" si="6079">SUM(CI327,CU327,DG327,DS327,EE327,EQ327,FC327)</f>
        <v>12</v>
      </c>
      <c r="KE322" s="679"/>
      <c r="KF322" s="679">
        <f t="shared" ref="KF322" si="6080">SUM(FO327,GA327,GM327,GY327,HK327,HW327,II327)</f>
        <v>26</v>
      </c>
      <c r="KG322" s="682"/>
      <c r="KH322" s="665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753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741"/>
      <c r="JZ323" s="744"/>
      <c r="KA323" s="747"/>
      <c r="KB323" s="680"/>
      <c r="KC323" s="681"/>
      <c r="KD323" s="681"/>
      <c r="KE323" s="681"/>
      <c r="KF323" s="681"/>
      <c r="KG323" s="683"/>
      <c r="KH323" s="677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753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741"/>
      <c r="JZ324" s="744"/>
      <c r="KA324" s="747"/>
      <c r="KB324" s="678">
        <f t="shared" ref="KB324" si="6089">SUM(E317,Q317,AC317,AO317,BA317,BM317,BY317)</f>
        <v>3356</v>
      </c>
      <c r="KC324" s="679"/>
      <c r="KD324" s="679">
        <f t="shared" ref="KD324" si="6090">SUM(CK317,CW317,DI317,DU317,EG317,ES317,FE317)</f>
        <v>3596</v>
      </c>
      <c r="KE324" s="679"/>
      <c r="KF324" s="679">
        <f t="shared" ref="KF324" si="6091">SUM(FQ317,GC317,GO317,HA317,HM317,HY317,IK317)</f>
        <v>3621</v>
      </c>
      <c r="KG324" s="682"/>
      <c r="KH324" s="665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753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741"/>
      <c r="JZ325" s="744"/>
      <c r="KA325" s="747"/>
      <c r="KB325" s="680"/>
      <c r="KC325" s="681"/>
      <c r="KD325" s="681"/>
      <c r="KE325" s="681"/>
      <c r="KF325" s="681"/>
      <c r="KG325" s="683"/>
      <c r="KH325" s="677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753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741"/>
      <c r="JZ326" s="744"/>
      <c r="KA326" s="747"/>
      <c r="KB326" s="678">
        <f t="shared" ref="KB326" si="6101">KB317+KB322</f>
        <v>374</v>
      </c>
      <c r="KC326" s="685">
        <f t="shared" ref="KC326" si="6102">KB326/$KB$10</f>
        <v>0.10067294751009422</v>
      </c>
      <c r="KD326" s="679">
        <f t="shared" ref="KD326" si="6103">KD317+KD322</f>
        <v>294</v>
      </c>
      <c r="KE326" s="685">
        <f t="shared" ref="KE326" si="6104">KD326/$KD$10</f>
        <v>7.5812274368231042E-2</v>
      </c>
      <c r="KF326" s="679">
        <f t="shared" ref="KF326" si="6105">KF317+KF322</f>
        <v>343</v>
      </c>
      <c r="KG326" s="663">
        <f t="shared" ref="KG326" si="6106">KF326/$KF$10</f>
        <v>8.7100050787201622E-2</v>
      </c>
      <c r="KH326" s="665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753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42"/>
      <c r="JZ327" s="745"/>
      <c r="KA327" s="748"/>
      <c r="KB327" s="684"/>
      <c r="KC327" s="686"/>
      <c r="KD327" s="687"/>
      <c r="KE327" s="686"/>
      <c r="KF327" s="687"/>
      <c r="KG327" s="664"/>
      <c r="KH327" s="666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28"/>
      <c r="JW328" s="729"/>
      <c r="JX328" s="730"/>
      <c r="JY328" s="651"/>
      <c r="JZ328" s="652"/>
      <c r="KA328" s="653"/>
      <c r="KB328" s="667"/>
      <c r="KC328" s="668"/>
      <c r="KD328" s="668"/>
      <c r="KE328" s="668"/>
      <c r="KF328" s="668"/>
      <c r="KG328" s="668"/>
      <c r="KH328" s="669"/>
      <c r="KI328" s="553"/>
      <c r="KJ328" s="557"/>
      <c r="KK328" s="553"/>
      <c r="KL328" s="554"/>
      <c r="KM328" s="633"/>
      <c r="KN328" s="757"/>
      <c r="KO328" s="634"/>
      <c r="KP328" s="553"/>
      <c r="KQ328" s="554"/>
    </row>
    <row r="329" spans="1:303">
      <c r="A329" s="752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740">
        <f t="shared" ref="JY329" si="6182">SUM(I336,U336,AG336,AS336,BE336,BQ336,CC336)/SUM(G336,I336,S336,U336,AE336,AG336,AQ336,AS336,BC336,BE336,BO336,BQ336,CA336,CC336)</f>
        <v>0.10662071846282373</v>
      </c>
      <c r="JZ329" s="743">
        <f t="shared" ref="JZ329" si="6183">SUM(CO336,DA336,DM336,DY336,EK336,EW336,FI336)/SUM(CM336,CO336,CY336,DA336,DK336,DM336,DW336,DY336,EI336,EK336,EU336,EW336,FG336,FI336)</f>
        <v>8.9034956677621749E-2</v>
      </c>
      <c r="KA329" s="746">
        <f t="shared" ref="KA329" si="6184">SUM(,FU336,GG336,GS336,HE336,HQ336,IC336,IO336)/SUM(FU336,FS336,GG336,GE336,GS336,GQ336,HE336,HC336,HQ336,HO336,IC336,IA336,IO336,IM336)</f>
        <v>5.6166711385385926E-2</v>
      </c>
      <c r="KB329" s="670">
        <f t="shared" ref="KB329" si="6185">KB331/KB333</f>
        <v>2.9922202274087371E-3</v>
      </c>
      <c r="KC329" s="671"/>
      <c r="KD329" s="671">
        <f t="shared" ref="KD329" si="6186">KD331/KD333</f>
        <v>2.232142857142857E-3</v>
      </c>
      <c r="KE329" s="671"/>
      <c r="KF329" s="671">
        <f t="shared" ref="KF329" si="6187">KF331/KF333</f>
        <v>2.7816411682892906E-3</v>
      </c>
      <c r="KG329" s="674"/>
      <c r="KH329" s="676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753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741"/>
      <c r="JZ330" s="744"/>
      <c r="KA330" s="747"/>
      <c r="KB330" s="672"/>
      <c r="KC330" s="673"/>
      <c r="KD330" s="673"/>
      <c r="KE330" s="673"/>
      <c r="KF330" s="673"/>
      <c r="KG330" s="675"/>
      <c r="KH330" s="677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753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741"/>
      <c r="JZ331" s="744"/>
      <c r="KA331" s="747"/>
      <c r="KB331" s="678">
        <f t="shared" ref="KB331" si="6246">SUM(C336,O336,AA336,AM336,AY336,BK336,BW336)</f>
        <v>10</v>
      </c>
      <c r="KC331" s="679"/>
      <c r="KD331" s="679">
        <f t="shared" ref="KD331" si="6247">SUM(CI336,CU336,DG336,DS336,EE336,EQ336,FC336)</f>
        <v>8</v>
      </c>
      <c r="KE331" s="679"/>
      <c r="KF331" s="679">
        <f t="shared" ref="KF331" si="6248">SUM(FO336,GA336,GM336,GY336,HK336,HW336,II336)</f>
        <v>10</v>
      </c>
      <c r="KG331" s="682"/>
      <c r="KH331" s="665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753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741"/>
      <c r="JZ332" s="744"/>
      <c r="KA332" s="747"/>
      <c r="KB332" s="680"/>
      <c r="KC332" s="681"/>
      <c r="KD332" s="681"/>
      <c r="KE332" s="681"/>
      <c r="KF332" s="681"/>
      <c r="KG332" s="683"/>
      <c r="KH332" s="677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753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741"/>
      <c r="JZ333" s="744"/>
      <c r="KA333" s="747"/>
      <c r="KB333" s="678">
        <f t="shared" ref="KB333" si="6257">SUM(E326,Q326,AC326,AO326,BA326,BM326,BY326)</f>
        <v>3342</v>
      </c>
      <c r="KC333" s="679"/>
      <c r="KD333" s="679">
        <f t="shared" ref="KD333" si="6258">SUM(CK326,CW326,DI326,DU326,EG326,ES326,FE326)</f>
        <v>3584</v>
      </c>
      <c r="KE333" s="679"/>
      <c r="KF333" s="679">
        <f t="shared" ref="KF333" si="6259">SUM(FQ326,GC326,GO326,HA326,HM326,HY326,IK326)</f>
        <v>3595</v>
      </c>
      <c r="KG333" s="682"/>
      <c r="KH333" s="665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753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741"/>
      <c r="JZ334" s="744"/>
      <c r="KA334" s="747"/>
      <c r="KB334" s="680"/>
      <c r="KC334" s="681"/>
      <c r="KD334" s="681"/>
      <c r="KE334" s="681"/>
      <c r="KF334" s="681"/>
      <c r="KG334" s="683"/>
      <c r="KH334" s="677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753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741"/>
      <c r="JZ335" s="744"/>
      <c r="KA335" s="747"/>
      <c r="KB335" s="678">
        <f t="shared" ref="KB335" si="6269">KB326+KB331</f>
        <v>384</v>
      </c>
      <c r="KC335" s="685">
        <f t="shared" ref="KC335" si="6270">KB335/$KB$10</f>
        <v>0.10336473755047107</v>
      </c>
      <c r="KD335" s="679">
        <f t="shared" ref="KD335" si="6271">KD326+KD331</f>
        <v>302</v>
      </c>
      <c r="KE335" s="685">
        <f t="shared" ref="KE335" si="6272">KD335/$KD$10</f>
        <v>7.7875193398659101E-2</v>
      </c>
      <c r="KF335" s="679">
        <f t="shared" ref="KF335" si="6273">KF326+KF331</f>
        <v>353</v>
      </c>
      <c r="KG335" s="663">
        <f t="shared" ref="KG335" si="6274">KF335/$KF$10</f>
        <v>8.9639410868461153E-2</v>
      </c>
      <c r="KH335" s="665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753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42"/>
      <c r="JZ336" s="745"/>
      <c r="KA336" s="748"/>
      <c r="KB336" s="684"/>
      <c r="KC336" s="686"/>
      <c r="KD336" s="687"/>
      <c r="KE336" s="686"/>
      <c r="KF336" s="687"/>
      <c r="KG336" s="664"/>
      <c r="KH336" s="666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28"/>
      <c r="JW337" s="729"/>
      <c r="JX337" s="730"/>
      <c r="JY337" s="651"/>
      <c r="JZ337" s="652"/>
      <c r="KA337" s="653"/>
      <c r="KB337" s="667"/>
      <c r="KC337" s="668"/>
      <c r="KD337" s="668"/>
      <c r="KE337" s="668"/>
      <c r="KF337" s="668"/>
      <c r="KG337" s="668"/>
      <c r="KH337" s="669"/>
      <c r="KI337" s="553"/>
      <c r="KJ337" s="557"/>
      <c r="KK337" s="553"/>
      <c r="KL337" s="554"/>
      <c r="KM337" s="633"/>
      <c r="KN337" s="757"/>
      <c r="KO337" s="634"/>
      <c r="KP337" s="553"/>
      <c r="KQ337" s="554"/>
    </row>
    <row r="338" spans="1:303">
      <c r="A338" s="752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740">
        <f t="shared" ref="JY338" si="6350">SUM(I345,U345,AG345,AS345,BE345,BQ345,CC345)/SUM(G345,I345,S345,U345,AE345,AG345,AQ345,AS345,BC345,BE345,BO345,BQ345,CA345,CC345)</f>
        <v>0.10784530386740332</v>
      </c>
      <c r="JZ338" s="743">
        <f t="shared" ref="JZ338" si="6351">SUM(CO345,DA345,DM345,DY345,EK345,EW345,FI345)/SUM(CM345,CO345,CY345,DA345,DK345,DM345,DW345,DY345,EI345,EK345,EU345,EW345,FG345,FI345)</f>
        <v>8.3386855063155643E-2</v>
      </c>
      <c r="KA338" s="746">
        <f t="shared" ref="KA338" si="6352">SUM(,FU345,GG345,GS345,HE345,HQ345,IC345,IO345)/SUM(FU345,FS345,GG345,GE345,GS345,GQ345,HE345,HC345,HQ345,HO345,IC345,IA345,IO345,IM345)</f>
        <v>5.6309558186543457E-2</v>
      </c>
      <c r="KB338" s="670">
        <f t="shared" ref="KB338" si="6353">KB340/KB342</f>
        <v>5.4021608643457387E-3</v>
      </c>
      <c r="KC338" s="671"/>
      <c r="KD338" s="671">
        <f t="shared" ref="KD338" si="6354">KD340/KD342</f>
        <v>3.6353467561521251E-3</v>
      </c>
      <c r="KE338" s="671"/>
      <c r="KF338" s="671">
        <f t="shared" ref="KF338" si="6355">KF340/KF342</f>
        <v>2.5104602510460251E-3</v>
      </c>
      <c r="KG338" s="674"/>
      <c r="KH338" s="676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753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741"/>
      <c r="JZ339" s="744"/>
      <c r="KA339" s="747"/>
      <c r="KB339" s="672"/>
      <c r="KC339" s="673"/>
      <c r="KD339" s="673"/>
      <c r="KE339" s="673"/>
      <c r="KF339" s="673"/>
      <c r="KG339" s="675"/>
      <c r="KH339" s="677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753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741"/>
      <c r="JZ340" s="744"/>
      <c r="KA340" s="747"/>
      <c r="KB340" s="678">
        <f t="shared" ref="KB340" si="6494">SUM(C345,O345,AA345,AM345,AY345,BK345,BW345)</f>
        <v>18</v>
      </c>
      <c r="KC340" s="679"/>
      <c r="KD340" s="679">
        <f t="shared" ref="KD340" si="6495">SUM(CI345,CU345,DG345,DS345,EE345,EQ345,FC345)</f>
        <v>13</v>
      </c>
      <c r="KE340" s="679"/>
      <c r="KF340" s="679">
        <f t="shared" ref="KF340" si="6496">SUM(FO345,GA345,GM345,GY345,HK345,HW345,II345)</f>
        <v>9</v>
      </c>
      <c r="KG340" s="682"/>
      <c r="KH340" s="665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753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741"/>
      <c r="JZ341" s="744"/>
      <c r="KA341" s="747"/>
      <c r="KB341" s="680"/>
      <c r="KC341" s="681"/>
      <c r="KD341" s="681"/>
      <c r="KE341" s="681"/>
      <c r="KF341" s="681"/>
      <c r="KG341" s="683"/>
      <c r="KH341" s="677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753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741"/>
      <c r="JZ342" s="744"/>
      <c r="KA342" s="747"/>
      <c r="KB342" s="678">
        <f t="shared" ref="KB342" si="6505">SUM(E335,Q335,AC335,AO335,BA335,BM335,BY335)</f>
        <v>3332</v>
      </c>
      <c r="KC342" s="679"/>
      <c r="KD342" s="679">
        <f t="shared" ref="KD342" si="6506">SUM(CK335,CW335,DI335,DU335,EG335,ES335,FE335)</f>
        <v>3576</v>
      </c>
      <c r="KE342" s="679"/>
      <c r="KF342" s="679">
        <f t="shared" ref="KF342" si="6507">SUM(FQ335,GC335,GO335,HA335,HM335,HY335,IK335)</f>
        <v>3585</v>
      </c>
      <c r="KG342" s="682"/>
      <c r="KH342" s="665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753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741"/>
      <c r="JZ343" s="744"/>
      <c r="KA343" s="747"/>
      <c r="KB343" s="680"/>
      <c r="KC343" s="681"/>
      <c r="KD343" s="681"/>
      <c r="KE343" s="681"/>
      <c r="KF343" s="681"/>
      <c r="KG343" s="683"/>
      <c r="KH343" s="677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753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741"/>
      <c r="JZ344" s="744"/>
      <c r="KA344" s="747"/>
      <c r="KB344" s="678">
        <f t="shared" ref="KB344" si="6521">KB335+KB340</f>
        <v>402</v>
      </c>
      <c r="KC344" s="685">
        <f t="shared" ref="KC344" si="6522">KB344/$KB$10</f>
        <v>0.10820995962314939</v>
      </c>
      <c r="KD344" s="679">
        <f t="shared" ref="KD344" si="6523">KD335+KD340</f>
        <v>315</v>
      </c>
      <c r="KE344" s="685">
        <f t="shared" ref="KE344" si="6524">KD344/$KD$10</f>
        <v>8.1227436823104696E-2</v>
      </c>
      <c r="KF344" s="679">
        <f t="shared" ref="KF344" si="6525">KF335+KF340</f>
        <v>362</v>
      </c>
      <c r="KG344" s="663">
        <f t="shared" ref="KG344" si="6526">KF344/$KF$10</f>
        <v>9.1924834941594716E-2</v>
      </c>
      <c r="KH344" s="665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753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42"/>
      <c r="JZ345" s="745"/>
      <c r="KA345" s="748"/>
      <c r="KB345" s="684"/>
      <c r="KC345" s="686"/>
      <c r="KD345" s="687"/>
      <c r="KE345" s="686"/>
      <c r="KF345" s="687"/>
      <c r="KG345" s="664"/>
      <c r="KH345" s="666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28"/>
      <c r="JW346" s="729"/>
      <c r="JX346" s="730"/>
      <c r="JY346" s="651"/>
      <c r="JZ346" s="652"/>
      <c r="KA346" s="653"/>
      <c r="KB346" s="667"/>
      <c r="KC346" s="668"/>
      <c r="KD346" s="668"/>
      <c r="KE346" s="668"/>
      <c r="KF346" s="668"/>
      <c r="KG346" s="668"/>
      <c r="KH346" s="669"/>
      <c r="KI346" s="553"/>
      <c r="KJ346" s="557"/>
      <c r="KK346" s="553"/>
      <c r="KL346" s="554"/>
      <c r="KM346" s="633"/>
      <c r="KN346" s="757"/>
      <c r="KO346" s="634"/>
      <c r="KP346" s="553"/>
      <c r="KQ346" s="554"/>
    </row>
    <row r="347" spans="1:303">
      <c r="A347" s="752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740">
        <f t="shared" ref="JY347" si="6602">SUM(I354,U354,AG354,AS354,BE354,BQ354,CC354)/SUM(G354,I354,S354,U354,AE354,AG354,AQ354,AS354,BC354,BE354,BO354,BQ354,CA354,CC354)</f>
        <v>9.7252810942390175E-2</v>
      </c>
      <c r="JZ347" s="743">
        <f t="shared" ref="JZ347" si="6603">SUM(CO354,DA354,DM354,DY354,EK354,EW354,FI354)/SUM(CM354,CO354,CY354,DA354,DK354,DM354,DW354,DY354,EI354,EK354,EU354,EW354,FG354,FI354)</f>
        <v>7.6847398338434625E-2</v>
      </c>
      <c r="KA347" s="746">
        <f t="shared" ref="KA347" si="6604">SUM(,FU354,GG354,GS354,HE354,HQ354,IC354,IO354)/SUM(FU354,FS354,GG354,GE354,GS354,GQ354,HE354,HC354,HQ354,HO354,IC354,IA354,IO354,IM354)</f>
        <v>5.1021405532206042E-2</v>
      </c>
      <c r="KB347" s="670">
        <f t="shared" ref="KB347" si="6605">KB349/KB351</f>
        <v>3.6210018105009051E-3</v>
      </c>
      <c r="KC347" s="671"/>
      <c r="KD347" s="671">
        <f t="shared" ref="KD347" si="6606">KD349/KD351</f>
        <v>3.6486107213022732E-3</v>
      </c>
      <c r="KE347" s="671"/>
      <c r="KF347" s="671">
        <f t="shared" ref="KF347" si="6607">KF349/KF351</f>
        <v>2.5167785234899327E-3</v>
      </c>
      <c r="KG347" s="674"/>
      <c r="KH347" s="676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753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741"/>
      <c r="JZ348" s="744"/>
      <c r="KA348" s="747"/>
      <c r="KB348" s="672"/>
      <c r="KC348" s="673"/>
      <c r="KD348" s="673"/>
      <c r="KE348" s="673"/>
      <c r="KF348" s="673"/>
      <c r="KG348" s="675"/>
      <c r="KH348" s="677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>
      <c r="A349" s="753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741"/>
      <c r="JZ349" s="744"/>
      <c r="KA349" s="747"/>
      <c r="KB349" s="678">
        <f t="shared" ref="KB349" si="6666">SUM(C354,O354,AA354,AM354,AY354,BK354,BW354)</f>
        <v>12</v>
      </c>
      <c r="KC349" s="679"/>
      <c r="KD349" s="679">
        <f t="shared" ref="KD349" si="6667">SUM(CI354,CU354,DG354,DS354,EE354,EQ354,FC354)</f>
        <v>13</v>
      </c>
      <c r="KE349" s="679"/>
      <c r="KF349" s="679">
        <f t="shared" ref="KF349" si="6668">SUM(FO354,GA354,GM354,GY354,HK354,HW354,II354)</f>
        <v>9</v>
      </c>
      <c r="KG349" s="682"/>
      <c r="KH349" s="665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>
      <c r="A350" s="753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741"/>
      <c r="JZ350" s="744"/>
      <c r="KA350" s="747"/>
      <c r="KB350" s="680"/>
      <c r="KC350" s="681"/>
      <c r="KD350" s="681"/>
      <c r="KE350" s="681"/>
      <c r="KF350" s="681"/>
      <c r="KG350" s="683"/>
      <c r="KH350" s="677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>
      <c r="A351" s="753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741"/>
      <c r="JZ351" s="744"/>
      <c r="KA351" s="747"/>
      <c r="KB351" s="678">
        <f t="shared" ref="KB351" si="6677">SUM(E344,Q344,AC344,AO344,BA344,BM344,BY344)</f>
        <v>3314</v>
      </c>
      <c r="KC351" s="679"/>
      <c r="KD351" s="679">
        <f t="shared" ref="KD351" si="6678">SUM(CK344,CW344,DI344,DU344,EG344,ES344,FE344)</f>
        <v>3563</v>
      </c>
      <c r="KE351" s="679"/>
      <c r="KF351" s="679">
        <f t="shared" ref="KF351" si="6679">SUM(FQ344,GC344,GO344,HA344,HM344,HY344,IK344)</f>
        <v>3576</v>
      </c>
      <c r="KG351" s="682"/>
      <c r="KH351" s="665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>
      <c r="A352" s="753"/>
      <c r="B352" s="41">
        <f t="shared" si="6617"/>
        <v>45817</v>
      </c>
      <c r="C352" s="10">
        <v>1</v>
      </c>
      <c r="D352" s="11"/>
      <c r="E352" s="68">
        <f t="shared" si="6618"/>
        <v>541</v>
      </c>
      <c r="F352" s="68">
        <f t="shared" si="6619"/>
        <v>43</v>
      </c>
      <c r="G352" s="11">
        <v>199</v>
      </c>
      <c r="H352" s="12">
        <f t="shared" si="6548"/>
        <v>0.40480591497227358</v>
      </c>
      <c r="I352" s="11">
        <v>20</v>
      </c>
      <c r="J352" s="12">
        <f t="shared" si="6549"/>
        <v>9.1324200913242004E-2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>
        <v>183</v>
      </c>
      <c r="T352" s="12">
        <f t="shared" si="6550"/>
        <v>0.38130841121495329</v>
      </c>
      <c r="U352" s="11">
        <v>21</v>
      </c>
      <c r="V352" s="12">
        <f t="shared" si="6551"/>
        <v>0.10294117647058823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>
        <v>176</v>
      </c>
      <c r="AF352" s="12">
        <f t="shared" si="6552"/>
        <v>0.35538752362948961</v>
      </c>
      <c r="AG352" s="11">
        <v>12</v>
      </c>
      <c r="AH352" s="12">
        <f t="shared" si="6553"/>
        <v>6.3829787234042548E-2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>
        <v>17</v>
      </c>
      <c r="AR352" s="12">
        <f t="shared" si="6554"/>
        <v>0.25974025974025972</v>
      </c>
      <c r="AS352" s="11">
        <v>3</v>
      </c>
      <c r="AT352" s="12">
        <f t="shared" si="6555"/>
        <v>0.15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>
        <v>178</v>
      </c>
      <c r="BD352" s="12">
        <f t="shared" si="6556"/>
        <v>0.33394160583941607</v>
      </c>
      <c r="BE352" s="11">
        <v>5</v>
      </c>
      <c r="BF352" s="12">
        <f t="shared" si="6557"/>
        <v>2.7322404371584699E-2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>
        <v>151</v>
      </c>
      <c r="BP352" s="12">
        <f t="shared" si="6558"/>
        <v>0.31509433962264149</v>
      </c>
      <c r="BQ352" s="11">
        <v>16</v>
      </c>
      <c r="BR352" s="12">
        <f t="shared" si="6559"/>
        <v>9.580838323353294E-2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>
        <v>179</v>
      </c>
      <c r="CB352" s="12">
        <f t="shared" si="6560"/>
        <v>0.38745387453874541</v>
      </c>
      <c r="CC352" s="11">
        <v>31</v>
      </c>
      <c r="CD352" s="12">
        <f t="shared" si="6561"/>
        <v>0.14761904761904762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>
        <v>211</v>
      </c>
      <c r="CN352" s="12">
        <f t="shared" si="6562"/>
        <v>0.40429338103756707</v>
      </c>
      <c r="CO352" s="11">
        <v>15</v>
      </c>
      <c r="CP352" s="12">
        <f t="shared" si="6563"/>
        <v>6.637168141592921E-2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>
        <v>204</v>
      </c>
      <c r="CZ352" s="12">
        <f t="shared" si="6564"/>
        <v>0.39267015706806285</v>
      </c>
      <c r="DA352" s="11">
        <v>21</v>
      </c>
      <c r="DB352" s="12">
        <f t="shared" si="6565"/>
        <v>9.3333333333333338E-2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>
        <v>202</v>
      </c>
      <c r="DL352" s="12">
        <f t="shared" si="6566"/>
        <v>0.3677966101694915</v>
      </c>
      <c r="DM352" s="11">
        <v>15</v>
      </c>
      <c r="DN352" s="12">
        <f t="shared" si="6567"/>
        <v>6.9124423963133647E-2</v>
      </c>
      <c r="DO352" s="13"/>
      <c r="DP352" s="11"/>
      <c r="DQ352" s="25"/>
      <c r="DR352" s="38"/>
      <c r="DS352" s="10">
        <v>2</v>
      </c>
      <c r="DT352" s="11"/>
      <c r="DU352" s="68">
        <f t="shared" si="6638"/>
        <v>90</v>
      </c>
      <c r="DV352" s="68">
        <f t="shared" si="6639"/>
        <v>9</v>
      </c>
      <c r="DW352" s="11">
        <v>24</v>
      </c>
      <c r="DX352" s="12">
        <f t="shared" si="6568"/>
        <v>0.41111111111111109</v>
      </c>
      <c r="DY352" s="11">
        <v>13</v>
      </c>
      <c r="DZ352" s="12">
        <f t="shared" si="6569"/>
        <v>0.35135135135135137</v>
      </c>
      <c r="EA352" s="13"/>
      <c r="EB352" s="11"/>
      <c r="EC352" s="25"/>
      <c r="ED352" s="38"/>
      <c r="EE352" s="10">
        <v>1</v>
      </c>
      <c r="EF352" s="11"/>
      <c r="EG352" s="68">
        <f t="shared" si="6640"/>
        <v>578</v>
      </c>
      <c r="EH352" s="68">
        <f t="shared" si="6641"/>
        <v>43</v>
      </c>
      <c r="EI352" s="11">
        <v>211</v>
      </c>
      <c r="EJ352" s="12">
        <f t="shared" si="6570"/>
        <v>0.37543252595155707</v>
      </c>
      <c r="EK352" s="11">
        <v>6</v>
      </c>
      <c r="EL352" s="12">
        <f t="shared" si="6571"/>
        <v>2.7649769585253458E-2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>
        <v>180</v>
      </c>
      <c r="EV352" s="12">
        <f t="shared" si="6572"/>
        <v>0.34027777777777779</v>
      </c>
      <c r="EW352" s="11">
        <v>16</v>
      </c>
      <c r="EX352" s="12">
        <f t="shared" si="6573"/>
        <v>8.1632653061224483E-2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>
        <v>198</v>
      </c>
      <c r="FH352" s="12">
        <f t="shared" si="6574"/>
        <v>0.36752136752136755</v>
      </c>
      <c r="FI352" s="11">
        <v>17</v>
      </c>
      <c r="FJ352" s="12">
        <f t="shared" si="6575"/>
        <v>7.9069767441860464E-2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>
        <v>218</v>
      </c>
      <c r="FT352" s="12">
        <f t="shared" si="6576"/>
        <v>0.39070567986230637</v>
      </c>
      <c r="FU352" s="11">
        <v>9</v>
      </c>
      <c r="FV352" s="12">
        <f t="shared" si="6577"/>
        <v>3.9647577092511016E-2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>
        <v>234</v>
      </c>
      <c r="GF352" s="12">
        <f t="shared" si="6578"/>
        <v>0.42381786339754818</v>
      </c>
      <c r="GG352" s="11">
        <v>8</v>
      </c>
      <c r="GH352" s="12">
        <f t="shared" si="6579"/>
        <v>3.3057851239669422E-2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>
        <v>237</v>
      </c>
      <c r="GR352" s="12">
        <f t="shared" si="6580"/>
        <v>0.42381786339754818</v>
      </c>
      <c r="GS352" s="11">
        <v>5</v>
      </c>
      <c r="GT352" s="12">
        <f t="shared" si="6581"/>
        <v>2.0661157024793389E-2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>
        <v>41</v>
      </c>
      <c r="HD352" s="12">
        <f t="shared" si="6582"/>
        <v>0.38596491228070173</v>
      </c>
      <c r="HE352" s="11">
        <v>3</v>
      </c>
      <c r="HF352" s="12">
        <f t="shared" si="6583"/>
        <v>6.8181818181818177E-2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>
        <v>217</v>
      </c>
      <c r="HP352" s="12">
        <f t="shared" si="6584"/>
        <v>0.3944636678200692</v>
      </c>
      <c r="HQ352" s="11">
        <v>11</v>
      </c>
      <c r="HR352" s="12">
        <f t="shared" si="6585"/>
        <v>4.8245614035087717E-2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>
        <v>194</v>
      </c>
      <c r="IB352" s="12">
        <f t="shared" si="6586"/>
        <v>0.3719298245614035</v>
      </c>
      <c r="IC352" s="11">
        <v>18</v>
      </c>
      <c r="ID352" s="12">
        <f t="shared" si="6587"/>
        <v>8.4905660377358486E-2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>
        <v>252</v>
      </c>
      <c r="IN352" s="12">
        <f t="shared" si="6588"/>
        <v>0.46219931271477666</v>
      </c>
      <c r="IO352" s="11">
        <v>17</v>
      </c>
      <c r="IP352" s="12">
        <f t="shared" si="6589"/>
        <v>6.3197026022304828E-2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4</v>
      </c>
      <c r="JH352" s="14">
        <f t="shared" si="6592"/>
        <v>0</v>
      </c>
      <c r="JI352" s="400">
        <f t="shared" si="6593"/>
        <v>10420</v>
      </c>
      <c r="JJ352" s="11">
        <f t="shared" si="6594"/>
        <v>804</v>
      </c>
      <c r="JK352" s="11">
        <f t="shared" si="6595"/>
        <v>3988</v>
      </c>
      <c r="JL352" s="89">
        <f t="shared" si="6596"/>
        <v>0.38272552783109404</v>
      </c>
      <c r="JM352" s="15">
        <f t="shared" si="5751"/>
        <v>282</v>
      </c>
      <c r="JN352" s="12">
        <f t="shared" si="6597"/>
        <v>7.0712136409227688E-2</v>
      </c>
      <c r="JO352" s="16">
        <v>66.099999999999994</v>
      </c>
      <c r="JP352" s="17">
        <v>3702</v>
      </c>
      <c r="JQ352" s="16">
        <f t="shared" si="6264"/>
        <v>92.828485456369108</v>
      </c>
      <c r="JR352" s="16">
        <v>143</v>
      </c>
      <c r="JS352" s="389">
        <f t="shared" si="6100"/>
        <v>0.50709219858156029</v>
      </c>
      <c r="JT352" s="23"/>
      <c r="JU352" s="521"/>
      <c r="JV352" s="526">
        <f t="shared" si="6599"/>
        <v>0.36069049061175046</v>
      </c>
      <c r="JW352" s="523">
        <f t="shared" si="6600"/>
        <v>0.37538721486905097</v>
      </c>
      <c r="JX352" s="528">
        <f t="shared" si="6601"/>
        <v>0.41042893187552565</v>
      </c>
      <c r="JY352" s="741"/>
      <c r="JZ352" s="744"/>
      <c r="KA352" s="747"/>
      <c r="KB352" s="680"/>
      <c r="KC352" s="681"/>
      <c r="KD352" s="681"/>
      <c r="KE352" s="681"/>
      <c r="KF352" s="681"/>
      <c r="KG352" s="683"/>
      <c r="KH352" s="677"/>
      <c r="KI352" s="76">
        <f t="shared" si="6608"/>
        <v>1</v>
      </c>
      <c r="KJ352" s="572">
        <f t="shared" ref="KJ352" si="6684">KI352/KB351</f>
        <v>3.0175015087507544E-4</v>
      </c>
      <c r="KK352" s="76">
        <f t="shared" si="6610"/>
        <v>3</v>
      </c>
      <c r="KL352" s="566">
        <f t="shared" ref="KL352" si="6685">KK352/KD351</f>
        <v>8.4198708953129382E-4</v>
      </c>
      <c r="KM352" s="576">
        <f t="shared" ref="KM352" si="6686">KB351+KD351</f>
        <v>6877</v>
      </c>
      <c r="KN352" s="84">
        <f t="shared" si="6613"/>
        <v>4</v>
      </c>
      <c r="KO352" s="566">
        <f t="shared" si="6614"/>
        <v>5.8164897484368184E-4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753"/>
      <c r="B353" s="41">
        <f t="shared" si="6617"/>
        <v>45818</v>
      </c>
      <c r="C353" s="10"/>
      <c r="D353" s="11"/>
      <c r="E353" s="68">
        <f t="shared" si="6618"/>
        <v>541</v>
      </c>
      <c r="F353" s="68">
        <f t="shared" si="6619"/>
        <v>43</v>
      </c>
      <c r="G353" s="11">
        <v>180</v>
      </c>
      <c r="H353" s="12">
        <f t="shared" si="6548"/>
        <v>0.36598890942698709</v>
      </c>
      <c r="I353" s="11">
        <v>18</v>
      </c>
      <c r="J353" s="12">
        <f t="shared" si="6549"/>
        <v>9.0909090909090912E-2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>
        <v>192</v>
      </c>
      <c r="T353" s="12">
        <f t="shared" si="6550"/>
        <v>0.39439252336448599</v>
      </c>
      <c r="U353" s="11">
        <v>19</v>
      </c>
      <c r="V353" s="12">
        <f t="shared" si="6551"/>
        <v>9.004739336492891E-2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>
        <v>177</v>
      </c>
      <c r="AF353" s="12">
        <f t="shared" si="6552"/>
        <v>0.37429111531190928</v>
      </c>
      <c r="AG353" s="11">
        <v>21</v>
      </c>
      <c r="AH353" s="12">
        <f t="shared" si="6553"/>
        <v>0.10606060606060606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>
        <v>18</v>
      </c>
      <c r="AR353" s="12">
        <f t="shared" si="6554"/>
        <v>0.36363636363636365</v>
      </c>
      <c r="AS353" s="11">
        <v>10</v>
      </c>
      <c r="AT353" s="12">
        <f t="shared" si="6555"/>
        <v>0.35714285714285715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>
        <v>186</v>
      </c>
      <c r="BD353" s="12">
        <f t="shared" si="6556"/>
        <v>0.36313868613138683</v>
      </c>
      <c r="BE353" s="11">
        <v>13</v>
      </c>
      <c r="BF353" s="12">
        <f t="shared" si="6557"/>
        <v>6.5326633165829151E-2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>
        <v>177</v>
      </c>
      <c r="BP353" s="12">
        <f t="shared" si="6558"/>
        <v>0.38301886792452833</v>
      </c>
      <c r="BQ353" s="11">
        <v>26</v>
      </c>
      <c r="BR353" s="12">
        <f t="shared" si="6559"/>
        <v>0.12807881773399016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>
        <v>183</v>
      </c>
      <c r="CB353" s="12">
        <f t="shared" si="6560"/>
        <v>0.38560885608856088</v>
      </c>
      <c r="CC353" s="11">
        <v>26</v>
      </c>
      <c r="CD353" s="12">
        <f t="shared" si="6561"/>
        <v>0.12440191387559808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>
        <v>172</v>
      </c>
      <c r="CN353" s="12">
        <f t="shared" si="6562"/>
        <v>0.32558139534883723</v>
      </c>
      <c r="CO353" s="11">
        <v>10</v>
      </c>
      <c r="CP353" s="12">
        <f t="shared" si="6563"/>
        <v>5.4945054945054944E-2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>
        <v>184</v>
      </c>
      <c r="CZ353" s="12">
        <f t="shared" si="6564"/>
        <v>0.35776614310645727</v>
      </c>
      <c r="DA353" s="11">
        <v>21</v>
      </c>
      <c r="DB353" s="12">
        <f t="shared" si="6565"/>
        <v>0.1024390243902439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>
        <v>207</v>
      </c>
      <c r="DL353" s="12">
        <f t="shared" si="6566"/>
        <v>0.38305084745762713</v>
      </c>
      <c r="DM353" s="11">
        <v>19</v>
      </c>
      <c r="DN353" s="12">
        <f t="shared" si="6567"/>
        <v>8.4070796460176997E-2</v>
      </c>
      <c r="DO353" s="13"/>
      <c r="DP353" s="11"/>
      <c r="DQ353" s="39"/>
      <c r="DR353" s="43"/>
      <c r="DS353" s="10">
        <v>1</v>
      </c>
      <c r="DT353" s="11"/>
      <c r="DU353" s="68">
        <f t="shared" si="6638"/>
        <v>89</v>
      </c>
      <c r="DV353" s="68">
        <f t="shared" si="6639"/>
        <v>9</v>
      </c>
      <c r="DW353" s="11">
        <v>13</v>
      </c>
      <c r="DX353" s="12">
        <f t="shared" si="6568"/>
        <v>0.23595505617977527</v>
      </c>
      <c r="DY353" s="11">
        <v>8</v>
      </c>
      <c r="DZ353" s="12">
        <f t="shared" si="6569"/>
        <v>0.38095238095238093</v>
      </c>
      <c r="EA353" s="13"/>
      <c r="EB353" s="11"/>
      <c r="EC353" s="39"/>
      <c r="ED353" s="43"/>
      <c r="EE353" s="10"/>
      <c r="EF353" s="11"/>
      <c r="EG353" s="68">
        <f t="shared" si="6640"/>
        <v>578</v>
      </c>
      <c r="EH353" s="68">
        <f t="shared" si="6641"/>
        <v>43</v>
      </c>
      <c r="EI353" s="11">
        <v>190</v>
      </c>
      <c r="EJ353" s="12">
        <f t="shared" si="6570"/>
        <v>0.33391003460207613</v>
      </c>
      <c r="EK353" s="11">
        <v>3</v>
      </c>
      <c r="EL353" s="12">
        <f t="shared" si="6571"/>
        <v>1.5544041450777202E-2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>
        <v>180</v>
      </c>
      <c r="EV353" s="12">
        <f t="shared" si="6572"/>
        <v>0.34027777777777779</v>
      </c>
      <c r="EW353" s="11">
        <v>16</v>
      </c>
      <c r="EX353" s="12">
        <f t="shared" si="6573"/>
        <v>8.1632653061224483E-2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>
        <v>194</v>
      </c>
      <c r="FH353" s="12">
        <f t="shared" si="6574"/>
        <v>0.36410256410256409</v>
      </c>
      <c r="FI353" s="11">
        <v>19</v>
      </c>
      <c r="FJ353" s="12">
        <f t="shared" si="6575"/>
        <v>8.9201877934272297E-2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>
        <v>237</v>
      </c>
      <c r="FT353" s="12">
        <f t="shared" si="6576"/>
        <v>0.42685025817555938</v>
      </c>
      <c r="FU353" s="11">
        <v>11</v>
      </c>
      <c r="FV353" s="12">
        <f t="shared" si="6577"/>
        <v>4.4354838709677422E-2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>
        <v>226</v>
      </c>
      <c r="GF353" s="12">
        <f t="shared" si="6578"/>
        <v>0.40805604203152362</v>
      </c>
      <c r="GG353" s="11">
        <v>7</v>
      </c>
      <c r="GH353" s="12">
        <f t="shared" si="6579"/>
        <v>3.0042918454935622E-2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>
        <v>235</v>
      </c>
      <c r="GR353" s="12">
        <f t="shared" si="6580"/>
        <v>0.42556917688266199</v>
      </c>
      <c r="GS353" s="11">
        <v>8</v>
      </c>
      <c r="GT353" s="12">
        <f t="shared" si="6581"/>
        <v>3.292181069958848E-2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>
        <v>33</v>
      </c>
      <c r="HD353" s="12">
        <f t="shared" si="6582"/>
        <v>0.28947368421052633</v>
      </c>
      <c r="HE353" s="11">
        <v>0</v>
      </c>
      <c r="HF353" s="12">
        <f t="shared" si="6583"/>
        <v>0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>
        <v>188</v>
      </c>
      <c r="HP353" s="12">
        <f t="shared" si="6584"/>
        <v>0.34948096885813151</v>
      </c>
      <c r="HQ353" s="11">
        <v>14</v>
      </c>
      <c r="HR353" s="12">
        <f t="shared" si="6585"/>
        <v>6.9306930693069313E-2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>
        <v>200</v>
      </c>
      <c r="IB353" s="12">
        <f t="shared" si="6586"/>
        <v>0.37894736842105264</v>
      </c>
      <c r="IC353" s="11">
        <v>16</v>
      </c>
      <c r="ID353" s="12">
        <f t="shared" si="6587"/>
        <v>7.407407407407407E-2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>
        <v>232</v>
      </c>
      <c r="IN353" s="12">
        <f t="shared" si="6588"/>
        <v>0.43642611683848798</v>
      </c>
      <c r="IO353" s="11">
        <v>22</v>
      </c>
      <c r="IP353" s="12">
        <f t="shared" si="6589"/>
        <v>8.6614173228346455E-2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1</v>
      </c>
      <c r="JH353" s="14">
        <f t="shared" si="6592"/>
        <v>0</v>
      </c>
      <c r="JI353" s="400">
        <f t="shared" si="6593"/>
        <v>10419</v>
      </c>
      <c r="JJ353" s="11">
        <f t="shared" si="6594"/>
        <v>804</v>
      </c>
      <c r="JK353" s="11">
        <f t="shared" si="6595"/>
        <v>3911</v>
      </c>
      <c r="JL353" s="89">
        <f t="shared" si="6596"/>
        <v>0.37537191669066128</v>
      </c>
      <c r="JM353" s="15">
        <f t="shared" si="5751"/>
        <v>307</v>
      </c>
      <c r="JN353" s="12">
        <f t="shared" si="6597"/>
        <v>7.8496548197391977E-2</v>
      </c>
      <c r="JO353" s="16">
        <v>67.2</v>
      </c>
      <c r="JP353" s="17">
        <v>3614</v>
      </c>
      <c r="JQ353" s="16">
        <f t="shared" si="6264"/>
        <v>92.406034262337002</v>
      </c>
      <c r="JR353" s="16">
        <v>150</v>
      </c>
      <c r="JS353" s="389">
        <f t="shared" si="6100"/>
        <v>0.48859934853420195</v>
      </c>
      <c r="JT353" s="23"/>
      <c r="JU353" s="521"/>
      <c r="JV353" s="526">
        <f t="shared" si="6599"/>
        <v>0.37734706238643245</v>
      </c>
      <c r="JW353" s="523">
        <f t="shared" si="6600"/>
        <v>0.34816901408450707</v>
      </c>
      <c r="JX353" s="528">
        <f t="shared" si="6601"/>
        <v>0.40061676478833752</v>
      </c>
      <c r="JY353" s="741"/>
      <c r="JZ353" s="744"/>
      <c r="KA353" s="747"/>
      <c r="KB353" s="678">
        <f t="shared" ref="KB353" si="6688">KB344+KB349</f>
        <v>414</v>
      </c>
      <c r="KC353" s="685">
        <f t="shared" ref="KC353" si="6689">KB353/$KB$10</f>
        <v>0.11144010767160162</v>
      </c>
      <c r="KD353" s="679">
        <f t="shared" ref="KD353" si="6690">KD344+KD349</f>
        <v>328</v>
      </c>
      <c r="KE353" s="685">
        <f t="shared" ref="KE353" si="6691">KD353/$KD$10</f>
        <v>8.457968024755029E-2</v>
      </c>
      <c r="KF353" s="679">
        <f t="shared" ref="KF353" si="6692">KF344+KF349</f>
        <v>371</v>
      </c>
      <c r="KG353" s="663">
        <f t="shared" ref="KG353" si="6693">KF353/$KF$10</f>
        <v>9.4210259014728293E-2</v>
      </c>
      <c r="KH353" s="665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1</v>
      </c>
      <c r="KL353" s="561">
        <f t="shared" ref="KL353" si="6695">KK353/KD351</f>
        <v>2.8066236317709798E-4</v>
      </c>
      <c r="KM353" s="576">
        <f t="shared" ref="KM353" si="6696">KB351+KD351</f>
        <v>6877</v>
      </c>
      <c r="KN353" s="84">
        <f t="shared" si="6613"/>
        <v>1</v>
      </c>
      <c r="KO353" s="566">
        <f t="shared" si="6614"/>
        <v>1.4541224371092046E-4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753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1374</v>
      </c>
      <c r="H354" s="28">
        <f>((G354+I354)/7)/E353</f>
        <v>0.39424346448376024</v>
      </c>
      <c r="I354" s="27">
        <f>SUM(I347:I353)</f>
        <v>119</v>
      </c>
      <c r="J354" s="28">
        <f>(I354/(I354+G354))</f>
        <v>7.9705291359678493E-2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1298</v>
      </c>
      <c r="T354" s="28">
        <f>((S354+U354)/7)/Q353</f>
        <v>0.38210947930574096</v>
      </c>
      <c r="U354" s="27">
        <f>SUM(U347:U353)</f>
        <v>133</v>
      </c>
      <c r="V354" s="28">
        <f>(U354/(U354+S354))</f>
        <v>9.2941998602375966E-2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1214</v>
      </c>
      <c r="AF354" s="28">
        <f>((AE354+AG354)/7)/AC353</f>
        <v>0.3707804482851742</v>
      </c>
      <c r="AG354" s="27">
        <f>SUM(AG347:AG353)</f>
        <v>159</v>
      </c>
      <c r="AH354" s="28">
        <f>(AG354/(AG354+AE354))</f>
        <v>0.11580480699198835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113</v>
      </c>
      <c r="AR354" s="28">
        <f>((AQ354+AS354)/7)/AO353</f>
        <v>0.31168831168831168</v>
      </c>
      <c r="AS354" s="27">
        <f>SUM(AS347:AS353)</f>
        <v>55</v>
      </c>
      <c r="AT354" s="28">
        <f>(AS354/(AS354+AQ354))</f>
        <v>0.32738095238095238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1308</v>
      </c>
      <c r="BD354" s="28">
        <f>((BC354+BE354)/7)/BA353</f>
        <v>0.35531803962460901</v>
      </c>
      <c r="BE354" s="27">
        <f>SUM(BE347:BE353)</f>
        <v>55</v>
      </c>
      <c r="BF354" s="28">
        <f>(BE354/(BE354+BC354))</f>
        <v>4.0352164343360232E-2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1204</v>
      </c>
      <c r="BP354" s="28">
        <f>((BO354+BQ354)/7)/BM353</f>
        <v>0.36118598382749323</v>
      </c>
      <c r="BQ354" s="27">
        <f>SUM(BQ347:BQ353)</f>
        <v>136</v>
      </c>
      <c r="BR354" s="28">
        <f>(BQ354/(BQ354+BO354))</f>
        <v>0.10149253731343283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1277</v>
      </c>
      <c r="CB354" s="28">
        <f>((CA354+CC354)/7)/BY353</f>
        <v>0.38455455983131259</v>
      </c>
      <c r="CC354" s="27">
        <f>SUM(CC347:CC353)</f>
        <v>182</v>
      </c>
      <c r="CD354" s="28">
        <f>(CC354/(CC354+CA354))</f>
        <v>0.1247429746401645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1359</v>
      </c>
      <c r="CN354" s="28">
        <f>((CM354+CO354)/7)/CK353</f>
        <v>0.37183746486072067</v>
      </c>
      <c r="CO354" s="27">
        <f>SUM(CO347:CO353)</f>
        <v>96</v>
      </c>
      <c r="CP354" s="28">
        <f>(CO354/(CO354+CM354))</f>
        <v>6.5979381443298971E-2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1340</v>
      </c>
      <c r="CZ354" s="28">
        <f>((CY354+DA354)/7)/CW353</f>
        <v>0.37247569184741958</v>
      </c>
      <c r="DA354" s="27">
        <f>SUM(DA347:DA353)</f>
        <v>154</v>
      </c>
      <c r="DB354" s="28">
        <f>(DA354/(DA354+CY354))</f>
        <v>0.10307898259705489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1469</v>
      </c>
      <c r="DL354" s="28">
        <f>((DK354+DM354)/7)/DI353</f>
        <v>0.38450363196125908</v>
      </c>
      <c r="DM354" s="27">
        <f>SUM(DM347:DM353)</f>
        <v>119</v>
      </c>
      <c r="DN354" s="28">
        <f>(DM354/(DM354+DK354))</f>
        <v>7.4937027707808565E-2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7</v>
      </c>
      <c r="DT354" s="27">
        <f>SUM(DT347:DT353)</f>
        <v>0</v>
      </c>
      <c r="DU354" s="27"/>
      <c r="DV354" s="27"/>
      <c r="DW354" s="27">
        <f>SUM(DW347:DW353)</f>
        <v>116</v>
      </c>
      <c r="DX354" s="28">
        <f>((DW354+DY354)/7)/DU353</f>
        <v>0.30818619582664525</v>
      </c>
      <c r="DY354" s="27">
        <f>SUM(DY347:DY353)</f>
        <v>76</v>
      </c>
      <c r="DZ354" s="28">
        <f>(DY354/(DY354+DW354))</f>
        <v>0.39583333333333331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2</v>
      </c>
      <c r="EF354" s="27">
        <f>SUM(EF347:EF353)</f>
        <v>0</v>
      </c>
      <c r="EG354" s="27"/>
      <c r="EH354" s="27"/>
      <c r="EI354" s="27">
        <f>SUM(EI347:EI353)</f>
        <v>1469</v>
      </c>
      <c r="EJ354" s="28">
        <f>((EI354+EK354)/7)/EG353</f>
        <v>0.37320810677212063</v>
      </c>
      <c r="EK354" s="27">
        <f>SUM(EK347:EK353)</f>
        <v>41</v>
      </c>
      <c r="EL354" s="28">
        <f>(EK354/(EK354+EI354))</f>
        <v>2.7152317880794703E-2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1308</v>
      </c>
      <c r="EV354" s="28">
        <f>((EU354+EW354)/7)/ES353</f>
        <v>0.34970238095238093</v>
      </c>
      <c r="EW354" s="27">
        <f>SUM(EW347:EW353)</f>
        <v>102</v>
      </c>
      <c r="EX354" s="28">
        <f>(EW354/(EW354+EU354))</f>
        <v>7.2340425531914887E-2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1384</v>
      </c>
      <c r="FH354" s="28">
        <f>((FG354+FI354)/7)/FE353</f>
        <v>0.36605616605616603</v>
      </c>
      <c r="FI354" s="27">
        <f>SUM(FI347:FI353)</f>
        <v>115</v>
      </c>
      <c r="FJ354" s="28">
        <f>(FI354/(FI354+FG354))</f>
        <v>7.6717811874583056E-2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1609</v>
      </c>
      <c r="FT354" s="28">
        <f>((FS354+FU354)/7)/FQ353</f>
        <v>0.41578559134497173</v>
      </c>
      <c r="FU354" s="27">
        <f>SUM(FU347:FU353)</f>
        <v>82</v>
      </c>
      <c r="FV354" s="28">
        <f>(FU354/(FU354+FS354))</f>
        <v>4.8492016558249557E-2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1623</v>
      </c>
      <c r="GF354" s="28">
        <f>((GE354+GG354)/7)/GC353</f>
        <v>0.42081561170878157</v>
      </c>
      <c r="GG354" s="27">
        <f>SUM(GG347:GG353)</f>
        <v>59</v>
      </c>
      <c r="GH354" s="28">
        <f>(GG354/(GG354+GE354))</f>
        <v>3.5077288941736028E-2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1639</v>
      </c>
      <c r="GR354" s="28">
        <f>((GQ354+GS354)/7)/GO353</f>
        <v>0.4210657993495121</v>
      </c>
      <c r="GS354" s="27">
        <f>SUM(GS347:GS353)</f>
        <v>44</v>
      </c>
      <c r="GT354" s="28">
        <f>(GS354/(GS354+GQ354))</f>
        <v>2.6143790849673203E-2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269</v>
      </c>
      <c r="HD354" s="28">
        <f>((HC354+HE354)/7)/HA353</f>
        <v>0.35087719298245612</v>
      </c>
      <c r="HE354" s="27">
        <f>SUM(HE347:HE353)</f>
        <v>11</v>
      </c>
      <c r="HF354" s="28">
        <f>(HE354/(HE354+HC354))</f>
        <v>3.9285714285714285E-2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1497</v>
      </c>
      <c r="HP354" s="28">
        <f>((HO354+HQ354)/7)/HM353</f>
        <v>0.38877904102817601</v>
      </c>
      <c r="HQ354" s="27">
        <f>SUM(HQ347:HQ353)</f>
        <v>76</v>
      </c>
      <c r="HR354" s="28">
        <f>(HQ354/(HQ354+HO354))</f>
        <v>4.831532104259377E-2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1421</v>
      </c>
      <c r="IB354" s="28">
        <f>((IA354+IC354)/7)/HY353</f>
        <v>0.38496240601503756</v>
      </c>
      <c r="IC354" s="27">
        <f>SUM(IC347:IC353)</f>
        <v>115</v>
      </c>
      <c r="ID354" s="28">
        <f>(IC354/(IC354+IA354))</f>
        <v>7.4869791666666671E-2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1651</v>
      </c>
      <c r="IN354" s="28">
        <f>((IM354+IO354)/7)/IK353</f>
        <v>0.43838978890525282</v>
      </c>
      <c r="IO354" s="27">
        <f>SUM(IO347:IO353)</f>
        <v>135</v>
      </c>
      <c r="IP354" s="28">
        <f>(IO354/(IO354+IM354))</f>
        <v>7.5587905935050395E-2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34</v>
      </c>
      <c r="JH354" s="385">
        <f t="shared" si="6592"/>
        <v>0</v>
      </c>
      <c r="JI354" s="405">
        <f t="shared" ref="JI354:JJ354" si="6698">SUM(JI346:JI353)</f>
        <v>73006</v>
      </c>
      <c r="JJ354" s="27">
        <f t="shared" si="6698"/>
        <v>5628</v>
      </c>
      <c r="JK354" s="27">
        <f t="shared" si="6595"/>
        <v>28006</v>
      </c>
      <c r="JL354" s="90">
        <f t="shared" si="6596"/>
        <v>0.38361230583787637</v>
      </c>
      <c r="JM354" s="15">
        <f t="shared" si="5751"/>
        <v>2064</v>
      </c>
      <c r="JN354" s="52">
        <f t="shared" si="6597"/>
        <v>7.3698493180032854E-2</v>
      </c>
      <c r="JO354" s="53">
        <f t="shared" ref="JO354" si="6699">SUM(JO347:JO353)/7</f>
        <v>67.071428571428569</v>
      </c>
      <c r="JP354" s="54">
        <f t="shared" ref="JP354" si="6700">SUM(JP347:JP353)</f>
        <v>25990</v>
      </c>
      <c r="JQ354" s="500">
        <f t="shared" si="6264"/>
        <v>92.801542526601438</v>
      </c>
      <c r="JR354" s="54">
        <f t="shared" ref="JR354" si="6701">SUM(JR347:JR353)</f>
        <v>1028</v>
      </c>
      <c r="JS354" s="390">
        <f t="shared" si="6100"/>
        <v>0.49806201550387597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0.37323699922125114</v>
      </c>
      <c r="JW354" s="533">
        <f t="shared" ref="JW354" si="6704">SUM(CM354,CO354,CY354,DA354,DK354,DM354,DW354,DY354,EI354,EK354,EU354,EW354,FG354,FI354)/7/SUM(CK353,CW353,DI353,DU353,EG353,ES353,FE353)</f>
        <v>0.36812877263581489</v>
      </c>
      <c r="JX354" s="534">
        <f t="shared" ref="JX354" si="6705">SUM(FS354,FU354,GE354,GG354,GQ354,GS354,HC354,HE354,HO354,HQ354,IA354,IC354,IM354,IO354,)/7/SUM(FQ353,GC353,GO353,HA353,HM353,HY353,IK353)</f>
        <v>0.40974808762865955</v>
      </c>
      <c r="JY354" s="742"/>
      <c r="JZ354" s="745"/>
      <c r="KA354" s="748"/>
      <c r="KB354" s="684"/>
      <c r="KC354" s="686"/>
      <c r="KD354" s="687"/>
      <c r="KE354" s="686"/>
      <c r="KF354" s="687"/>
      <c r="KG354" s="664"/>
      <c r="KH354" s="666"/>
      <c r="KI354" s="555">
        <f t="shared" ref="KI354" si="6706">SUM(KI347:KI353)</f>
        <v>11</v>
      </c>
      <c r="KJ354" s="574">
        <f t="shared" ref="KJ354" si="6707">KI354/KB351</f>
        <v>3.3192516596258297E-3</v>
      </c>
      <c r="KK354" s="555">
        <f t="shared" ref="KK354" si="6708">SUM(KK347:KK353)</f>
        <v>13</v>
      </c>
      <c r="KL354" s="568">
        <f t="shared" ref="KL354" si="6709">KK354/KD351</f>
        <v>3.6486107213022732E-3</v>
      </c>
      <c r="KM354" s="580">
        <f t="shared" ref="KM354" si="6710">KB351+KD351</f>
        <v>6877</v>
      </c>
      <c r="KN354" s="563">
        <f t="shared" si="6613"/>
        <v>24</v>
      </c>
      <c r="KO354" s="581">
        <f t="shared" si="6614"/>
        <v>3.489893849062091E-3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3.2545228295204364E-3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28"/>
      <c r="JW355" s="729"/>
      <c r="JX355" s="730"/>
      <c r="JY355" s="651"/>
      <c r="JZ355" s="652"/>
      <c r="KA355" s="653"/>
      <c r="KB355" s="667"/>
      <c r="KC355" s="668"/>
      <c r="KD355" s="668"/>
      <c r="KE355" s="668"/>
      <c r="KF355" s="668"/>
      <c r="KG355" s="668"/>
      <c r="KH355" s="669"/>
      <c r="KI355" s="553"/>
      <c r="KJ355" s="557"/>
      <c r="KK355" s="553"/>
      <c r="KL355" s="554"/>
      <c r="KM355" s="633"/>
      <c r="KN355" s="757"/>
      <c r="KO355" s="634"/>
      <c r="KP355" s="553"/>
      <c r="KQ355" s="554"/>
    </row>
    <row r="356" spans="1:303">
      <c r="A356" s="752">
        <v>64</v>
      </c>
      <c r="B356" s="40">
        <f>B353+1</f>
        <v>45819</v>
      </c>
      <c r="C356" s="33"/>
      <c r="D356" s="34"/>
      <c r="E356" s="34">
        <f>E353-C356</f>
        <v>541</v>
      </c>
      <c r="F356" s="34">
        <f>F353-D356</f>
        <v>43</v>
      </c>
      <c r="G356" s="34">
        <v>200</v>
      </c>
      <c r="H356" s="35">
        <f t="shared" ref="H356:H362" si="6715">((G356+I356)/E356)</f>
        <v>0.40295748613678373</v>
      </c>
      <c r="I356" s="34">
        <v>18</v>
      </c>
      <c r="J356" s="35">
        <f t="shared" ref="J356:J362" si="6716">I356/(G356+I356)</f>
        <v>8.2568807339449546E-2</v>
      </c>
      <c r="K356" s="36"/>
      <c r="L356" s="34"/>
      <c r="M356" s="34"/>
      <c r="N356" s="37"/>
      <c r="O356" s="33">
        <v>1</v>
      </c>
      <c r="P356" s="34"/>
      <c r="Q356" s="34">
        <f>Q353-O356</f>
        <v>534</v>
      </c>
      <c r="R356" s="34">
        <f>R353-P356</f>
        <v>40</v>
      </c>
      <c r="S356" s="34">
        <v>190</v>
      </c>
      <c r="T356" s="35">
        <f t="shared" ref="T356:T362" si="6717">((S356+U356)/Q356)</f>
        <v>0.38014981273408238</v>
      </c>
      <c r="U356" s="34">
        <v>13</v>
      </c>
      <c r="V356" s="35">
        <f t="shared" ref="V356:V362" si="6718">U356/(S356+U356)</f>
        <v>6.4039408866995079E-2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>
        <v>184</v>
      </c>
      <c r="AF356" s="35">
        <f t="shared" ref="AF356:AF362" si="6719">((AE356+AG356)/AC356)</f>
        <v>0.3931947069943289</v>
      </c>
      <c r="AG356" s="34">
        <v>24</v>
      </c>
      <c r="AH356" s="35">
        <f t="shared" ref="AH356:AH362" si="6720">AG356/(AE356+AG356)</f>
        <v>0.11538461538461539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>
        <v>10</v>
      </c>
      <c r="AR356" s="35">
        <f t="shared" ref="AR356:AR362" si="6721">((AQ356+AS356)/AO356)</f>
        <v>0.20779220779220781</v>
      </c>
      <c r="AS356" s="34">
        <v>6</v>
      </c>
      <c r="AT356" s="35">
        <f t="shared" ref="AT356:AT362" si="6722">AS356/(AQ356+AS356)</f>
        <v>0.375</v>
      </c>
      <c r="AU356" s="36"/>
      <c r="AV356" s="34"/>
      <c r="AW356" s="34"/>
      <c r="AX356" s="37"/>
      <c r="AY356" s="33">
        <v>1</v>
      </c>
      <c r="AZ356" s="34"/>
      <c r="BA356" s="34">
        <f>BA353-AY356</f>
        <v>547</v>
      </c>
      <c r="BB356" s="34">
        <f>BB353-AZ356</f>
        <v>42</v>
      </c>
      <c r="BC356" s="34">
        <v>188</v>
      </c>
      <c r="BD356" s="35">
        <f t="shared" ref="BD356:BD362" si="6723">((BC356+BE356)/BA356)</f>
        <v>0.35283363802559414</v>
      </c>
      <c r="BE356" s="34">
        <v>5</v>
      </c>
      <c r="BF356" s="35">
        <f t="shared" ref="BF356:BF362" si="6724">BE356/(BC356+BE356)</f>
        <v>2.5906735751295335E-2</v>
      </c>
      <c r="BG356" s="36"/>
      <c r="BH356" s="34"/>
      <c r="BI356" s="34"/>
      <c r="BJ356" s="37"/>
      <c r="BK356" s="33">
        <v>1</v>
      </c>
      <c r="BL356" s="34"/>
      <c r="BM356" s="34">
        <f>BM353-BK356</f>
        <v>529</v>
      </c>
      <c r="BN356" s="34">
        <f>BN353-BL356</f>
        <v>41</v>
      </c>
      <c r="BO356" s="34">
        <v>188</v>
      </c>
      <c r="BP356" s="35">
        <f t="shared" ref="BP356:BP362" si="6725">((BO356+BQ356)/BM356)</f>
        <v>0.39697542533081287</v>
      </c>
      <c r="BQ356" s="34">
        <v>22</v>
      </c>
      <c r="BR356" s="35">
        <f t="shared" ref="BR356:BR362" si="6726">BQ356/(BO356+BQ356)</f>
        <v>0.10476190476190476</v>
      </c>
      <c r="BS356" s="36"/>
      <c r="BT356" s="34"/>
      <c r="BU356" s="34"/>
      <c r="BV356" s="37"/>
      <c r="BW356" s="33">
        <v>2</v>
      </c>
      <c r="BX356" s="34"/>
      <c r="BY356" s="34">
        <f>BY353-BW356</f>
        <v>540</v>
      </c>
      <c r="BZ356" s="34">
        <f>BZ353-BX356</f>
        <v>43</v>
      </c>
      <c r="CA356" s="34">
        <v>195</v>
      </c>
      <c r="CB356" s="35">
        <f t="shared" ref="CB356:CB362" si="6727">((CA356+CC356)/BY356)</f>
        <v>0.3925925925925926</v>
      </c>
      <c r="CC356" s="34">
        <v>17</v>
      </c>
      <c r="CD356" s="35">
        <f t="shared" ref="CD356:CD362" si="6728">CC356/(CA356+CC356)</f>
        <v>8.0188679245283015E-2</v>
      </c>
      <c r="CE356" s="36"/>
      <c r="CF356" s="34"/>
      <c r="CG356" s="34"/>
      <c r="CH356" s="37"/>
      <c r="CI356" s="33">
        <v>2</v>
      </c>
      <c r="CJ356" s="34"/>
      <c r="CK356" s="34">
        <f>CK353-CI356</f>
        <v>557</v>
      </c>
      <c r="CL356" s="34">
        <f>CL353-CJ356</f>
        <v>44</v>
      </c>
      <c r="CM356" s="34">
        <v>188</v>
      </c>
      <c r="CN356" s="35">
        <f t="shared" ref="CN356:CN362" si="6729">((CM356+CO356)/CK356)</f>
        <v>0.36624775583482944</v>
      </c>
      <c r="CO356" s="34">
        <v>16</v>
      </c>
      <c r="CP356" s="35">
        <f t="shared" ref="CP356:CP362" si="6730">CO356/(CM356+CO356)</f>
        <v>7.8431372549019607E-2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>
        <v>190</v>
      </c>
      <c r="CZ356" s="35">
        <f t="shared" ref="CZ356:CZ362" si="6731">((CY356+DA356)/CW356)</f>
        <v>0.343804537521815</v>
      </c>
      <c r="DA356" s="34">
        <v>7</v>
      </c>
      <c r="DB356" s="35">
        <f t="shared" ref="DB356:DB362" si="6732">DA356/(CY356+DA356)</f>
        <v>3.553299492385787E-2</v>
      </c>
      <c r="DC356" s="36"/>
      <c r="DD356" s="34"/>
      <c r="DE356" s="34"/>
      <c r="DF356" s="37"/>
      <c r="DG356" s="33">
        <v>1</v>
      </c>
      <c r="DH356" s="34"/>
      <c r="DI356" s="34">
        <f>DI353-DG356</f>
        <v>589</v>
      </c>
      <c r="DJ356" s="34">
        <f>DJ353-DH356</f>
        <v>45</v>
      </c>
      <c r="DK356" s="34">
        <v>198</v>
      </c>
      <c r="DL356" s="35">
        <f t="shared" ref="DL356:DL362" si="6733">((DK356+DM356)/DI356)</f>
        <v>0.3395585738539898</v>
      </c>
      <c r="DM356" s="34">
        <v>2</v>
      </c>
      <c r="DN356" s="35">
        <f t="shared" ref="DN356:DN362" si="6734">DM356/(DK356+DM356)</f>
        <v>0.01</v>
      </c>
      <c r="DO356" s="36"/>
      <c r="DP356" s="34"/>
      <c r="DQ356" s="34"/>
      <c r="DR356" s="37"/>
      <c r="DS356" s="33"/>
      <c r="DT356" s="34"/>
      <c r="DU356" s="34">
        <f>DU353-DS356</f>
        <v>89</v>
      </c>
      <c r="DV356" s="34">
        <f>DV353-DT356</f>
        <v>9</v>
      </c>
      <c r="DW356" s="34">
        <v>21</v>
      </c>
      <c r="DX356" s="35">
        <f t="shared" ref="DX356:DX362" si="6735">((DW356+DY356)/DU356)</f>
        <v>0.29213483146067415</v>
      </c>
      <c r="DY356" s="34">
        <v>5</v>
      </c>
      <c r="DZ356" s="35">
        <f t="shared" ref="DZ356:DZ362" si="6736">DY356/(DW356+DY356)</f>
        <v>0.19230769230769232</v>
      </c>
      <c r="EA356" s="36"/>
      <c r="EB356" s="34"/>
      <c r="EC356" s="34"/>
      <c r="ED356" s="37"/>
      <c r="EE356" s="33"/>
      <c r="EF356" s="34"/>
      <c r="EG356" s="34">
        <f>EG353-EE356</f>
        <v>578</v>
      </c>
      <c r="EH356" s="34">
        <f>EH353-EF356</f>
        <v>43</v>
      </c>
      <c r="EI356" s="34">
        <v>198</v>
      </c>
      <c r="EJ356" s="35">
        <f t="shared" ref="EJ356:EJ362" si="6737">((EI356+EK356)/EG356)</f>
        <v>0.35813148788927335</v>
      </c>
      <c r="EK356" s="34">
        <v>9</v>
      </c>
      <c r="EL356" s="35">
        <f t="shared" ref="EL356:EL362" si="6738">EK356/(EI356+EK356)</f>
        <v>4.3478260869565216E-2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>
        <v>193</v>
      </c>
      <c r="EV356" s="35">
        <f t="shared" ref="EV356:EV362" si="6739">((EU356+EW356)/ES356)</f>
        <v>0.36631944444444442</v>
      </c>
      <c r="EW356" s="34">
        <v>18</v>
      </c>
      <c r="EX356" s="35">
        <f t="shared" ref="EX356:EX362" si="6740">EW356/(EU356+EW356)</f>
        <v>8.5308056872037921E-2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>
        <v>193</v>
      </c>
      <c r="FH356" s="35">
        <f t="shared" ref="FH356:FH362" si="6741">((FG356+FI356)/FE356)</f>
        <v>0.35555555555555557</v>
      </c>
      <c r="FI356" s="34">
        <v>15</v>
      </c>
      <c r="FJ356" s="35">
        <f t="shared" ref="FJ356:FJ362" si="6742">FI356/(FG356+FI356)</f>
        <v>7.2115384615384609E-2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>
        <v>236</v>
      </c>
      <c r="FT356" s="35">
        <f t="shared" ref="FT356:FT362" si="6743">((FS356+FU356)/FQ356)</f>
        <v>0.43373493975903615</v>
      </c>
      <c r="FU356" s="34">
        <v>16</v>
      </c>
      <c r="FV356" s="35">
        <f t="shared" ref="FV356:FV362" si="6744">FU356/(FS356+FU356)</f>
        <v>6.3492063492063489E-2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>
        <v>231</v>
      </c>
      <c r="GF356" s="35">
        <f t="shared" ref="GF356:GF362" si="6745">((GE356+GG356)/GC356)</f>
        <v>0.42031523642732049</v>
      </c>
      <c r="GG356" s="34">
        <v>9</v>
      </c>
      <c r="GH356" s="35">
        <f t="shared" ref="GH356:GH362" si="6746">GG356/(GE356+GG356)</f>
        <v>3.7499999999999999E-2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>
        <v>236</v>
      </c>
      <c r="GR356" s="35">
        <f t="shared" ref="GR356:GR362" si="6747">((GQ356+GS356)/GO356)</f>
        <v>0.42381786339754818</v>
      </c>
      <c r="GS356" s="34">
        <v>6</v>
      </c>
      <c r="GT356" s="35">
        <f t="shared" ref="GT356:GT362" si="6748">GS356/(GQ356+GS356)</f>
        <v>2.4793388429752067E-2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>
        <v>43</v>
      </c>
      <c r="HD356" s="35">
        <f t="shared" ref="HD356:HD362" si="6749">((HC356+HE356)/HA356)</f>
        <v>0.37719298245614036</v>
      </c>
      <c r="HE356" s="34">
        <v>0</v>
      </c>
      <c r="HF356" s="35">
        <f t="shared" ref="HF356:HF362" si="6750">HE356/(HC356+HE356)</f>
        <v>0</v>
      </c>
      <c r="HG356" s="36"/>
      <c r="HH356" s="34"/>
      <c r="HI356" s="34"/>
      <c r="HJ356" s="37"/>
      <c r="HK356" s="33">
        <v>1</v>
      </c>
      <c r="HL356" s="34"/>
      <c r="HM356" s="34">
        <f>HM353-HK356</f>
        <v>577</v>
      </c>
      <c r="HN356" s="34">
        <f>HN353-HL356</f>
        <v>44</v>
      </c>
      <c r="HO356" s="34">
        <v>207</v>
      </c>
      <c r="HP356" s="35">
        <f t="shared" ref="HP356:HP362" si="6751">((HO356+HQ356)/HM356)</f>
        <v>0.38821490467937608</v>
      </c>
      <c r="HQ356" s="34">
        <v>17</v>
      </c>
      <c r="HR356" s="35">
        <f t="shared" ref="HR356:HR362" si="6752">HQ356/(HO356+HQ356)</f>
        <v>7.5892857142857137E-2</v>
      </c>
      <c r="HS356" s="36"/>
      <c r="HT356" s="34"/>
      <c r="HU356" s="34"/>
      <c r="HV356" s="37"/>
      <c r="HW356" s="33">
        <v>1</v>
      </c>
      <c r="HX356" s="34"/>
      <c r="HY356" s="34">
        <f>HY353-HW356</f>
        <v>569</v>
      </c>
      <c r="HZ356" s="34">
        <f>HZ353-HX356</f>
        <v>45</v>
      </c>
      <c r="IA356" s="34">
        <v>198</v>
      </c>
      <c r="IB356" s="35">
        <f t="shared" ref="IB356:IB362" si="6753">((IA356+IC356)/HY356)</f>
        <v>0.36555360281195082</v>
      </c>
      <c r="IC356" s="34">
        <v>10</v>
      </c>
      <c r="ID356" s="35">
        <f t="shared" ref="ID356:ID362" si="6754">IC356/(IA356+IC356)</f>
        <v>4.807692307692308E-2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>
        <v>232</v>
      </c>
      <c r="IN356" s="35">
        <f t="shared" ref="IN356:IN362" si="6755">((IM356+IO356)/IK356)</f>
        <v>0.43986254295532645</v>
      </c>
      <c r="IO356" s="34">
        <v>24</v>
      </c>
      <c r="IP356" s="35">
        <f t="shared" ref="IP356:IP362" si="6756">IO356/(IM356+IO356)</f>
        <v>9.375E-2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10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10409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3978</v>
      </c>
      <c r="JL356" s="88">
        <f t="shared" ref="JL356:JL363" si="6763">+(JK356)/JI356</f>
        <v>0.38216927658756844</v>
      </c>
      <c r="JM356" s="15">
        <f t="shared" si="5751"/>
        <v>259</v>
      </c>
      <c r="JN356" s="35">
        <f t="shared" ref="JN356:JN363" si="6764">+(JM356/(JK356))</f>
        <v>6.510809451985923E-2</v>
      </c>
      <c r="JO356" s="49">
        <v>67.5</v>
      </c>
      <c r="JP356" s="50">
        <v>3978</v>
      </c>
      <c r="JQ356" s="49">
        <f t="shared" si="6264"/>
        <v>100</v>
      </c>
      <c r="JR356" s="49">
        <v>128</v>
      </c>
      <c r="JS356" s="386">
        <f t="shared" ref="JS356" si="6765">JR356/JM356</f>
        <v>0.49420849420849422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0.38216560509554143</v>
      </c>
      <c r="JW356" s="525">
        <f t="shared" ref="JW356:JW362" si="6767">SUM(CM356,CO356,CY356,DA356,DK356,DM356,DW356,DY356,EI356,EK356,EU356,EW356,FG356,FI356)/SUM(CK356,CW356,DI356,DU356,EG356,ES356,FE356)</f>
        <v>0.35325627290668171</v>
      </c>
      <c r="JX356" s="527">
        <f t="shared" ref="JX356:JX362" si="6768">SUM(FS356,FU356,GE356,GG356,GQ356,GS356,HC356,HE356,HO356,HQ356,IA356,IC356,IM356,IO356,)/SUM(FQ356,GC356,GO356,HA356,HM356,HY356,IK356)</f>
        <v>0.4109396914446003</v>
      </c>
      <c r="JY356" s="740">
        <f t="shared" ref="JY356" si="6769">SUM(I363,U363,AG363,AS363,BE363,BQ363,CC363)/SUM(G363,I363,S363,U363,AE363,AG363,AQ363,AS363,BC363,BE363,BO363,BQ363,CA363,CC363)</f>
        <v>8.8268001112037808E-2</v>
      </c>
      <c r="JZ356" s="743">
        <f t="shared" ref="JZ356" si="6770">SUM(CO363,DA363,DM363,DY363,EK363,EW363,FI363)/SUM(CM363,CO363,CY363,DA363,DK363,DM363,DW363,DY363,EI363,EK363,EU363,EW363,FG363,FI363)</f>
        <v>7.8219824679703301E-2</v>
      </c>
      <c r="KA356" s="746">
        <f t="shared" ref="KA356" si="6771">SUM(,FU363,GG363,GS363,HE363,HQ363,IC363,IO363)/SUM(FU363,FS363,GG363,GE363,GS363,GQ363,HE363,HC363,HQ363,HO363,IC363,IA363,IO363,IM363)</f>
        <v>4.8191351478732179E-2</v>
      </c>
      <c r="KB356" s="670">
        <f t="shared" ref="KB356" si="6772">KB358/KB360</f>
        <v>7.2683222289521504E-3</v>
      </c>
      <c r="KC356" s="671"/>
      <c r="KD356" s="671">
        <f t="shared" ref="KD356" si="6773">KD358/KD360</f>
        <v>3.6619718309859155E-3</v>
      </c>
      <c r="KE356" s="671"/>
      <c r="KF356" s="671">
        <f t="shared" ref="KF356" si="6774">KF358/KF360</f>
        <v>1.4017381553125877E-3</v>
      </c>
      <c r="KG356" s="674"/>
      <c r="KH356" s="676" t="s">
        <v>73</v>
      </c>
      <c r="KI356" s="556">
        <f t="shared" ref="KI356:KI362" si="6775">C356+AA356+AM356+AY356+BK356+BW356</f>
        <v>4</v>
      </c>
      <c r="KJ356" s="569">
        <f t="shared" ref="KJ356" si="6776">KI356/KB360</f>
        <v>1.2113870381586917E-3</v>
      </c>
      <c r="KK356" s="556">
        <f t="shared" ref="KK356:KK362" si="6777">CI356+CU356+DG356+EE356+EQ356+FC356+DS356</f>
        <v>3</v>
      </c>
      <c r="KL356" s="565">
        <f t="shared" ref="KL356" si="6778">KK356/KD360</f>
        <v>8.4507042253521131E-4</v>
      </c>
      <c r="KM356" s="558">
        <f t="shared" ref="KM356" si="6779">KB360+KD360</f>
        <v>6852</v>
      </c>
      <c r="KN356" s="318">
        <f t="shared" ref="KN356:KN363" si="6780">KI356+KK356</f>
        <v>7</v>
      </c>
      <c r="KO356" s="560">
        <f t="shared" ref="KO356:KO363" si="6781">KN356/KM356</f>
        <v>1.0215995329830706E-3</v>
      </c>
      <c r="KP356" s="556">
        <f t="shared" ref="KP356:KP362" si="6782">FO356+GA356+GM356+GY356+HK356+HW356+II356</f>
        <v>2</v>
      </c>
      <c r="KQ356" s="565">
        <f t="shared" ref="KQ356" si="6783">KP356/KF360</f>
        <v>5.6069526212503505E-4</v>
      </c>
    </row>
    <row r="357" spans="1:303" ht="19.5" thickBot="1">
      <c r="A357" s="753"/>
      <c r="B357" s="41">
        <f t="shared" ref="B357:B362" si="6784">+B356+1</f>
        <v>45820</v>
      </c>
      <c r="C357" s="10">
        <v>1</v>
      </c>
      <c r="D357" s="11"/>
      <c r="E357" s="68">
        <f t="shared" ref="E357:E362" si="6785">E356-C357</f>
        <v>540</v>
      </c>
      <c r="F357" s="68">
        <f t="shared" ref="F357:F362" si="6786">F356-D357</f>
        <v>43</v>
      </c>
      <c r="G357" s="11">
        <v>174</v>
      </c>
      <c r="H357" s="12">
        <f t="shared" si="6715"/>
        <v>0.35555555555555557</v>
      </c>
      <c r="I357" s="11">
        <v>18</v>
      </c>
      <c r="J357" s="12">
        <f t="shared" si="6716"/>
        <v>9.375E-2</v>
      </c>
      <c r="K357" s="13"/>
      <c r="L357" s="11"/>
      <c r="M357" s="11"/>
      <c r="N357" s="14"/>
      <c r="O357" s="10">
        <v>1</v>
      </c>
      <c r="P357" s="11"/>
      <c r="Q357" s="68">
        <f t="shared" ref="Q357:Q362" si="6787">Q356-O357</f>
        <v>533</v>
      </c>
      <c r="R357" s="68">
        <f t="shared" ref="R357:R362" si="6788">R356-P357</f>
        <v>40</v>
      </c>
      <c r="S357" s="11">
        <v>171</v>
      </c>
      <c r="T357" s="12">
        <f t="shared" si="6717"/>
        <v>0.35647279549718575</v>
      </c>
      <c r="U357" s="11">
        <v>19</v>
      </c>
      <c r="V357" s="12">
        <f t="shared" si="6718"/>
        <v>0.1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>
        <v>159</v>
      </c>
      <c r="AF357" s="12">
        <f t="shared" si="6719"/>
        <v>0.34593572778827975</v>
      </c>
      <c r="AG357" s="11">
        <v>24</v>
      </c>
      <c r="AH357" s="12">
        <f t="shared" si="6720"/>
        <v>0.13114754098360656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>
        <v>18</v>
      </c>
      <c r="AR357" s="12">
        <f t="shared" si="6721"/>
        <v>0.32467532467532467</v>
      </c>
      <c r="AS357" s="11">
        <v>7</v>
      </c>
      <c r="AT357" s="12">
        <f t="shared" si="6722"/>
        <v>0.28000000000000003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547</v>
      </c>
      <c r="BB357" s="68">
        <f t="shared" ref="BB357:BB362" si="6794">BB356-AZ357</f>
        <v>42</v>
      </c>
      <c r="BC357" s="11">
        <v>171</v>
      </c>
      <c r="BD357" s="12">
        <f t="shared" si="6723"/>
        <v>0.3235831809872029</v>
      </c>
      <c r="BE357" s="11">
        <v>6</v>
      </c>
      <c r="BF357" s="12">
        <f t="shared" si="6724"/>
        <v>3.3898305084745763E-2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529</v>
      </c>
      <c r="BN357" s="68">
        <f t="shared" ref="BN357:BN362" si="6796">BN356-BL357</f>
        <v>41</v>
      </c>
      <c r="BO357" s="11">
        <v>172</v>
      </c>
      <c r="BP357" s="12">
        <f t="shared" si="6725"/>
        <v>0.36294896030245749</v>
      </c>
      <c r="BQ357" s="11">
        <v>20</v>
      </c>
      <c r="BR357" s="12">
        <f t="shared" si="6726"/>
        <v>0.10416666666666667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540</v>
      </c>
      <c r="BZ357" s="68">
        <f t="shared" ref="BZ357:BZ362" si="6798">BZ356-BX357</f>
        <v>43</v>
      </c>
      <c r="CA357" s="11">
        <v>174</v>
      </c>
      <c r="CB357" s="12">
        <f t="shared" si="6727"/>
        <v>0.35925925925925928</v>
      </c>
      <c r="CC357" s="11">
        <v>20</v>
      </c>
      <c r="CD357" s="12">
        <f t="shared" si="6728"/>
        <v>0.10309278350515463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557</v>
      </c>
      <c r="CL357" s="68">
        <f t="shared" ref="CL357:CL362" si="6800">CL356-CJ357</f>
        <v>44</v>
      </c>
      <c r="CM357" s="11">
        <v>182</v>
      </c>
      <c r="CN357" s="12">
        <f t="shared" si="6729"/>
        <v>0.36265709156193898</v>
      </c>
      <c r="CO357" s="11">
        <v>20</v>
      </c>
      <c r="CP357" s="12">
        <f t="shared" si="6730"/>
        <v>9.9009900990099015E-2</v>
      </c>
      <c r="CQ357" s="13"/>
      <c r="CR357" s="11"/>
      <c r="CS357" s="11"/>
      <c r="CT357" s="14"/>
      <c r="CU357" s="10">
        <v>1</v>
      </c>
      <c r="CV357" s="11"/>
      <c r="CW357" s="68">
        <f t="shared" ref="CW357:CW362" si="6801">CW356-CU357</f>
        <v>572</v>
      </c>
      <c r="CX357" s="68">
        <f t="shared" ref="CX357:CX362" si="6802">CX356-CV357</f>
        <v>44</v>
      </c>
      <c r="CY357" s="11">
        <v>173</v>
      </c>
      <c r="CZ357" s="12">
        <f t="shared" si="6731"/>
        <v>0.34265734265734266</v>
      </c>
      <c r="DA357" s="11">
        <v>23</v>
      </c>
      <c r="DB357" s="12">
        <f t="shared" si="6732"/>
        <v>0.11734693877551021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589</v>
      </c>
      <c r="DJ357" s="68">
        <f t="shared" ref="DJ357:DJ362" si="6804">DJ356-DH357</f>
        <v>45</v>
      </c>
      <c r="DK357" s="11">
        <v>211</v>
      </c>
      <c r="DL357" s="12">
        <f t="shared" si="6733"/>
        <v>0.39728353140916806</v>
      </c>
      <c r="DM357" s="11">
        <v>23</v>
      </c>
      <c r="DN357" s="12">
        <f t="shared" si="6734"/>
        <v>9.8290598290598288E-2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89</v>
      </c>
      <c r="DV357" s="68">
        <f t="shared" ref="DV357:DV362" si="6806">DV356-DT357</f>
        <v>9</v>
      </c>
      <c r="DW357" s="11">
        <v>21</v>
      </c>
      <c r="DX357" s="12">
        <f t="shared" si="6735"/>
        <v>0.3146067415730337</v>
      </c>
      <c r="DY357" s="11">
        <v>7</v>
      </c>
      <c r="DZ357" s="12">
        <f t="shared" si="6736"/>
        <v>0.25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578</v>
      </c>
      <c r="EH357" s="68">
        <f t="shared" ref="EH357:EH362" si="6808">EH356-EF357</f>
        <v>43</v>
      </c>
      <c r="EI357" s="11">
        <v>178</v>
      </c>
      <c r="EJ357" s="12">
        <f t="shared" si="6737"/>
        <v>0.3217993079584775</v>
      </c>
      <c r="EK357" s="11">
        <v>8</v>
      </c>
      <c r="EL357" s="12">
        <f t="shared" si="6738"/>
        <v>4.3010752688172046E-2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>
        <v>169</v>
      </c>
      <c r="EV357" s="12">
        <f t="shared" si="6739"/>
        <v>0.31597222222222221</v>
      </c>
      <c r="EW357" s="11">
        <v>13</v>
      </c>
      <c r="EX357" s="12">
        <f t="shared" si="6740"/>
        <v>7.1428571428571425E-2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>
        <v>186</v>
      </c>
      <c r="FH357" s="12">
        <f t="shared" si="6741"/>
        <v>0.347008547008547</v>
      </c>
      <c r="FI357" s="11">
        <v>17</v>
      </c>
      <c r="FJ357" s="12">
        <f t="shared" si="6742"/>
        <v>8.3743842364532015E-2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>
        <v>215</v>
      </c>
      <c r="FT357" s="12">
        <f t="shared" si="6743"/>
        <v>0.38554216867469882</v>
      </c>
      <c r="FU357" s="11">
        <v>9</v>
      </c>
      <c r="FV357" s="12">
        <f t="shared" si="6744"/>
        <v>4.0178571428571432E-2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>
        <v>214</v>
      </c>
      <c r="GF357" s="12">
        <f t="shared" si="6745"/>
        <v>0.39054290718038531</v>
      </c>
      <c r="GG357" s="11">
        <v>9</v>
      </c>
      <c r="GH357" s="12">
        <f t="shared" si="6746"/>
        <v>4.0358744394618833E-2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>
        <v>187</v>
      </c>
      <c r="GR357" s="12">
        <f t="shared" si="6747"/>
        <v>0.33800350262697021</v>
      </c>
      <c r="GS357" s="11">
        <v>6</v>
      </c>
      <c r="GT357" s="12">
        <f t="shared" si="6748"/>
        <v>3.1088082901554404E-2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>
        <v>35</v>
      </c>
      <c r="HD357" s="12">
        <f t="shared" si="6749"/>
        <v>0.33333333333333331</v>
      </c>
      <c r="HE357" s="11">
        <v>3</v>
      </c>
      <c r="HF357" s="12">
        <f t="shared" si="6750"/>
        <v>7.8947368421052627E-2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577</v>
      </c>
      <c r="HN357" s="68">
        <f t="shared" ref="HN357:HN362" si="6822">HN356-HL357</f>
        <v>44</v>
      </c>
      <c r="HO357" s="11">
        <v>213</v>
      </c>
      <c r="HP357" s="12">
        <f t="shared" si="6751"/>
        <v>0.38821490467937608</v>
      </c>
      <c r="HQ357" s="11">
        <v>11</v>
      </c>
      <c r="HR357" s="12">
        <f t="shared" si="6752"/>
        <v>4.9107142857142856E-2</v>
      </c>
      <c r="HS357" s="13"/>
      <c r="HT357" s="11"/>
      <c r="HU357" s="11"/>
      <c r="HV357" s="14"/>
      <c r="HW357" s="10"/>
      <c r="HX357" s="11">
        <v>1</v>
      </c>
      <c r="HY357" s="68">
        <f t="shared" ref="HY357:HY362" si="6823">HY356-HW357</f>
        <v>569</v>
      </c>
      <c r="HZ357" s="68">
        <f t="shared" ref="HZ357:HZ362" si="6824">HZ356-HX357</f>
        <v>44</v>
      </c>
      <c r="IA357" s="11">
        <v>193</v>
      </c>
      <c r="IB357" s="12">
        <f t="shared" si="6753"/>
        <v>0.35852372583479791</v>
      </c>
      <c r="IC357" s="11">
        <v>11</v>
      </c>
      <c r="ID357" s="12">
        <f t="shared" si="6754"/>
        <v>5.3921568627450983E-2</v>
      </c>
      <c r="IE357" s="13"/>
      <c r="IF357" s="11"/>
      <c r="IG357" s="11"/>
      <c r="IH357" s="14"/>
      <c r="II357" s="10">
        <v>1</v>
      </c>
      <c r="IJ357" s="11"/>
      <c r="IK357" s="68">
        <f t="shared" ref="IK357:IK362" si="6825">IK356-II357</f>
        <v>581</v>
      </c>
      <c r="IL357" s="68">
        <f t="shared" ref="IL357:IL362" si="6826">IL356-IJ357</f>
        <v>42</v>
      </c>
      <c r="IM357" s="11">
        <v>232</v>
      </c>
      <c r="IN357" s="12">
        <f t="shared" si="6755"/>
        <v>0.43029259896729777</v>
      </c>
      <c r="IO357" s="11">
        <v>18</v>
      </c>
      <c r="IP357" s="12">
        <f t="shared" si="6756"/>
        <v>7.1999999999999995E-2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4</v>
      </c>
      <c r="JH357" s="14">
        <f t="shared" si="6759"/>
        <v>1</v>
      </c>
      <c r="JI357" s="400">
        <f t="shared" si="6760"/>
        <v>10405</v>
      </c>
      <c r="JJ357" s="11">
        <f t="shared" si="6761"/>
        <v>803</v>
      </c>
      <c r="JK357" s="11">
        <f t="shared" si="6762"/>
        <v>3740</v>
      </c>
      <c r="JL357" s="89">
        <f t="shared" si="6763"/>
        <v>0.35944257568476695</v>
      </c>
      <c r="JM357" s="15">
        <f t="shared" si="5751"/>
        <v>292</v>
      </c>
      <c r="JN357" s="12">
        <f t="shared" si="6764"/>
        <v>7.8074866310160432E-2</v>
      </c>
      <c r="JO357" s="16">
        <v>67.2</v>
      </c>
      <c r="JP357" s="17">
        <v>3355</v>
      </c>
      <c r="JQ357" s="16">
        <f t="shared" si="6264"/>
        <v>89.705882352941174</v>
      </c>
      <c r="JR357" s="16">
        <v>74</v>
      </c>
      <c r="JS357" s="389">
        <f t="shared" si="6100"/>
        <v>0.25342465753424659</v>
      </c>
      <c r="JT357" s="15"/>
      <c r="JU357" s="297"/>
      <c r="JV357" s="526">
        <f t="shared" si="6766"/>
        <v>0.34992412746585738</v>
      </c>
      <c r="JW357" s="523">
        <f t="shared" si="6767"/>
        <v>0.34715172024816693</v>
      </c>
      <c r="JX357" s="528">
        <f t="shared" si="6768"/>
        <v>0.38047138047138046</v>
      </c>
      <c r="JY357" s="741"/>
      <c r="JZ357" s="744"/>
      <c r="KA357" s="747"/>
      <c r="KB357" s="672"/>
      <c r="KC357" s="673"/>
      <c r="KD357" s="673"/>
      <c r="KE357" s="673"/>
      <c r="KF357" s="673"/>
      <c r="KG357" s="675"/>
      <c r="KH357" s="677"/>
      <c r="KI357" s="76">
        <f t="shared" si="6775"/>
        <v>1</v>
      </c>
      <c r="KJ357" s="572">
        <f t="shared" ref="KJ357" si="6829">KI357/KB360</f>
        <v>3.0284675953967292E-4</v>
      </c>
      <c r="KK357" s="76">
        <f t="shared" si="6777"/>
        <v>1</v>
      </c>
      <c r="KL357" s="566">
        <f t="shared" ref="KL357" si="6830">KK357/KD360</f>
        <v>2.8169014084507044E-4</v>
      </c>
      <c r="KM357" s="576">
        <f t="shared" ref="KM357" si="6831">KB360+KD360</f>
        <v>6852</v>
      </c>
      <c r="KN357" s="84">
        <f t="shared" si="6780"/>
        <v>2</v>
      </c>
      <c r="KO357" s="566">
        <f t="shared" si="6781"/>
        <v>2.918855808523059E-4</v>
      </c>
      <c r="KP357" s="76">
        <f t="shared" si="6782"/>
        <v>1</v>
      </c>
      <c r="KQ357" s="566">
        <f t="shared" ref="KQ357" si="6832">KP357/KF360</f>
        <v>2.8034763106251753E-4</v>
      </c>
    </row>
    <row r="358" spans="1:303" ht="19.5" thickTop="1">
      <c r="A358" s="753"/>
      <c r="B358" s="41">
        <f t="shared" si="6784"/>
        <v>45821</v>
      </c>
      <c r="C358" s="10"/>
      <c r="D358" s="11"/>
      <c r="E358" s="68">
        <f t="shared" si="6785"/>
        <v>540</v>
      </c>
      <c r="F358" s="68">
        <f t="shared" si="6786"/>
        <v>43</v>
      </c>
      <c r="G358" s="11">
        <v>191</v>
      </c>
      <c r="H358" s="12">
        <f t="shared" si="6715"/>
        <v>0.38518518518518519</v>
      </c>
      <c r="I358" s="11">
        <v>17</v>
      </c>
      <c r="J358" s="12">
        <f t="shared" si="6716"/>
        <v>8.1730769230769232E-2</v>
      </c>
      <c r="K358" s="13"/>
      <c r="L358" s="11"/>
      <c r="M358" s="11"/>
      <c r="N358" s="14"/>
      <c r="O358" s="10"/>
      <c r="P358" s="11"/>
      <c r="Q358" s="68">
        <f t="shared" si="6787"/>
        <v>533</v>
      </c>
      <c r="R358" s="68">
        <f t="shared" si="6788"/>
        <v>40</v>
      </c>
      <c r="S358" s="11">
        <v>167</v>
      </c>
      <c r="T358" s="12">
        <f t="shared" si="6717"/>
        <v>0.34146341463414637</v>
      </c>
      <c r="U358" s="11">
        <v>15</v>
      </c>
      <c r="V358" s="12">
        <f t="shared" si="6718"/>
        <v>8.2417582417582416E-2</v>
      </c>
      <c r="W358" s="13"/>
      <c r="X358" s="11"/>
      <c r="Y358" s="11"/>
      <c r="Z358" s="14"/>
      <c r="AA358" s="10">
        <v>3</v>
      </c>
      <c r="AB358" s="11"/>
      <c r="AC358" s="68">
        <f t="shared" si="6789"/>
        <v>526</v>
      </c>
      <c r="AD358" s="68">
        <f t="shared" si="6790"/>
        <v>42</v>
      </c>
      <c r="AE358" s="11">
        <v>173</v>
      </c>
      <c r="AF358" s="12">
        <f t="shared" si="6719"/>
        <v>0.37072243346007605</v>
      </c>
      <c r="AG358" s="11">
        <v>22</v>
      </c>
      <c r="AH358" s="12">
        <f t="shared" si="6720"/>
        <v>0.11282051282051282</v>
      </c>
      <c r="AI358" s="13"/>
      <c r="AJ358" s="11"/>
      <c r="AK358" s="11"/>
      <c r="AL358" s="14"/>
      <c r="AM358" s="10">
        <v>1</v>
      </c>
      <c r="AN358" s="11"/>
      <c r="AO358" s="68">
        <f t="shared" si="6791"/>
        <v>76</v>
      </c>
      <c r="AP358" s="68">
        <f t="shared" si="6792"/>
        <v>8</v>
      </c>
      <c r="AQ358" s="11">
        <v>15</v>
      </c>
      <c r="AR358" s="12">
        <f t="shared" si="6721"/>
        <v>0.34210526315789475</v>
      </c>
      <c r="AS358" s="11">
        <v>11</v>
      </c>
      <c r="AT358" s="12">
        <f t="shared" si="6722"/>
        <v>0.42307692307692307</v>
      </c>
      <c r="AU358" s="13"/>
      <c r="AV358" s="11"/>
      <c r="AW358" s="11"/>
      <c r="AX358" s="14"/>
      <c r="AY358" s="10"/>
      <c r="AZ358" s="11"/>
      <c r="BA358" s="68">
        <f t="shared" si="6793"/>
        <v>547</v>
      </c>
      <c r="BB358" s="68">
        <f t="shared" si="6794"/>
        <v>42</v>
      </c>
      <c r="BC358" s="11">
        <v>186</v>
      </c>
      <c r="BD358" s="12">
        <f t="shared" si="6723"/>
        <v>0.34917733089579522</v>
      </c>
      <c r="BE358" s="11">
        <v>5</v>
      </c>
      <c r="BF358" s="12">
        <f t="shared" si="6724"/>
        <v>2.6178010471204188E-2</v>
      </c>
      <c r="BG358" s="13"/>
      <c r="BH358" s="11"/>
      <c r="BI358" s="11"/>
      <c r="BJ358" s="14"/>
      <c r="BK358" s="10"/>
      <c r="BL358" s="11"/>
      <c r="BM358" s="68">
        <f t="shared" si="6795"/>
        <v>529</v>
      </c>
      <c r="BN358" s="68">
        <f t="shared" si="6796"/>
        <v>41</v>
      </c>
      <c r="BO358" s="11">
        <v>175</v>
      </c>
      <c r="BP358" s="12">
        <f t="shared" si="6725"/>
        <v>0.3667296786389414</v>
      </c>
      <c r="BQ358" s="11">
        <v>19</v>
      </c>
      <c r="BR358" s="12">
        <f t="shared" si="6726"/>
        <v>9.7938144329896906E-2</v>
      </c>
      <c r="BS358" s="13"/>
      <c r="BT358" s="11"/>
      <c r="BU358" s="11"/>
      <c r="BV358" s="14"/>
      <c r="BW358" s="10"/>
      <c r="BX358" s="11"/>
      <c r="BY358" s="68">
        <f t="shared" si="6797"/>
        <v>540</v>
      </c>
      <c r="BZ358" s="68">
        <f t="shared" si="6798"/>
        <v>43</v>
      </c>
      <c r="CA358" s="11">
        <v>180</v>
      </c>
      <c r="CB358" s="12">
        <f t="shared" si="6727"/>
        <v>0.37037037037037035</v>
      </c>
      <c r="CC358" s="11">
        <v>20</v>
      </c>
      <c r="CD358" s="12">
        <f t="shared" si="6728"/>
        <v>0.1</v>
      </c>
      <c r="CE358" s="13"/>
      <c r="CF358" s="11"/>
      <c r="CG358" s="11"/>
      <c r="CH358" s="14"/>
      <c r="CI358" s="10"/>
      <c r="CJ358" s="11"/>
      <c r="CK358" s="68">
        <f t="shared" si="6799"/>
        <v>557</v>
      </c>
      <c r="CL358" s="68">
        <f t="shared" si="6800"/>
        <v>44</v>
      </c>
      <c r="CM358" s="11">
        <v>168</v>
      </c>
      <c r="CN358" s="12">
        <f t="shared" si="6729"/>
        <v>0.34470377019748655</v>
      </c>
      <c r="CO358" s="11">
        <v>24</v>
      </c>
      <c r="CP358" s="12">
        <f t="shared" si="6730"/>
        <v>0.125</v>
      </c>
      <c r="CQ358" s="13"/>
      <c r="CR358" s="11"/>
      <c r="CS358" s="11"/>
      <c r="CT358" s="14"/>
      <c r="CU358" s="10">
        <v>1</v>
      </c>
      <c r="CV358" s="11"/>
      <c r="CW358" s="68">
        <f t="shared" si="6801"/>
        <v>571</v>
      </c>
      <c r="CX358" s="68">
        <f t="shared" si="6802"/>
        <v>44</v>
      </c>
      <c r="CY358" s="11">
        <v>170</v>
      </c>
      <c r="CZ358" s="12">
        <f t="shared" si="6731"/>
        <v>0.33450087565674258</v>
      </c>
      <c r="DA358" s="11">
        <v>21</v>
      </c>
      <c r="DB358" s="12">
        <f t="shared" si="6732"/>
        <v>0.1099476439790576</v>
      </c>
      <c r="DC358" s="13"/>
      <c r="DD358" s="11"/>
      <c r="DE358" s="11"/>
      <c r="DF358" s="14"/>
      <c r="DG358" s="10"/>
      <c r="DH358" s="11"/>
      <c r="DI358" s="68">
        <f t="shared" si="6803"/>
        <v>589</v>
      </c>
      <c r="DJ358" s="68">
        <f t="shared" si="6804"/>
        <v>45</v>
      </c>
      <c r="DK358" s="11">
        <v>196</v>
      </c>
      <c r="DL358" s="12">
        <f t="shared" si="6733"/>
        <v>0.37351443123938882</v>
      </c>
      <c r="DM358" s="11">
        <v>24</v>
      </c>
      <c r="DN358" s="12">
        <f t="shared" si="6734"/>
        <v>0.10909090909090909</v>
      </c>
      <c r="DO358" s="13"/>
      <c r="DP358" s="11"/>
      <c r="DQ358" s="11"/>
      <c r="DR358" s="14"/>
      <c r="DS358" s="10"/>
      <c r="DT358" s="11"/>
      <c r="DU358" s="68">
        <f t="shared" si="6805"/>
        <v>89</v>
      </c>
      <c r="DV358" s="68">
        <f t="shared" si="6806"/>
        <v>9</v>
      </c>
      <c r="DW358" s="11">
        <v>19</v>
      </c>
      <c r="DX358" s="12">
        <f t="shared" si="6735"/>
        <v>0.33707865168539325</v>
      </c>
      <c r="DY358" s="11">
        <v>11</v>
      </c>
      <c r="DZ358" s="12">
        <f t="shared" si="6736"/>
        <v>0.36666666666666664</v>
      </c>
      <c r="EA358" s="13"/>
      <c r="EB358" s="11"/>
      <c r="EC358" s="11"/>
      <c r="ED358" s="14"/>
      <c r="EE358" s="10"/>
      <c r="EF358" s="11"/>
      <c r="EG358" s="68">
        <f t="shared" si="6807"/>
        <v>578</v>
      </c>
      <c r="EH358" s="68">
        <f t="shared" si="6808"/>
        <v>43</v>
      </c>
      <c r="EI358" s="11">
        <v>192</v>
      </c>
      <c r="EJ358" s="12">
        <f t="shared" si="6737"/>
        <v>0.33564013840830448</v>
      </c>
      <c r="EK358" s="11">
        <v>2</v>
      </c>
      <c r="EL358" s="12">
        <f t="shared" si="6738"/>
        <v>1.0309278350515464E-2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>
        <v>170</v>
      </c>
      <c r="EV358" s="12">
        <f t="shared" si="6739"/>
        <v>0.32465277777777779</v>
      </c>
      <c r="EW358" s="11">
        <v>17</v>
      </c>
      <c r="EX358" s="12">
        <f t="shared" si="6740"/>
        <v>9.0909090909090912E-2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>
        <v>172</v>
      </c>
      <c r="FH358" s="12">
        <f t="shared" si="6741"/>
        <v>0.3247863247863248</v>
      </c>
      <c r="FI358" s="11">
        <v>18</v>
      </c>
      <c r="FJ358" s="12">
        <f t="shared" si="6742"/>
        <v>9.4736842105263161E-2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>
        <v>223</v>
      </c>
      <c r="FT358" s="12">
        <f t="shared" si="6743"/>
        <v>0.40103270223752152</v>
      </c>
      <c r="FU358" s="11">
        <v>10</v>
      </c>
      <c r="FV358" s="12">
        <f t="shared" si="6744"/>
        <v>4.2918454935622317E-2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>
        <v>211</v>
      </c>
      <c r="GF358" s="12">
        <f t="shared" si="6745"/>
        <v>0.38353765323992994</v>
      </c>
      <c r="GG358" s="11">
        <v>8</v>
      </c>
      <c r="GH358" s="12">
        <f t="shared" si="6746"/>
        <v>3.6529680365296802E-2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>
        <v>201</v>
      </c>
      <c r="GR358" s="12">
        <f t="shared" si="6747"/>
        <v>0.36427320490367776</v>
      </c>
      <c r="GS358" s="11">
        <v>7</v>
      </c>
      <c r="GT358" s="12">
        <f t="shared" si="6748"/>
        <v>3.3653846153846152E-2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>
        <v>39</v>
      </c>
      <c r="HD358" s="12">
        <f t="shared" si="6749"/>
        <v>0.35087719298245612</v>
      </c>
      <c r="HE358" s="11">
        <v>1</v>
      </c>
      <c r="HF358" s="12">
        <f t="shared" si="6750"/>
        <v>2.5000000000000001E-2</v>
      </c>
      <c r="HG358" s="13"/>
      <c r="HH358" s="11"/>
      <c r="HI358" s="11"/>
      <c r="HJ358" s="14"/>
      <c r="HK358" s="10"/>
      <c r="HL358" s="11"/>
      <c r="HM358" s="68">
        <f t="shared" si="6821"/>
        <v>577</v>
      </c>
      <c r="HN358" s="68">
        <f t="shared" si="6822"/>
        <v>44</v>
      </c>
      <c r="HO358" s="11">
        <v>190</v>
      </c>
      <c r="HP358" s="12">
        <f t="shared" si="6751"/>
        <v>0.34662045060658581</v>
      </c>
      <c r="HQ358" s="11">
        <v>10</v>
      </c>
      <c r="HR358" s="12">
        <f t="shared" si="6752"/>
        <v>0.05</v>
      </c>
      <c r="HS358" s="13"/>
      <c r="HT358" s="11"/>
      <c r="HU358" s="11"/>
      <c r="HV358" s="14"/>
      <c r="HW358" s="10"/>
      <c r="HX358" s="11"/>
      <c r="HY358" s="68">
        <f t="shared" si="6823"/>
        <v>569</v>
      </c>
      <c r="HZ358" s="68">
        <f t="shared" si="6824"/>
        <v>44</v>
      </c>
      <c r="IA358" s="11">
        <v>206</v>
      </c>
      <c r="IB358" s="12">
        <f t="shared" si="6753"/>
        <v>0.39015817223198596</v>
      </c>
      <c r="IC358" s="11">
        <v>16</v>
      </c>
      <c r="ID358" s="12">
        <f t="shared" si="6754"/>
        <v>7.2072072072072071E-2</v>
      </c>
      <c r="IE358" s="13"/>
      <c r="IF358" s="11"/>
      <c r="IG358" s="11"/>
      <c r="IH358" s="14"/>
      <c r="II358" s="10">
        <v>1</v>
      </c>
      <c r="IJ358" s="11"/>
      <c r="IK358" s="68">
        <f t="shared" si="6825"/>
        <v>580</v>
      </c>
      <c r="IL358" s="68">
        <f t="shared" si="6826"/>
        <v>42</v>
      </c>
      <c r="IM358" s="11">
        <v>216</v>
      </c>
      <c r="IN358" s="12">
        <f t="shared" si="6755"/>
        <v>0.39827586206896554</v>
      </c>
      <c r="IO358" s="11">
        <v>15</v>
      </c>
      <c r="IP358" s="12">
        <f t="shared" si="6756"/>
        <v>6.4935064935064929E-2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6</v>
      </c>
      <c r="JH358" s="14">
        <f t="shared" si="6759"/>
        <v>0</v>
      </c>
      <c r="JI358" s="400">
        <f t="shared" si="6760"/>
        <v>10399</v>
      </c>
      <c r="JJ358" s="11">
        <f t="shared" si="6761"/>
        <v>803</v>
      </c>
      <c r="JK358" s="11">
        <f t="shared" si="6762"/>
        <v>3753</v>
      </c>
      <c r="JL358" s="89">
        <f t="shared" si="6763"/>
        <v>0.36090008654678335</v>
      </c>
      <c r="JM358" s="15">
        <f t="shared" si="5751"/>
        <v>293</v>
      </c>
      <c r="JN358" s="12">
        <f t="shared" si="6764"/>
        <v>7.8070876632027705E-2</v>
      </c>
      <c r="JO358" s="16">
        <v>67.400000000000006</v>
      </c>
      <c r="JP358" s="17">
        <v>3453</v>
      </c>
      <c r="JQ358" s="16">
        <f t="shared" si="6264"/>
        <v>92.006394884092728</v>
      </c>
      <c r="JR358" s="16">
        <v>147</v>
      </c>
      <c r="JS358" s="389">
        <f t="shared" si="6100"/>
        <v>0.50170648464163825</v>
      </c>
      <c r="JT358" s="15"/>
      <c r="JU358" s="297"/>
      <c r="JV358" s="526">
        <f t="shared" si="6766"/>
        <v>0.36341537526587664</v>
      </c>
      <c r="JW358" s="523">
        <f t="shared" si="6767"/>
        <v>0.33963328631875883</v>
      </c>
      <c r="JX358" s="528">
        <f t="shared" si="6768"/>
        <v>0.37973617737861354</v>
      </c>
      <c r="JY358" s="741"/>
      <c r="JZ358" s="744"/>
      <c r="KA358" s="747"/>
      <c r="KB358" s="678">
        <f t="shared" ref="KB358" si="6833">SUM(C363,O363,AA363,AM363,AY363,BK363,BW363)</f>
        <v>24</v>
      </c>
      <c r="KC358" s="679"/>
      <c r="KD358" s="679">
        <f t="shared" ref="KD358" si="6834">SUM(CI363,CU363,DG363,DS363,EE363,EQ363,FC363)</f>
        <v>13</v>
      </c>
      <c r="KE358" s="679"/>
      <c r="KF358" s="679">
        <f t="shared" ref="KF358" si="6835">SUM(FO363,GA363,GM363,GY363,HK363,HW363,II363)</f>
        <v>5</v>
      </c>
      <c r="KG358" s="682"/>
      <c r="KH358" s="665" t="s">
        <v>72</v>
      </c>
      <c r="KI358" s="76">
        <f t="shared" si="6775"/>
        <v>4</v>
      </c>
      <c r="KJ358" s="572">
        <f t="shared" ref="KJ358" si="6836">KI358/KB360</f>
        <v>1.2113870381586917E-3</v>
      </c>
      <c r="KK358" s="76">
        <f t="shared" si="6777"/>
        <v>1</v>
      </c>
      <c r="KL358" s="566">
        <f t="shared" ref="KL358" si="6837">KK358/KD360</f>
        <v>2.8169014084507044E-4</v>
      </c>
      <c r="KM358" s="576">
        <f t="shared" ref="KM358" si="6838">KB360+KD360</f>
        <v>6852</v>
      </c>
      <c r="KN358" s="84">
        <f t="shared" si="6780"/>
        <v>5</v>
      </c>
      <c r="KO358" s="566">
        <f t="shared" si="6781"/>
        <v>7.2971395213076475E-4</v>
      </c>
      <c r="KP358" s="76">
        <f t="shared" si="6782"/>
        <v>1</v>
      </c>
      <c r="KQ358" s="566">
        <f t="shared" ref="KQ358" si="6839">KP358/KF360</f>
        <v>2.8034763106251753E-4</v>
      </c>
    </row>
    <row r="359" spans="1:303" ht="19.5" thickBot="1">
      <c r="A359" s="753"/>
      <c r="B359" s="41">
        <f t="shared" si="6784"/>
        <v>45822</v>
      </c>
      <c r="C359" s="10">
        <v>2</v>
      </c>
      <c r="D359" s="11"/>
      <c r="E359" s="68">
        <f t="shared" si="6785"/>
        <v>538</v>
      </c>
      <c r="F359" s="68">
        <f t="shared" si="6786"/>
        <v>43</v>
      </c>
      <c r="G359" s="11">
        <v>185</v>
      </c>
      <c r="H359" s="12">
        <f t="shared" si="6715"/>
        <v>0.38847583643122674</v>
      </c>
      <c r="I359" s="11">
        <v>24</v>
      </c>
      <c r="J359" s="12">
        <f t="shared" si="6716"/>
        <v>0.11483253588516747</v>
      </c>
      <c r="K359" s="11"/>
      <c r="L359" s="11"/>
      <c r="M359" s="18"/>
      <c r="N359" s="20"/>
      <c r="O359" s="10"/>
      <c r="P359" s="11"/>
      <c r="Q359" s="68">
        <f t="shared" si="6787"/>
        <v>533</v>
      </c>
      <c r="R359" s="68">
        <f t="shared" si="6788"/>
        <v>40</v>
      </c>
      <c r="S359" s="11">
        <v>171</v>
      </c>
      <c r="T359" s="12">
        <f t="shared" si="6717"/>
        <v>0.35084427767354598</v>
      </c>
      <c r="U359" s="11">
        <v>16</v>
      </c>
      <c r="V359" s="12">
        <f t="shared" si="6718"/>
        <v>8.5561497326203204E-2</v>
      </c>
      <c r="W359" s="11"/>
      <c r="X359" s="11"/>
      <c r="Y359" s="18"/>
      <c r="Z359" s="20"/>
      <c r="AA359" s="10">
        <v>2</v>
      </c>
      <c r="AB359" s="11"/>
      <c r="AC359" s="68">
        <f t="shared" si="6789"/>
        <v>524</v>
      </c>
      <c r="AD359" s="68">
        <f t="shared" si="6790"/>
        <v>42</v>
      </c>
      <c r="AE359" s="11">
        <v>196</v>
      </c>
      <c r="AF359" s="12">
        <f t="shared" si="6719"/>
        <v>0.40267175572519082</v>
      </c>
      <c r="AG359" s="11">
        <v>15</v>
      </c>
      <c r="AH359" s="12">
        <f t="shared" si="6720"/>
        <v>7.1090047393364927E-2</v>
      </c>
      <c r="AI359" s="11"/>
      <c r="AJ359" s="11"/>
      <c r="AK359" s="18"/>
      <c r="AL359" s="20"/>
      <c r="AM359" s="10"/>
      <c r="AN359" s="11"/>
      <c r="AO359" s="68">
        <f t="shared" si="6791"/>
        <v>76</v>
      </c>
      <c r="AP359" s="68">
        <f t="shared" si="6792"/>
        <v>8</v>
      </c>
      <c r="AQ359" s="11">
        <v>16</v>
      </c>
      <c r="AR359" s="12">
        <f t="shared" si="6721"/>
        <v>0.23684210526315788</v>
      </c>
      <c r="AS359" s="11">
        <v>2</v>
      </c>
      <c r="AT359" s="12">
        <f t="shared" si="6722"/>
        <v>0.1111111111111111</v>
      </c>
      <c r="AU359" s="11"/>
      <c r="AV359" s="11"/>
      <c r="AW359" s="18"/>
      <c r="AX359" s="20"/>
      <c r="AY359" s="10"/>
      <c r="AZ359" s="11"/>
      <c r="BA359" s="68">
        <f t="shared" si="6793"/>
        <v>547</v>
      </c>
      <c r="BB359" s="68">
        <f t="shared" si="6794"/>
        <v>42</v>
      </c>
      <c r="BC359" s="11">
        <v>182</v>
      </c>
      <c r="BD359" s="12">
        <f t="shared" si="6723"/>
        <v>0.34003656307129798</v>
      </c>
      <c r="BE359" s="11">
        <v>4</v>
      </c>
      <c r="BF359" s="12">
        <f t="shared" si="6724"/>
        <v>2.1505376344086023E-2</v>
      </c>
      <c r="BG359" s="11"/>
      <c r="BH359" s="11"/>
      <c r="BI359" s="18"/>
      <c r="BJ359" s="20"/>
      <c r="BK359" s="10">
        <v>3</v>
      </c>
      <c r="BL359" s="11"/>
      <c r="BM359" s="68">
        <f t="shared" si="6795"/>
        <v>526</v>
      </c>
      <c r="BN359" s="68">
        <f t="shared" si="6796"/>
        <v>41</v>
      </c>
      <c r="BO359" s="11">
        <v>184</v>
      </c>
      <c r="BP359" s="12">
        <f t="shared" si="6725"/>
        <v>0.37452471482889732</v>
      </c>
      <c r="BQ359" s="11">
        <v>13</v>
      </c>
      <c r="BR359" s="12">
        <f t="shared" si="6726"/>
        <v>6.5989847715736044E-2</v>
      </c>
      <c r="BS359" s="11"/>
      <c r="BT359" s="11"/>
      <c r="BU359" s="18"/>
      <c r="BV359" s="20"/>
      <c r="BW359" s="10">
        <v>1</v>
      </c>
      <c r="BX359" s="11"/>
      <c r="BY359" s="68">
        <f t="shared" si="6797"/>
        <v>539</v>
      </c>
      <c r="BZ359" s="68">
        <f t="shared" si="6798"/>
        <v>43</v>
      </c>
      <c r="CA359" s="11">
        <v>190</v>
      </c>
      <c r="CB359" s="12">
        <f t="shared" si="6727"/>
        <v>0.3784786641929499</v>
      </c>
      <c r="CC359" s="11">
        <v>14</v>
      </c>
      <c r="CD359" s="12">
        <f t="shared" si="6728"/>
        <v>6.8627450980392163E-2</v>
      </c>
      <c r="CE359" s="11"/>
      <c r="CF359" s="11"/>
      <c r="CG359" s="18"/>
      <c r="CH359" s="20"/>
      <c r="CI359" s="10"/>
      <c r="CJ359" s="11"/>
      <c r="CK359" s="68">
        <f t="shared" si="6799"/>
        <v>557</v>
      </c>
      <c r="CL359" s="68">
        <f t="shared" si="6800"/>
        <v>44</v>
      </c>
      <c r="CM359" s="11">
        <v>184</v>
      </c>
      <c r="CN359" s="12">
        <f t="shared" si="6729"/>
        <v>0.35906642728904847</v>
      </c>
      <c r="CO359" s="11">
        <v>16</v>
      </c>
      <c r="CP359" s="12">
        <f t="shared" si="6730"/>
        <v>0.08</v>
      </c>
      <c r="CQ359" s="11"/>
      <c r="CR359" s="11"/>
      <c r="CS359" s="18"/>
      <c r="CT359" s="20"/>
      <c r="CU359" s="10"/>
      <c r="CV359" s="11"/>
      <c r="CW359" s="68">
        <f t="shared" si="6801"/>
        <v>571</v>
      </c>
      <c r="CX359" s="68">
        <f t="shared" si="6802"/>
        <v>44</v>
      </c>
      <c r="CY359" s="11">
        <v>202</v>
      </c>
      <c r="CZ359" s="12">
        <f t="shared" si="6731"/>
        <v>0.39404553415061294</v>
      </c>
      <c r="DA359" s="11">
        <v>23</v>
      </c>
      <c r="DB359" s="12">
        <f t="shared" si="6732"/>
        <v>0.10222222222222223</v>
      </c>
      <c r="DC359" s="11"/>
      <c r="DD359" s="11"/>
      <c r="DE359" s="18"/>
      <c r="DF359" s="20"/>
      <c r="DG359" s="10"/>
      <c r="DH359" s="11"/>
      <c r="DI359" s="68">
        <f t="shared" si="6803"/>
        <v>589</v>
      </c>
      <c r="DJ359" s="68">
        <f t="shared" si="6804"/>
        <v>45</v>
      </c>
      <c r="DK359" s="11">
        <v>198</v>
      </c>
      <c r="DL359" s="12">
        <f t="shared" si="6733"/>
        <v>0.35653650254668928</v>
      </c>
      <c r="DM359" s="11">
        <v>12</v>
      </c>
      <c r="DN359" s="12">
        <f t="shared" si="6734"/>
        <v>5.7142857142857141E-2</v>
      </c>
      <c r="DO359" s="11"/>
      <c r="DP359" s="11"/>
      <c r="DQ359" s="18"/>
      <c r="DR359" s="20"/>
      <c r="DS359" s="10"/>
      <c r="DT359" s="11"/>
      <c r="DU359" s="68">
        <f t="shared" si="6805"/>
        <v>89</v>
      </c>
      <c r="DV359" s="68">
        <f t="shared" si="6806"/>
        <v>9</v>
      </c>
      <c r="DW359" s="11">
        <v>18</v>
      </c>
      <c r="DX359" s="12">
        <f t="shared" si="6735"/>
        <v>0.29213483146067415</v>
      </c>
      <c r="DY359" s="11">
        <v>8</v>
      </c>
      <c r="DZ359" s="12">
        <f t="shared" si="6736"/>
        <v>0.30769230769230771</v>
      </c>
      <c r="EA359" s="11"/>
      <c r="EB359" s="11"/>
      <c r="EC359" s="18"/>
      <c r="ED359" s="20"/>
      <c r="EE359" s="10"/>
      <c r="EF359" s="11"/>
      <c r="EG359" s="68">
        <f t="shared" si="6807"/>
        <v>578</v>
      </c>
      <c r="EH359" s="68">
        <f t="shared" si="6808"/>
        <v>43</v>
      </c>
      <c r="EI359" s="11">
        <v>179</v>
      </c>
      <c r="EJ359" s="12">
        <f t="shared" si="6737"/>
        <v>0.32006920415224915</v>
      </c>
      <c r="EK359" s="11">
        <v>6</v>
      </c>
      <c r="EL359" s="12">
        <f t="shared" si="6738"/>
        <v>3.2432432432432434E-2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>
        <v>190</v>
      </c>
      <c r="EV359" s="12">
        <f t="shared" si="6739"/>
        <v>0.3454861111111111</v>
      </c>
      <c r="EW359" s="11">
        <v>9</v>
      </c>
      <c r="EX359" s="12">
        <f t="shared" si="6740"/>
        <v>4.5226130653266333E-2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>
        <v>212</v>
      </c>
      <c r="FH359" s="12">
        <f t="shared" si="6741"/>
        <v>0.39145299145299145</v>
      </c>
      <c r="FI359" s="11">
        <v>17</v>
      </c>
      <c r="FJ359" s="12">
        <f t="shared" si="6742"/>
        <v>7.4235807860262015E-2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>
        <v>215</v>
      </c>
      <c r="FT359" s="12">
        <f t="shared" si="6743"/>
        <v>0.38554216867469882</v>
      </c>
      <c r="FU359" s="11">
        <v>9</v>
      </c>
      <c r="FV359" s="12">
        <f t="shared" si="6744"/>
        <v>4.0178571428571432E-2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>
        <v>230</v>
      </c>
      <c r="GF359" s="12">
        <f t="shared" si="6745"/>
        <v>0.42381786339754818</v>
      </c>
      <c r="GG359" s="11">
        <v>12</v>
      </c>
      <c r="GH359" s="12">
        <f t="shared" si="6746"/>
        <v>4.9586776859504134E-2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>
        <v>226</v>
      </c>
      <c r="GR359" s="12">
        <f t="shared" si="6747"/>
        <v>0.40980735551663749</v>
      </c>
      <c r="GS359" s="11">
        <v>8</v>
      </c>
      <c r="GT359" s="12">
        <f t="shared" si="6748"/>
        <v>3.4188034188034191E-2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>
        <v>40</v>
      </c>
      <c r="HD359" s="12">
        <f t="shared" si="6749"/>
        <v>0.35964912280701755</v>
      </c>
      <c r="HE359" s="11">
        <v>1</v>
      </c>
      <c r="HF359" s="12">
        <f t="shared" si="6750"/>
        <v>2.4390243902439025E-2</v>
      </c>
      <c r="HG359" s="11"/>
      <c r="HH359" s="11"/>
      <c r="HI359" s="18"/>
      <c r="HJ359" s="20"/>
      <c r="HK359" s="10"/>
      <c r="HL359" s="11"/>
      <c r="HM359" s="68">
        <f t="shared" si="6821"/>
        <v>577</v>
      </c>
      <c r="HN359" s="68">
        <f t="shared" si="6822"/>
        <v>44</v>
      </c>
      <c r="HO359" s="11">
        <v>218</v>
      </c>
      <c r="HP359" s="12">
        <f t="shared" si="6751"/>
        <v>0.39688041594454071</v>
      </c>
      <c r="HQ359" s="11">
        <v>11</v>
      </c>
      <c r="HR359" s="12">
        <f t="shared" si="6752"/>
        <v>4.8034934497816595E-2</v>
      </c>
      <c r="HS359" s="11"/>
      <c r="HT359" s="11"/>
      <c r="HU359" s="18"/>
      <c r="HV359" s="20"/>
      <c r="HW359" s="10"/>
      <c r="HX359" s="11"/>
      <c r="HY359" s="68">
        <f t="shared" si="6823"/>
        <v>569</v>
      </c>
      <c r="HZ359" s="68">
        <f t="shared" si="6824"/>
        <v>44</v>
      </c>
      <c r="IA359" s="11">
        <v>192</v>
      </c>
      <c r="IB359" s="12">
        <f t="shared" si="6753"/>
        <v>0.35676625659050965</v>
      </c>
      <c r="IC359" s="11">
        <v>11</v>
      </c>
      <c r="ID359" s="12">
        <f t="shared" si="6754"/>
        <v>5.4187192118226604E-2</v>
      </c>
      <c r="IE359" s="11"/>
      <c r="IF359" s="11"/>
      <c r="IG359" s="18"/>
      <c r="IH359" s="20"/>
      <c r="II359" s="10"/>
      <c r="IJ359" s="11"/>
      <c r="IK359" s="68">
        <f t="shared" si="6825"/>
        <v>580</v>
      </c>
      <c r="IL359" s="68">
        <f t="shared" si="6826"/>
        <v>42</v>
      </c>
      <c r="IM359" s="11">
        <v>226</v>
      </c>
      <c r="IN359" s="12">
        <f t="shared" si="6755"/>
        <v>0.42758620689655175</v>
      </c>
      <c r="IO359" s="11">
        <v>22</v>
      </c>
      <c r="IP359" s="12">
        <f t="shared" si="6756"/>
        <v>8.8709677419354843E-2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8</v>
      </c>
      <c r="JH359" s="14">
        <f t="shared" si="6759"/>
        <v>0</v>
      </c>
      <c r="JI359" s="400">
        <f t="shared" si="6760"/>
        <v>10391</v>
      </c>
      <c r="JJ359" s="11">
        <f t="shared" si="6761"/>
        <v>803</v>
      </c>
      <c r="JK359" s="11">
        <f t="shared" si="6762"/>
        <v>3907</v>
      </c>
      <c r="JL359" s="89">
        <f t="shared" si="6763"/>
        <v>0.37599846020594746</v>
      </c>
      <c r="JM359" s="15">
        <f t="shared" si="5751"/>
        <v>253</v>
      </c>
      <c r="JN359" s="12">
        <f t="shared" si="6764"/>
        <v>6.4755566931149214E-2</v>
      </c>
      <c r="JO359" s="16">
        <v>67.7</v>
      </c>
      <c r="JP359" s="17">
        <v>3669</v>
      </c>
      <c r="JQ359" s="16">
        <f t="shared" si="6264"/>
        <v>93.908369593038131</v>
      </c>
      <c r="JR359" s="16">
        <v>169</v>
      </c>
      <c r="JS359" s="389">
        <f t="shared" si="6100"/>
        <v>0.66798418972332019</v>
      </c>
      <c r="JT359" s="18"/>
      <c r="JU359" s="21"/>
      <c r="JV359" s="526">
        <f t="shared" si="6766"/>
        <v>0.36917453548583612</v>
      </c>
      <c r="JW359" s="523">
        <f t="shared" si="6767"/>
        <v>0.35937940761636106</v>
      </c>
      <c r="JX359" s="528">
        <f t="shared" si="6768"/>
        <v>0.3988212180746562</v>
      </c>
      <c r="JY359" s="741"/>
      <c r="JZ359" s="744"/>
      <c r="KA359" s="747"/>
      <c r="KB359" s="680"/>
      <c r="KC359" s="681"/>
      <c r="KD359" s="681"/>
      <c r="KE359" s="681"/>
      <c r="KF359" s="681"/>
      <c r="KG359" s="683"/>
      <c r="KH359" s="677"/>
      <c r="KI359" s="76">
        <f t="shared" si="6775"/>
        <v>8</v>
      </c>
      <c r="KJ359" s="572">
        <f t="shared" ref="KJ359" si="6840">KI359/KB360</f>
        <v>2.4227740763173833E-3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6852</v>
      </c>
      <c r="KN359" s="84">
        <f t="shared" si="6780"/>
        <v>8</v>
      </c>
      <c r="KO359" s="566">
        <f t="shared" si="6781"/>
        <v>1.1675423234092236E-3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753"/>
      <c r="B360" s="41">
        <f>+B359+1</f>
        <v>45823</v>
      </c>
      <c r="C360" s="10">
        <v>1</v>
      </c>
      <c r="D360" s="11"/>
      <c r="E360" s="68">
        <f t="shared" si="6785"/>
        <v>537</v>
      </c>
      <c r="F360" s="68">
        <f t="shared" si="6786"/>
        <v>43</v>
      </c>
      <c r="G360" s="11">
        <v>182</v>
      </c>
      <c r="H360" s="12">
        <f t="shared" si="6715"/>
        <v>0.35940409683426444</v>
      </c>
      <c r="I360" s="11">
        <v>11</v>
      </c>
      <c r="J360" s="12">
        <f t="shared" si="6716"/>
        <v>5.6994818652849742E-2</v>
      </c>
      <c r="K360" s="13"/>
      <c r="L360" s="13"/>
      <c r="M360" s="25"/>
      <c r="N360" s="38"/>
      <c r="O360" s="10"/>
      <c r="P360" s="11"/>
      <c r="Q360" s="68">
        <f t="shared" si="6787"/>
        <v>533</v>
      </c>
      <c r="R360" s="68">
        <f t="shared" si="6788"/>
        <v>40</v>
      </c>
      <c r="S360" s="11">
        <v>172</v>
      </c>
      <c r="T360" s="12">
        <f t="shared" si="6717"/>
        <v>0.35834896810506567</v>
      </c>
      <c r="U360" s="11">
        <v>19</v>
      </c>
      <c r="V360" s="12">
        <f t="shared" si="6718"/>
        <v>9.947643979057591E-2</v>
      </c>
      <c r="W360" s="13"/>
      <c r="X360" s="13"/>
      <c r="Y360" s="25"/>
      <c r="Z360" s="38"/>
      <c r="AA360" s="10">
        <v>1</v>
      </c>
      <c r="AB360" s="11"/>
      <c r="AC360" s="68">
        <f t="shared" si="6789"/>
        <v>523</v>
      </c>
      <c r="AD360" s="68">
        <f t="shared" si="6790"/>
        <v>42</v>
      </c>
      <c r="AE360" s="11">
        <v>156</v>
      </c>
      <c r="AF360" s="12">
        <f t="shared" si="6719"/>
        <v>0.34225621414913959</v>
      </c>
      <c r="AG360" s="11">
        <v>23</v>
      </c>
      <c r="AH360" s="12">
        <f t="shared" si="6720"/>
        <v>0.12849162011173185</v>
      </c>
      <c r="AI360" s="13"/>
      <c r="AJ360" s="13"/>
      <c r="AK360" s="25"/>
      <c r="AL360" s="38"/>
      <c r="AM360" s="10">
        <v>1</v>
      </c>
      <c r="AN360" s="11"/>
      <c r="AO360" s="68">
        <f t="shared" si="6791"/>
        <v>75</v>
      </c>
      <c r="AP360" s="68">
        <f t="shared" si="6792"/>
        <v>8</v>
      </c>
      <c r="AQ360" s="11">
        <v>14</v>
      </c>
      <c r="AR360" s="12">
        <f t="shared" si="6721"/>
        <v>0.28000000000000003</v>
      </c>
      <c r="AS360" s="11">
        <v>7</v>
      </c>
      <c r="AT360" s="12">
        <f t="shared" si="6722"/>
        <v>0.33333333333333331</v>
      </c>
      <c r="AU360" s="13"/>
      <c r="AV360" s="13"/>
      <c r="AW360" s="25"/>
      <c r="AX360" s="38"/>
      <c r="AY360" s="10"/>
      <c r="AZ360" s="11"/>
      <c r="BA360" s="68">
        <f t="shared" si="6793"/>
        <v>547</v>
      </c>
      <c r="BB360" s="68">
        <f t="shared" si="6794"/>
        <v>42</v>
      </c>
      <c r="BC360" s="11">
        <v>173</v>
      </c>
      <c r="BD360" s="12">
        <f t="shared" si="6723"/>
        <v>0.32723948811700182</v>
      </c>
      <c r="BE360" s="11">
        <v>6</v>
      </c>
      <c r="BF360" s="12">
        <f t="shared" si="6724"/>
        <v>3.3519553072625698E-2</v>
      </c>
      <c r="BG360" s="13"/>
      <c r="BH360" s="13"/>
      <c r="BI360" s="25"/>
      <c r="BJ360" s="38"/>
      <c r="BK360" s="10"/>
      <c r="BL360" s="11"/>
      <c r="BM360" s="68">
        <f t="shared" si="6795"/>
        <v>526</v>
      </c>
      <c r="BN360" s="68">
        <f t="shared" si="6796"/>
        <v>41</v>
      </c>
      <c r="BO360" s="11">
        <v>175</v>
      </c>
      <c r="BP360" s="12">
        <f t="shared" si="6725"/>
        <v>0.36692015209125473</v>
      </c>
      <c r="BQ360" s="11">
        <v>18</v>
      </c>
      <c r="BR360" s="12">
        <f t="shared" si="6726"/>
        <v>9.3264248704663211E-2</v>
      </c>
      <c r="BS360" s="13"/>
      <c r="BT360" s="13"/>
      <c r="BU360" s="25"/>
      <c r="BV360" s="38"/>
      <c r="BW360" s="10"/>
      <c r="BX360" s="11"/>
      <c r="BY360" s="68">
        <f t="shared" si="6797"/>
        <v>539</v>
      </c>
      <c r="BZ360" s="68">
        <f t="shared" si="6798"/>
        <v>43</v>
      </c>
      <c r="CA360" s="11">
        <v>177</v>
      </c>
      <c r="CB360" s="12">
        <f t="shared" si="6727"/>
        <v>0.36549165120593691</v>
      </c>
      <c r="CC360" s="11">
        <v>20</v>
      </c>
      <c r="CD360" s="12">
        <f t="shared" si="6728"/>
        <v>0.10152284263959391</v>
      </c>
      <c r="CE360" s="13"/>
      <c r="CF360" s="13"/>
      <c r="CG360" s="25"/>
      <c r="CH360" s="38"/>
      <c r="CI360" s="10"/>
      <c r="CJ360" s="11"/>
      <c r="CK360" s="68">
        <f t="shared" si="6799"/>
        <v>557</v>
      </c>
      <c r="CL360" s="68">
        <f t="shared" si="6800"/>
        <v>44</v>
      </c>
      <c r="CM360" s="11">
        <v>191</v>
      </c>
      <c r="CN360" s="12">
        <f t="shared" si="6729"/>
        <v>0.36624775583482944</v>
      </c>
      <c r="CO360" s="11">
        <v>13</v>
      </c>
      <c r="CP360" s="12">
        <f t="shared" si="6730"/>
        <v>6.3725490196078427E-2</v>
      </c>
      <c r="CQ360" s="13"/>
      <c r="CR360" s="13"/>
      <c r="CS360" s="25"/>
      <c r="CT360" s="38"/>
      <c r="CU360" s="10">
        <v>1</v>
      </c>
      <c r="CV360" s="11"/>
      <c r="CW360" s="68">
        <f t="shared" si="6801"/>
        <v>570</v>
      </c>
      <c r="CX360" s="68">
        <f t="shared" si="6802"/>
        <v>44</v>
      </c>
      <c r="CY360" s="11">
        <v>158</v>
      </c>
      <c r="CZ360" s="12">
        <f t="shared" si="6731"/>
        <v>0.31052631578947371</v>
      </c>
      <c r="DA360" s="11">
        <v>19</v>
      </c>
      <c r="DB360" s="12">
        <f t="shared" si="6732"/>
        <v>0.10734463276836158</v>
      </c>
      <c r="DC360" s="13"/>
      <c r="DD360" s="13"/>
      <c r="DE360" s="25"/>
      <c r="DF360" s="38"/>
      <c r="DG360" s="10"/>
      <c r="DH360" s="11"/>
      <c r="DI360" s="68">
        <f t="shared" si="6803"/>
        <v>589</v>
      </c>
      <c r="DJ360" s="68">
        <f t="shared" si="6804"/>
        <v>45</v>
      </c>
      <c r="DK360" s="11">
        <v>197</v>
      </c>
      <c r="DL360" s="12">
        <f t="shared" si="6733"/>
        <v>0.36162988115449918</v>
      </c>
      <c r="DM360" s="11">
        <v>16</v>
      </c>
      <c r="DN360" s="12">
        <f t="shared" si="6734"/>
        <v>7.5117370892018781E-2</v>
      </c>
      <c r="DO360" s="13"/>
      <c r="DP360" s="13"/>
      <c r="DQ360" s="25"/>
      <c r="DR360" s="38"/>
      <c r="DS360" s="10"/>
      <c r="DT360" s="11"/>
      <c r="DU360" s="68">
        <f t="shared" si="6805"/>
        <v>89</v>
      </c>
      <c r="DV360" s="68">
        <f t="shared" si="6806"/>
        <v>9</v>
      </c>
      <c r="DW360" s="11">
        <v>22</v>
      </c>
      <c r="DX360" s="12">
        <f t="shared" si="6735"/>
        <v>0.29213483146067415</v>
      </c>
      <c r="DY360" s="11">
        <v>4</v>
      </c>
      <c r="DZ360" s="12">
        <f t="shared" si="6736"/>
        <v>0.15384615384615385</v>
      </c>
      <c r="EA360" s="13"/>
      <c r="EB360" s="13"/>
      <c r="EC360" s="25"/>
      <c r="ED360" s="38"/>
      <c r="EE360" s="10"/>
      <c r="EF360" s="11"/>
      <c r="EG360" s="68">
        <f t="shared" si="6807"/>
        <v>578</v>
      </c>
      <c r="EH360" s="68">
        <f t="shared" si="6808"/>
        <v>43</v>
      </c>
      <c r="EI360" s="11">
        <v>166</v>
      </c>
      <c r="EJ360" s="12">
        <f t="shared" si="6737"/>
        <v>0.29411764705882354</v>
      </c>
      <c r="EK360" s="11">
        <v>4</v>
      </c>
      <c r="EL360" s="12">
        <f t="shared" si="6738"/>
        <v>2.3529411764705882E-2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>
        <v>192</v>
      </c>
      <c r="EV360" s="12">
        <f t="shared" si="6739"/>
        <v>0.3454861111111111</v>
      </c>
      <c r="EW360" s="11">
        <v>7</v>
      </c>
      <c r="EX360" s="12">
        <f t="shared" si="6740"/>
        <v>3.5175879396984924E-2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>
        <v>176</v>
      </c>
      <c r="FH360" s="12">
        <f t="shared" si="6741"/>
        <v>0.347008547008547</v>
      </c>
      <c r="FI360" s="11">
        <v>27</v>
      </c>
      <c r="FJ360" s="12">
        <f t="shared" si="6742"/>
        <v>0.13300492610837439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>
        <v>250</v>
      </c>
      <c r="FT360" s="12">
        <f t="shared" si="6743"/>
        <v>0.45094664371772808</v>
      </c>
      <c r="FU360" s="11">
        <v>12</v>
      </c>
      <c r="FV360" s="12">
        <f t="shared" si="6744"/>
        <v>4.5801526717557252E-2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>
        <v>207</v>
      </c>
      <c r="GF360" s="12">
        <f t="shared" si="6745"/>
        <v>0.38353765323992994</v>
      </c>
      <c r="GG360" s="11">
        <v>12</v>
      </c>
      <c r="GH360" s="12">
        <f t="shared" si="6746"/>
        <v>5.4794520547945202E-2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>
        <v>224</v>
      </c>
      <c r="GR360" s="12">
        <f t="shared" si="6747"/>
        <v>0.41155866900175131</v>
      </c>
      <c r="GS360" s="11">
        <v>11</v>
      </c>
      <c r="GT360" s="12">
        <f t="shared" si="6748"/>
        <v>4.6808510638297871E-2</v>
      </c>
      <c r="GU360" s="13"/>
      <c r="GV360" s="13"/>
      <c r="GW360" s="25"/>
      <c r="GX360" s="38"/>
      <c r="GY360" s="10">
        <v>1</v>
      </c>
      <c r="GZ360" s="11"/>
      <c r="HA360" s="68">
        <f t="shared" si="6819"/>
        <v>113</v>
      </c>
      <c r="HB360" s="68">
        <f t="shared" si="6820"/>
        <v>9</v>
      </c>
      <c r="HC360" s="11">
        <v>41</v>
      </c>
      <c r="HD360" s="12">
        <f t="shared" si="6749"/>
        <v>0.39823008849557523</v>
      </c>
      <c r="HE360" s="11">
        <v>4</v>
      </c>
      <c r="HF360" s="12">
        <f t="shared" si="6750"/>
        <v>8.8888888888888892E-2</v>
      </c>
      <c r="HG360" s="13"/>
      <c r="HH360" s="13"/>
      <c r="HI360" s="25"/>
      <c r="HJ360" s="38"/>
      <c r="HK360" s="10"/>
      <c r="HL360" s="11"/>
      <c r="HM360" s="68">
        <f t="shared" si="6821"/>
        <v>577</v>
      </c>
      <c r="HN360" s="68">
        <f t="shared" si="6822"/>
        <v>44</v>
      </c>
      <c r="HO360" s="11">
        <v>220</v>
      </c>
      <c r="HP360" s="12">
        <f t="shared" si="6751"/>
        <v>0.38648180242634317</v>
      </c>
      <c r="HQ360" s="11">
        <v>3</v>
      </c>
      <c r="HR360" s="12">
        <f t="shared" si="6752"/>
        <v>1.3452914798206279E-2</v>
      </c>
      <c r="HS360" s="13"/>
      <c r="HT360" s="13"/>
      <c r="HU360" s="25"/>
      <c r="HV360" s="38"/>
      <c r="HW360" s="10"/>
      <c r="HX360" s="11"/>
      <c r="HY360" s="68">
        <f t="shared" si="6823"/>
        <v>569</v>
      </c>
      <c r="HZ360" s="68">
        <f t="shared" si="6824"/>
        <v>44</v>
      </c>
      <c r="IA360" s="11">
        <v>238</v>
      </c>
      <c r="IB360" s="12">
        <f t="shared" si="6753"/>
        <v>0.4288224956063269</v>
      </c>
      <c r="IC360" s="11">
        <v>6</v>
      </c>
      <c r="ID360" s="12">
        <f t="shared" si="6754"/>
        <v>2.4590163934426229E-2</v>
      </c>
      <c r="IE360" s="13"/>
      <c r="IF360" s="13"/>
      <c r="IG360" s="25"/>
      <c r="IH360" s="38"/>
      <c r="II360" s="10"/>
      <c r="IJ360" s="11"/>
      <c r="IK360" s="68">
        <f t="shared" si="6825"/>
        <v>580</v>
      </c>
      <c r="IL360" s="68">
        <f t="shared" si="6826"/>
        <v>42</v>
      </c>
      <c r="IM360" s="11">
        <v>227</v>
      </c>
      <c r="IN360" s="12">
        <f t="shared" si="6755"/>
        <v>0.40172413793103451</v>
      </c>
      <c r="IO360" s="11">
        <v>6</v>
      </c>
      <c r="IP360" s="12">
        <f t="shared" si="6756"/>
        <v>2.575107296137339E-2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5</v>
      </c>
      <c r="JH360" s="14">
        <f t="shared" si="6759"/>
        <v>0</v>
      </c>
      <c r="JI360" s="400">
        <f t="shared" si="6760"/>
        <v>10386</v>
      </c>
      <c r="JJ360" s="11">
        <f t="shared" si="6761"/>
        <v>803</v>
      </c>
      <c r="JK360" s="11">
        <f t="shared" si="6762"/>
        <v>3806</v>
      </c>
      <c r="JL360" s="89">
        <f t="shared" si="6763"/>
        <v>0.36645484305796266</v>
      </c>
      <c r="JM360" s="15">
        <f t="shared" si="5751"/>
        <v>248</v>
      </c>
      <c r="JN360" s="12">
        <f t="shared" si="6764"/>
        <v>6.5160273252758805E-2</v>
      </c>
      <c r="JO360" s="16">
        <v>67.2</v>
      </c>
      <c r="JP360" s="17">
        <v>3550</v>
      </c>
      <c r="JQ360" s="16">
        <f t="shared" si="6264"/>
        <v>93.27377824487651</v>
      </c>
      <c r="JR360" s="16">
        <v>126</v>
      </c>
      <c r="JS360" s="389">
        <f t="shared" si="6100"/>
        <v>0.50806451612903225</v>
      </c>
      <c r="JT360" s="23"/>
      <c r="JU360" s="521"/>
      <c r="JV360" s="526">
        <f t="shared" si="6766"/>
        <v>0.35152439024390242</v>
      </c>
      <c r="JW360" s="523">
        <f t="shared" si="6767"/>
        <v>0.33634311512415349</v>
      </c>
      <c r="JX360" s="528">
        <f t="shared" si="6768"/>
        <v>0.41016282987085906</v>
      </c>
      <c r="JY360" s="741"/>
      <c r="JZ360" s="744"/>
      <c r="KA360" s="747"/>
      <c r="KB360" s="678">
        <f t="shared" ref="KB360" si="6844">SUM(E353,Q353,AC353,AO353,BA353,BM353,BY353)</f>
        <v>3302</v>
      </c>
      <c r="KC360" s="679"/>
      <c r="KD360" s="679">
        <f t="shared" ref="KD360" si="6845">SUM(CK353,CW353,DI353,DU353,EG353,ES353,FE353)</f>
        <v>3550</v>
      </c>
      <c r="KE360" s="679"/>
      <c r="KF360" s="679">
        <f t="shared" ref="KF360" si="6846">SUM(FQ353,GC353,GO353,HA353,HM353,HY353,IK353)</f>
        <v>3567</v>
      </c>
      <c r="KG360" s="682"/>
      <c r="KH360" s="665" t="s">
        <v>70</v>
      </c>
      <c r="KI360" s="76">
        <f t="shared" si="6775"/>
        <v>3</v>
      </c>
      <c r="KJ360" s="572">
        <f t="shared" ref="KJ360" si="6847">KI360/KB360</f>
        <v>9.0854027861901881E-4</v>
      </c>
      <c r="KK360" s="76">
        <f t="shared" si="6777"/>
        <v>1</v>
      </c>
      <c r="KL360" s="566">
        <f t="shared" ref="KL360" si="6848">KK360/KD360</f>
        <v>2.8169014084507044E-4</v>
      </c>
      <c r="KM360" s="576">
        <f t="shared" ref="KM360" si="6849">KB360+KD360</f>
        <v>6852</v>
      </c>
      <c r="KN360" s="84">
        <f t="shared" si="6780"/>
        <v>4</v>
      </c>
      <c r="KO360" s="566">
        <f t="shared" si="6781"/>
        <v>5.837711617046118E-4</v>
      </c>
      <c r="KP360" s="76">
        <f t="shared" si="6782"/>
        <v>1</v>
      </c>
      <c r="KQ360" s="566">
        <f t="shared" ref="KQ360" si="6850">KP360/KF360</f>
        <v>2.8034763106251753E-4</v>
      </c>
    </row>
    <row r="361" spans="1:303" ht="19.5" thickBot="1">
      <c r="A361" s="753"/>
      <c r="B361" s="41">
        <f t="shared" si="6784"/>
        <v>45824</v>
      </c>
      <c r="C361" s="10">
        <v>1</v>
      </c>
      <c r="D361" s="11"/>
      <c r="E361" s="68">
        <f t="shared" si="6785"/>
        <v>536</v>
      </c>
      <c r="F361" s="68">
        <f t="shared" si="6786"/>
        <v>43</v>
      </c>
      <c r="G361" s="11">
        <v>182</v>
      </c>
      <c r="H361" s="12">
        <f t="shared" si="6715"/>
        <v>0.3675373134328358</v>
      </c>
      <c r="I361" s="11">
        <v>15</v>
      </c>
      <c r="J361" s="12">
        <f t="shared" si="6716"/>
        <v>7.6142131979695438E-2</v>
      </c>
      <c r="K361" s="13"/>
      <c r="L361" s="11"/>
      <c r="M361" s="25"/>
      <c r="N361" s="38"/>
      <c r="O361" s="10"/>
      <c r="P361" s="11"/>
      <c r="Q361" s="68">
        <f t="shared" si="6787"/>
        <v>533</v>
      </c>
      <c r="R361" s="68">
        <f t="shared" si="6788"/>
        <v>40</v>
      </c>
      <c r="S361" s="11">
        <v>175</v>
      </c>
      <c r="T361" s="12">
        <f t="shared" si="6717"/>
        <v>0.35834896810506567</v>
      </c>
      <c r="U361" s="11">
        <v>16</v>
      </c>
      <c r="V361" s="12">
        <f t="shared" si="6718"/>
        <v>8.3769633507853408E-2</v>
      </c>
      <c r="W361" s="13"/>
      <c r="X361" s="11"/>
      <c r="Y361" s="25"/>
      <c r="Z361" s="38"/>
      <c r="AA361" s="10"/>
      <c r="AB361" s="11"/>
      <c r="AC361" s="68">
        <f t="shared" si="6789"/>
        <v>523</v>
      </c>
      <c r="AD361" s="68">
        <f t="shared" si="6790"/>
        <v>42</v>
      </c>
      <c r="AE361" s="11">
        <v>172</v>
      </c>
      <c r="AF361" s="12">
        <f t="shared" si="6719"/>
        <v>0.38049713193116635</v>
      </c>
      <c r="AG361" s="11">
        <v>27</v>
      </c>
      <c r="AH361" s="12">
        <f t="shared" si="6720"/>
        <v>0.135678391959799</v>
      </c>
      <c r="AI361" s="13"/>
      <c r="AJ361" s="11"/>
      <c r="AK361" s="25"/>
      <c r="AL361" s="38"/>
      <c r="AM361" s="10">
        <v>1</v>
      </c>
      <c r="AN361" s="11"/>
      <c r="AO361" s="68">
        <f t="shared" si="6791"/>
        <v>74</v>
      </c>
      <c r="AP361" s="68">
        <f t="shared" si="6792"/>
        <v>8</v>
      </c>
      <c r="AQ361" s="11">
        <v>18</v>
      </c>
      <c r="AR361" s="12">
        <f t="shared" si="6721"/>
        <v>0.33783783783783783</v>
      </c>
      <c r="AS361" s="11">
        <v>7</v>
      </c>
      <c r="AT361" s="12">
        <f t="shared" si="6722"/>
        <v>0.28000000000000003</v>
      </c>
      <c r="AU361" s="13"/>
      <c r="AV361" s="11"/>
      <c r="AW361" s="25"/>
      <c r="AX361" s="38"/>
      <c r="AY361" s="10"/>
      <c r="AZ361" s="11"/>
      <c r="BA361" s="68">
        <f t="shared" si="6793"/>
        <v>547</v>
      </c>
      <c r="BB361" s="68">
        <f t="shared" si="6794"/>
        <v>42</v>
      </c>
      <c r="BC361" s="11">
        <v>185</v>
      </c>
      <c r="BD361" s="12">
        <f t="shared" si="6723"/>
        <v>0.34917733089579522</v>
      </c>
      <c r="BE361" s="11">
        <v>6</v>
      </c>
      <c r="BF361" s="12">
        <f t="shared" si="6724"/>
        <v>3.1413612565445025E-2</v>
      </c>
      <c r="BG361" s="13"/>
      <c r="BH361" s="11"/>
      <c r="BI361" s="25"/>
      <c r="BJ361" s="38"/>
      <c r="BK361" s="10"/>
      <c r="BL361" s="11"/>
      <c r="BM361" s="68">
        <f t="shared" si="6795"/>
        <v>526</v>
      </c>
      <c r="BN361" s="68">
        <f t="shared" si="6796"/>
        <v>41</v>
      </c>
      <c r="BO361" s="11">
        <v>177</v>
      </c>
      <c r="BP361" s="12">
        <f t="shared" si="6725"/>
        <v>0.38022813688212925</v>
      </c>
      <c r="BQ361" s="11">
        <v>23</v>
      </c>
      <c r="BR361" s="12">
        <f t="shared" si="6726"/>
        <v>0.115</v>
      </c>
      <c r="BS361" s="13"/>
      <c r="BT361" s="11"/>
      <c r="BU361" s="25"/>
      <c r="BV361" s="38"/>
      <c r="BW361" s="10"/>
      <c r="BX361" s="11"/>
      <c r="BY361" s="68">
        <f t="shared" si="6797"/>
        <v>539</v>
      </c>
      <c r="BZ361" s="68">
        <f t="shared" si="6798"/>
        <v>43</v>
      </c>
      <c r="CA361" s="11">
        <v>196</v>
      </c>
      <c r="CB361" s="12">
        <f t="shared" si="6727"/>
        <v>0.40259740259740262</v>
      </c>
      <c r="CC361" s="11">
        <v>21</v>
      </c>
      <c r="CD361" s="12">
        <f t="shared" si="6728"/>
        <v>9.6774193548387094E-2</v>
      </c>
      <c r="CE361" s="13"/>
      <c r="CF361" s="11"/>
      <c r="CG361" s="25"/>
      <c r="CH361" s="38"/>
      <c r="CI361" s="10"/>
      <c r="CJ361" s="11"/>
      <c r="CK361" s="68">
        <f t="shared" si="6799"/>
        <v>557</v>
      </c>
      <c r="CL361" s="68">
        <f t="shared" si="6800"/>
        <v>44</v>
      </c>
      <c r="CM361" s="11">
        <v>190</v>
      </c>
      <c r="CN361" s="12">
        <f t="shared" si="6729"/>
        <v>0.37881508078994613</v>
      </c>
      <c r="CO361" s="11">
        <v>21</v>
      </c>
      <c r="CP361" s="12">
        <f t="shared" si="6730"/>
        <v>9.9526066350710901E-2</v>
      </c>
      <c r="CQ361" s="13"/>
      <c r="CR361" s="11"/>
      <c r="CS361" s="25"/>
      <c r="CT361" s="38"/>
      <c r="CU361" s="10">
        <v>1</v>
      </c>
      <c r="CV361" s="11"/>
      <c r="CW361" s="68">
        <f t="shared" si="6801"/>
        <v>569</v>
      </c>
      <c r="CX361" s="68">
        <f t="shared" si="6802"/>
        <v>44</v>
      </c>
      <c r="CY361" s="11">
        <v>190</v>
      </c>
      <c r="CZ361" s="12">
        <f t="shared" si="6731"/>
        <v>0.36731107205623903</v>
      </c>
      <c r="DA361" s="11">
        <v>19</v>
      </c>
      <c r="DB361" s="12">
        <f t="shared" si="6732"/>
        <v>9.0909090909090912E-2</v>
      </c>
      <c r="DC361" s="13"/>
      <c r="DD361" s="11"/>
      <c r="DE361" s="25"/>
      <c r="DF361" s="38"/>
      <c r="DG361" s="10">
        <v>2</v>
      </c>
      <c r="DH361" s="11"/>
      <c r="DI361" s="68">
        <f t="shared" si="6803"/>
        <v>587</v>
      </c>
      <c r="DJ361" s="68">
        <f t="shared" si="6804"/>
        <v>45</v>
      </c>
      <c r="DK361" s="11">
        <v>187</v>
      </c>
      <c r="DL361" s="12">
        <f t="shared" si="6733"/>
        <v>0.35093696763202725</v>
      </c>
      <c r="DM361" s="11">
        <v>19</v>
      </c>
      <c r="DN361" s="12">
        <f t="shared" si="6734"/>
        <v>9.2233009708737865E-2</v>
      </c>
      <c r="DO361" s="13"/>
      <c r="DP361" s="11"/>
      <c r="DQ361" s="25"/>
      <c r="DR361" s="38"/>
      <c r="DS361" s="10">
        <v>2</v>
      </c>
      <c r="DT361" s="11"/>
      <c r="DU361" s="68">
        <f t="shared" si="6805"/>
        <v>87</v>
      </c>
      <c r="DV361" s="68">
        <f t="shared" si="6806"/>
        <v>9</v>
      </c>
      <c r="DW361" s="11">
        <v>19</v>
      </c>
      <c r="DX361" s="12">
        <f t="shared" si="6735"/>
        <v>0.35632183908045978</v>
      </c>
      <c r="DY361" s="11">
        <v>12</v>
      </c>
      <c r="DZ361" s="12">
        <f t="shared" si="6736"/>
        <v>0.38709677419354838</v>
      </c>
      <c r="EA361" s="13"/>
      <c r="EB361" s="11"/>
      <c r="EC361" s="25"/>
      <c r="ED361" s="38"/>
      <c r="EE361" s="10"/>
      <c r="EF361" s="11"/>
      <c r="EG361" s="68">
        <f t="shared" si="6807"/>
        <v>578</v>
      </c>
      <c r="EH361" s="68">
        <f t="shared" si="6808"/>
        <v>43</v>
      </c>
      <c r="EI361" s="11">
        <v>207</v>
      </c>
      <c r="EJ361" s="12">
        <f t="shared" si="6737"/>
        <v>0.36678200692041524</v>
      </c>
      <c r="EK361" s="11">
        <v>5</v>
      </c>
      <c r="EL361" s="12">
        <f t="shared" si="6738"/>
        <v>2.358490566037736E-2</v>
      </c>
      <c r="EM361" s="13"/>
      <c r="EN361" s="11"/>
      <c r="EO361" s="25"/>
      <c r="EP361" s="38"/>
      <c r="EQ361" s="10">
        <v>1</v>
      </c>
      <c r="ER361" s="11"/>
      <c r="ES361" s="68">
        <f t="shared" si="6809"/>
        <v>575</v>
      </c>
      <c r="ET361" s="68">
        <f t="shared" si="6810"/>
        <v>45</v>
      </c>
      <c r="EU361" s="11">
        <v>161</v>
      </c>
      <c r="EV361" s="12">
        <f t="shared" si="6739"/>
        <v>0.29391304347826086</v>
      </c>
      <c r="EW361" s="11">
        <v>8</v>
      </c>
      <c r="EX361" s="12">
        <f t="shared" si="6740"/>
        <v>4.7337278106508875E-2</v>
      </c>
      <c r="EY361" s="13"/>
      <c r="EZ361" s="11"/>
      <c r="FA361" s="25"/>
      <c r="FB361" s="38"/>
      <c r="FC361" s="10">
        <v>1</v>
      </c>
      <c r="FD361" s="11"/>
      <c r="FE361" s="68">
        <f t="shared" si="6811"/>
        <v>584</v>
      </c>
      <c r="FF361" s="68">
        <f t="shared" si="6812"/>
        <v>43</v>
      </c>
      <c r="FG361" s="11">
        <v>208</v>
      </c>
      <c r="FH361" s="12">
        <f t="shared" si="6741"/>
        <v>0.38184931506849318</v>
      </c>
      <c r="FI361" s="11">
        <v>15</v>
      </c>
      <c r="FJ361" s="12">
        <f t="shared" si="6742"/>
        <v>6.726457399103139E-2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>
        <v>220</v>
      </c>
      <c r="FT361" s="12">
        <f t="shared" si="6743"/>
        <v>0.40103270223752152</v>
      </c>
      <c r="FU361" s="11">
        <v>13</v>
      </c>
      <c r="FV361" s="12">
        <f t="shared" si="6744"/>
        <v>5.5793991416309016E-2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>
        <v>231</v>
      </c>
      <c r="GF361" s="12">
        <f t="shared" si="6745"/>
        <v>0.42031523642732049</v>
      </c>
      <c r="GG361" s="11">
        <v>9</v>
      </c>
      <c r="GH361" s="12">
        <f t="shared" si="6746"/>
        <v>3.7499999999999999E-2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>
        <v>236</v>
      </c>
      <c r="GR361" s="12">
        <f t="shared" si="6747"/>
        <v>0.41856392294220668</v>
      </c>
      <c r="GS361" s="11">
        <v>3</v>
      </c>
      <c r="GT361" s="12">
        <f t="shared" si="6748"/>
        <v>1.2552301255230125E-2</v>
      </c>
      <c r="GU361" s="13"/>
      <c r="GV361" s="11"/>
      <c r="GW361" s="25"/>
      <c r="GX361" s="38"/>
      <c r="GY361" s="10"/>
      <c r="GZ361" s="11"/>
      <c r="HA361" s="68">
        <f t="shared" si="6819"/>
        <v>113</v>
      </c>
      <c r="HB361" s="68">
        <f t="shared" si="6820"/>
        <v>9</v>
      </c>
      <c r="HC361" s="11">
        <v>39</v>
      </c>
      <c r="HD361" s="12">
        <f t="shared" si="6749"/>
        <v>0.34513274336283184</v>
      </c>
      <c r="HE361" s="11">
        <v>0</v>
      </c>
      <c r="HF361" s="12">
        <f t="shared" si="6750"/>
        <v>0</v>
      </c>
      <c r="HG361" s="13"/>
      <c r="HH361" s="11"/>
      <c r="HI361" s="25"/>
      <c r="HJ361" s="38"/>
      <c r="HK361" s="10"/>
      <c r="HL361" s="11"/>
      <c r="HM361" s="68">
        <f t="shared" si="6821"/>
        <v>577</v>
      </c>
      <c r="HN361" s="68">
        <f t="shared" si="6822"/>
        <v>44</v>
      </c>
      <c r="HO361" s="11">
        <v>203</v>
      </c>
      <c r="HP361" s="12">
        <f t="shared" si="6751"/>
        <v>0.37435008665511266</v>
      </c>
      <c r="HQ361" s="11">
        <v>13</v>
      </c>
      <c r="HR361" s="12">
        <f t="shared" si="6752"/>
        <v>6.0185185185185182E-2</v>
      </c>
      <c r="HS361" s="13"/>
      <c r="HT361" s="11"/>
      <c r="HU361" s="25"/>
      <c r="HV361" s="38"/>
      <c r="HW361" s="10"/>
      <c r="HX361" s="11"/>
      <c r="HY361" s="68">
        <f t="shared" si="6823"/>
        <v>569</v>
      </c>
      <c r="HZ361" s="68">
        <f t="shared" si="6824"/>
        <v>44</v>
      </c>
      <c r="IA361" s="11">
        <v>194</v>
      </c>
      <c r="IB361" s="12">
        <f t="shared" si="6753"/>
        <v>0.36379613356766255</v>
      </c>
      <c r="IC361" s="11">
        <v>13</v>
      </c>
      <c r="ID361" s="12">
        <f t="shared" si="6754"/>
        <v>6.280193236714976E-2</v>
      </c>
      <c r="IE361" s="13"/>
      <c r="IF361" s="11"/>
      <c r="IG361" s="25"/>
      <c r="IH361" s="38"/>
      <c r="II361" s="10"/>
      <c r="IJ361" s="11"/>
      <c r="IK361" s="68">
        <f t="shared" si="6825"/>
        <v>580</v>
      </c>
      <c r="IL361" s="68">
        <f t="shared" si="6826"/>
        <v>42</v>
      </c>
      <c r="IM361" s="11">
        <v>243</v>
      </c>
      <c r="IN361" s="12">
        <f t="shared" si="6755"/>
        <v>0.44310344827586207</v>
      </c>
      <c r="IO361" s="11">
        <v>14</v>
      </c>
      <c r="IP361" s="12">
        <f t="shared" si="6756"/>
        <v>5.4474708171206226E-2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9</v>
      </c>
      <c r="JH361" s="14">
        <f t="shared" si="6759"/>
        <v>0</v>
      </c>
      <c r="JI361" s="400">
        <f t="shared" si="6760"/>
        <v>10377</v>
      </c>
      <c r="JJ361" s="11">
        <f t="shared" si="6761"/>
        <v>803</v>
      </c>
      <c r="JK361" s="11">
        <f t="shared" si="6762"/>
        <v>3912</v>
      </c>
      <c r="JL361" s="89">
        <f t="shared" si="6763"/>
        <v>0.37698756866146282</v>
      </c>
      <c r="JM361" s="15">
        <f t="shared" si="5751"/>
        <v>279</v>
      </c>
      <c r="JN361" s="12">
        <f t="shared" si="6764"/>
        <v>7.131901840490798E-2</v>
      </c>
      <c r="JO361" s="16">
        <v>67</v>
      </c>
      <c r="JP361" s="17">
        <v>3606</v>
      </c>
      <c r="JQ361" s="16">
        <f t="shared" si="6264"/>
        <v>92.177914110429455</v>
      </c>
      <c r="JR361" s="16">
        <v>144</v>
      </c>
      <c r="JS361" s="389">
        <f t="shared" si="6100"/>
        <v>0.5161290322580645</v>
      </c>
      <c r="JT361" s="23"/>
      <c r="JU361" s="521"/>
      <c r="JV361" s="526">
        <f t="shared" si="6766"/>
        <v>0.37217815741305676</v>
      </c>
      <c r="JW361" s="523">
        <f t="shared" si="6767"/>
        <v>0.35651682216567715</v>
      </c>
      <c r="JX361" s="528">
        <f t="shared" si="6768"/>
        <v>0.4017405951712521</v>
      </c>
      <c r="JY361" s="741"/>
      <c r="JZ361" s="744"/>
      <c r="KA361" s="747"/>
      <c r="KB361" s="680"/>
      <c r="KC361" s="681"/>
      <c r="KD361" s="681"/>
      <c r="KE361" s="681"/>
      <c r="KF361" s="681"/>
      <c r="KG361" s="683"/>
      <c r="KH361" s="677"/>
      <c r="KI361" s="76">
        <f t="shared" si="6775"/>
        <v>2</v>
      </c>
      <c r="KJ361" s="572">
        <f t="shared" ref="KJ361" si="6851">KI361/KB360</f>
        <v>6.0569351907934583E-4</v>
      </c>
      <c r="KK361" s="76">
        <f t="shared" si="6777"/>
        <v>7</v>
      </c>
      <c r="KL361" s="566">
        <f t="shared" ref="KL361" si="6852">KK361/KD360</f>
        <v>1.9718309859154928E-3</v>
      </c>
      <c r="KM361" s="576">
        <f t="shared" ref="KM361" si="6853">KB360+KD360</f>
        <v>6852</v>
      </c>
      <c r="KN361" s="84">
        <f t="shared" si="6780"/>
        <v>9</v>
      </c>
      <c r="KO361" s="566">
        <f t="shared" si="6781"/>
        <v>1.3134851138353765E-3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753"/>
      <c r="B362" s="41">
        <f t="shared" si="6784"/>
        <v>45825</v>
      </c>
      <c r="C362" s="10"/>
      <c r="D362" s="11"/>
      <c r="E362" s="68">
        <f t="shared" si="6785"/>
        <v>536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533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523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74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547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526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539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557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569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587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87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578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575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584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113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577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569</v>
      </c>
      <c r="HZ362" s="68">
        <f t="shared" si="6824"/>
        <v>44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580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10377</v>
      </c>
      <c r="JJ362" s="11">
        <f t="shared" si="6761"/>
        <v>803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741"/>
      <c r="JZ362" s="744"/>
      <c r="KA362" s="747"/>
      <c r="KB362" s="678">
        <f t="shared" ref="KB362" si="6855">KB353+KB358</f>
        <v>438</v>
      </c>
      <c r="KC362" s="685">
        <f t="shared" ref="KC362" si="6856">KB362/$KB$10</f>
        <v>0.11790040376850605</v>
      </c>
      <c r="KD362" s="679">
        <f t="shared" ref="KD362" si="6857">KD353+KD358</f>
        <v>341</v>
      </c>
      <c r="KE362" s="685">
        <f t="shared" ref="KE362" si="6858">KD362/$KD$10</f>
        <v>8.7931923671995871E-2</v>
      </c>
      <c r="KF362" s="679">
        <f t="shared" ref="KF362" si="6859">KF353+KF358</f>
        <v>376</v>
      </c>
      <c r="KG362" s="663">
        <f t="shared" ref="KG362" si="6860">KF362/$KF$10</f>
        <v>9.5479939055358051E-2</v>
      </c>
      <c r="KH362" s="665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6852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753"/>
      <c r="B363" s="42"/>
      <c r="C363" s="26">
        <f>SUM(C356:C362)</f>
        <v>5</v>
      </c>
      <c r="D363" s="27">
        <f>SUM(D356:D362)</f>
        <v>0</v>
      </c>
      <c r="E363" s="27"/>
      <c r="F363" s="27"/>
      <c r="G363" s="27">
        <f>SUM(G356:G362)</f>
        <v>1114</v>
      </c>
      <c r="H363" s="28">
        <f>((G363+I363)/7)/E362</f>
        <v>0.32436034115138596</v>
      </c>
      <c r="I363" s="27">
        <f>SUM(I356:I362)</f>
        <v>103</v>
      </c>
      <c r="J363" s="28">
        <f>(I363/(I363+G363))</f>
        <v>8.4634346754313888E-2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2</v>
      </c>
      <c r="P363" s="27">
        <f>SUM(P356:P362)</f>
        <v>0</v>
      </c>
      <c r="Q363" s="27"/>
      <c r="R363" s="27"/>
      <c r="S363" s="27">
        <f>SUM(S356:S362)</f>
        <v>1046</v>
      </c>
      <c r="T363" s="28">
        <f>((S363+U363)/7)/Q362</f>
        <v>0.30662020905923343</v>
      </c>
      <c r="U363" s="27">
        <f>SUM(U356:U362)</f>
        <v>98</v>
      </c>
      <c r="V363" s="28">
        <f>(U363/(U363+S363))</f>
        <v>8.5664335664335664E-2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6</v>
      </c>
      <c r="AB363" s="27">
        <f>SUM(AB356:AB362)</f>
        <v>0</v>
      </c>
      <c r="AC363" s="27"/>
      <c r="AD363" s="27"/>
      <c r="AE363" s="27">
        <f>SUM(AE356:AE362)</f>
        <v>1040</v>
      </c>
      <c r="AF363" s="28">
        <f>((AE363+AG363)/7)/AC362</f>
        <v>0.32095055995629612</v>
      </c>
      <c r="AG363" s="27">
        <f>SUM(AG356:AG362)</f>
        <v>135</v>
      </c>
      <c r="AH363" s="28">
        <f>(AG363/(AG363+AE363))</f>
        <v>0.1148936170212766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3</v>
      </c>
      <c r="AN363" s="27">
        <f>SUM(AN356:AN362)</f>
        <v>0</v>
      </c>
      <c r="AO363" s="27"/>
      <c r="AP363" s="27"/>
      <c r="AQ363" s="27">
        <f>SUM(AQ356:AQ362)</f>
        <v>91</v>
      </c>
      <c r="AR363" s="28">
        <f>((AQ363+AS363)/7)/AO362</f>
        <v>0.25289575289575289</v>
      </c>
      <c r="AS363" s="27">
        <f>SUM(AS356:AS362)</f>
        <v>40</v>
      </c>
      <c r="AT363" s="28">
        <f>(AS363/(AS363+AQ363))</f>
        <v>0.30534351145038169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1085</v>
      </c>
      <c r="BD363" s="28">
        <f>((BC363+BE363)/7)/BA362</f>
        <v>0.29172107599895536</v>
      </c>
      <c r="BE363" s="27">
        <f>SUM(BE356:BE362)</f>
        <v>32</v>
      </c>
      <c r="BF363" s="28">
        <f>(BE363/(BE363+BC363))</f>
        <v>2.864816472694718E-2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4</v>
      </c>
      <c r="BL363" s="27">
        <f>SUM(BL356:BL362)</f>
        <v>0</v>
      </c>
      <c r="BM363" s="27"/>
      <c r="BN363" s="27"/>
      <c r="BO363" s="27">
        <f>SUM(BO356:BO362)</f>
        <v>1071</v>
      </c>
      <c r="BP363" s="28">
        <f>((BO363+BQ363)/7)/BM362</f>
        <v>0.32210755024443233</v>
      </c>
      <c r="BQ363" s="27">
        <f>SUM(BQ356:BQ362)</f>
        <v>115</v>
      </c>
      <c r="BR363" s="28">
        <f>(BQ363/(BQ363+BO363))</f>
        <v>9.6964586846543008E-2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3</v>
      </c>
      <c r="BX363" s="27">
        <f>SUM(BX356:BX362)</f>
        <v>0</v>
      </c>
      <c r="BY363" s="27"/>
      <c r="BZ363" s="27"/>
      <c r="CA363" s="27">
        <f>SUM(CA356:CA362)</f>
        <v>1112</v>
      </c>
      <c r="CB363" s="28">
        <f>((CA363+CC363)/7)/BY362</f>
        <v>0.32441028359395707</v>
      </c>
      <c r="CC363" s="27">
        <f>SUM(CC356:CC362)</f>
        <v>112</v>
      </c>
      <c r="CD363" s="28">
        <f>(CC363/(CC363+CA363))</f>
        <v>9.1503267973856203E-2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2</v>
      </c>
      <c r="CJ363" s="27">
        <f>SUM(CJ356:CJ362)</f>
        <v>0</v>
      </c>
      <c r="CK363" s="27"/>
      <c r="CL363" s="27"/>
      <c r="CM363" s="27">
        <f>SUM(CM356:CM362)</f>
        <v>1103</v>
      </c>
      <c r="CN363" s="28">
        <f>((CM363+CO363)/7)/CK362</f>
        <v>0.31110541164401129</v>
      </c>
      <c r="CO363" s="27">
        <f>SUM(CO356:CO362)</f>
        <v>110</v>
      </c>
      <c r="CP363" s="28">
        <f>(CO363/(CO363+CM363))</f>
        <v>9.0684253915910965E-2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4</v>
      </c>
      <c r="CV363" s="27">
        <f>SUM(CV356:CV362)</f>
        <v>0</v>
      </c>
      <c r="CW363" s="27"/>
      <c r="CX363" s="27"/>
      <c r="CY363" s="27">
        <f>SUM(CY356:CY362)</f>
        <v>1083</v>
      </c>
      <c r="CZ363" s="28">
        <f>((CY363+DA363)/7)/CW362</f>
        <v>0.30002510670348986</v>
      </c>
      <c r="DA363" s="27">
        <f>SUM(DA356:DA362)</f>
        <v>112</v>
      </c>
      <c r="DB363" s="28">
        <f>(DA363/(DA363+CY363))</f>
        <v>9.372384937238494E-2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3</v>
      </c>
      <c r="DH363" s="27">
        <f>SUM(DH356:DH362)</f>
        <v>0</v>
      </c>
      <c r="DI363" s="27"/>
      <c r="DJ363" s="27"/>
      <c r="DK363" s="27">
        <f>SUM(DK356:DK362)</f>
        <v>1187</v>
      </c>
      <c r="DL363" s="28">
        <f>((DK363+DM363)/7)/DI362</f>
        <v>0.31224142127038207</v>
      </c>
      <c r="DM363" s="27">
        <f>SUM(DM356:DM362)</f>
        <v>96</v>
      </c>
      <c r="DN363" s="28">
        <f>(DM363/(DM363+DK363))</f>
        <v>7.4824629773967269E-2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2</v>
      </c>
      <c r="DT363" s="27">
        <f>SUM(DT356:DT362)</f>
        <v>0</v>
      </c>
      <c r="DU363" s="27"/>
      <c r="DV363" s="27"/>
      <c r="DW363" s="27">
        <f>SUM(DW356:DW362)</f>
        <v>120</v>
      </c>
      <c r="DX363" s="28">
        <f>((DW363+DY363)/7)/DU362</f>
        <v>0.27422003284072249</v>
      </c>
      <c r="DY363" s="27">
        <f>SUM(DY356:DY362)</f>
        <v>47</v>
      </c>
      <c r="DZ363" s="28">
        <f>(DY363/(DY363+DW363))</f>
        <v>0.28143712574850299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1120</v>
      </c>
      <c r="EJ363" s="28">
        <f>((EI363+EK363)/7)/EG362</f>
        <v>0.2852199703410776</v>
      </c>
      <c r="EK363" s="27">
        <f>SUM(EK356:EK362)</f>
        <v>34</v>
      </c>
      <c r="EL363" s="28">
        <f>(EK363/(EK363+EI363))</f>
        <v>2.9462738301559793E-2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1</v>
      </c>
      <c r="ER363" s="27">
        <f>SUM(ER356:ER362)</f>
        <v>0</v>
      </c>
      <c r="ES363" s="27"/>
      <c r="ET363" s="27"/>
      <c r="EU363" s="27">
        <f>SUM(EU356:EU362)</f>
        <v>1075</v>
      </c>
      <c r="EV363" s="28">
        <f>((EU363+EW363)/7)/ES362</f>
        <v>0.2849689440993789</v>
      </c>
      <c r="EW363" s="27">
        <f>SUM(EW356:EW362)</f>
        <v>72</v>
      </c>
      <c r="EX363" s="28">
        <f>(EW363/(EW363+EU363))</f>
        <v>6.2772449869224062E-2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1</v>
      </c>
      <c r="FD363" s="27">
        <f>SUM(FD356:FD362)</f>
        <v>0</v>
      </c>
      <c r="FE363" s="27"/>
      <c r="FF363" s="27"/>
      <c r="FG363" s="27">
        <f>SUM(FG356:FG362)</f>
        <v>1147</v>
      </c>
      <c r="FH363" s="28">
        <f>((FG363+FI363)/7)/FE362</f>
        <v>0.30724070450097846</v>
      </c>
      <c r="FI363" s="27">
        <f>SUM(FI356:FI362)</f>
        <v>109</v>
      </c>
      <c r="FJ363" s="28">
        <f>(FI363/(FI363+FG363))</f>
        <v>8.6783439490445854E-2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1359</v>
      </c>
      <c r="FT363" s="28">
        <f>((FS363+FU363)/7)/FQ362</f>
        <v>0.35111876075731496</v>
      </c>
      <c r="FU363" s="27">
        <f>SUM(FU356:FU362)</f>
        <v>69</v>
      </c>
      <c r="FV363" s="28">
        <f>(FU363/(FU363+FS363))</f>
        <v>4.8319327731092439E-2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1324</v>
      </c>
      <c r="GF363" s="28">
        <f>((GE363+GG363)/7)/GC362</f>
        <v>0.34600950713034778</v>
      </c>
      <c r="GG363" s="27">
        <f>SUM(GG356:GG362)</f>
        <v>59</v>
      </c>
      <c r="GH363" s="28">
        <f>(GG363/(GG363+GE363))</f>
        <v>4.2660882140274768E-2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1310</v>
      </c>
      <c r="GR363" s="28">
        <f>((GQ363+GS363)/7)/GO362</f>
        <v>0.33800350262697021</v>
      </c>
      <c r="GS363" s="27">
        <f>SUM(GS356:GS362)</f>
        <v>41</v>
      </c>
      <c r="GT363" s="28">
        <f>(GS363/(GS363+GQ363))</f>
        <v>3.0347890451517395E-2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1</v>
      </c>
      <c r="GZ363" s="27">
        <f>SUM(GZ356:GZ362)</f>
        <v>0</v>
      </c>
      <c r="HA363" s="27"/>
      <c r="HB363" s="27"/>
      <c r="HC363" s="27">
        <f>SUM(HC356:HC362)</f>
        <v>237</v>
      </c>
      <c r="HD363" s="28">
        <f>((HC363+HE363)/7)/HA362</f>
        <v>0.31099873577749687</v>
      </c>
      <c r="HE363" s="27">
        <f>SUM(HE356:HE362)</f>
        <v>9</v>
      </c>
      <c r="HF363" s="28">
        <f>(HE363/(HE363+HC363))</f>
        <v>3.6585365853658534E-2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1</v>
      </c>
      <c r="HL363" s="27">
        <f>SUM(HL356:HL362)</f>
        <v>0</v>
      </c>
      <c r="HM363" s="27"/>
      <c r="HN363" s="27"/>
      <c r="HO363" s="27">
        <f>SUM(HO356:HO362)</f>
        <v>1251</v>
      </c>
      <c r="HP363" s="28">
        <f>((HO363+HQ363)/7)/HM362</f>
        <v>0.32582322357019067</v>
      </c>
      <c r="HQ363" s="27">
        <f>SUM(HQ356:HQ362)</f>
        <v>65</v>
      </c>
      <c r="HR363" s="28">
        <f>(HQ363/(HQ363+HO363))</f>
        <v>4.939209726443769E-2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1</v>
      </c>
      <c r="HX363" s="27">
        <f>SUM(HX356:HX362)</f>
        <v>1</v>
      </c>
      <c r="HY363" s="27"/>
      <c r="HZ363" s="27"/>
      <c r="IA363" s="27">
        <f>SUM(IA356:IA362)</f>
        <v>1221</v>
      </c>
      <c r="IB363" s="28">
        <f>((IA363+IC363)/7)/HY362</f>
        <v>0.32337434094903339</v>
      </c>
      <c r="IC363" s="27">
        <f>SUM(IC356:IC362)</f>
        <v>67</v>
      </c>
      <c r="ID363" s="28">
        <f>(IC363/(IC363+IA363))</f>
        <v>5.2018633540372672E-2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2</v>
      </c>
      <c r="IJ363" s="27">
        <f>SUM(IJ356:IJ362)</f>
        <v>0</v>
      </c>
      <c r="IK363" s="27"/>
      <c r="IL363" s="27"/>
      <c r="IM363" s="27">
        <f>SUM(IM356:IM362)</f>
        <v>1376</v>
      </c>
      <c r="IN363" s="28">
        <f>((IM363+IO363)/7)/IK362</f>
        <v>0.36330049261083747</v>
      </c>
      <c r="IO363" s="27">
        <f>SUM(IO356:IO362)</f>
        <v>99</v>
      </c>
      <c r="IP363" s="28">
        <f>(IO363/(IO363+IM363))</f>
        <v>6.7118644067796607E-2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42</v>
      </c>
      <c r="JH363" s="385">
        <f t="shared" si="6759"/>
        <v>1</v>
      </c>
      <c r="JI363" s="405">
        <f t="shared" ref="JI363:JJ363" si="6865">SUM(JI355:JI362)</f>
        <v>72744</v>
      </c>
      <c r="JJ363" s="27">
        <f t="shared" si="6865"/>
        <v>5622</v>
      </c>
      <c r="JK363" s="27">
        <f t="shared" si="6762"/>
        <v>23096</v>
      </c>
      <c r="JL363" s="90">
        <f t="shared" si="6763"/>
        <v>0.31749697569558999</v>
      </c>
      <c r="JM363" s="15">
        <f t="shared" si="5751"/>
        <v>1624</v>
      </c>
      <c r="JN363" s="52">
        <f t="shared" si="6764"/>
        <v>7.0315206096293728E-2</v>
      </c>
      <c r="JO363" s="53">
        <f t="shared" ref="JO363" si="6866">SUM(JO356:JO362)/7</f>
        <v>57.714285714285715</v>
      </c>
      <c r="JP363" s="54">
        <f t="shared" ref="JP363" si="6867">SUM(JP356:JP362)</f>
        <v>21611</v>
      </c>
      <c r="JQ363" s="500">
        <f t="shared" si="6264"/>
        <v>93.570315206096282</v>
      </c>
      <c r="JR363" s="54">
        <f t="shared" ref="JR363" si="6868">SUM(JR356:JR362)</f>
        <v>788</v>
      </c>
      <c r="JS363" s="390">
        <f t="shared" si="6100"/>
        <v>0.48522167487684731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0.31351869606903165</v>
      </c>
      <c r="JW363" s="533">
        <f t="shared" ref="JW363" si="6871">SUM(CM363,CO363,CY363,DA363,DK363,DM363,DW363,DY363,EI363,EK363,EU363,EW363,FG363,FI363)/7/SUM(CK362,CW362,DI362,DU362,EG362,ES362,FE362)</f>
        <v>0.29948705521224606</v>
      </c>
      <c r="JX363" s="534">
        <f t="shared" ref="JX363" si="6872">SUM(FS363,FU363,GE363,GG363,GQ363,GS363,HC363,HE363,HO363,HQ363,IA363,IC363,IM363,IO363,)/7/SUM(FQ362,GC362,GO362,HA362,HM362,HY362,IK362)</f>
        <v>0.34037859950268706</v>
      </c>
      <c r="JY363" s="742"/>
      <c r="JZ363" s="745"/>
      <c r="KA363" s="748"/>
      <c r="KB363" s="684"/>
      <c r="KC363" s="686"/>
      <c r="KD363" s="687"/>
      <c r="KE363" s="686"/>
      <c r="KF363" s="687"/>
      <c r="KG363" s="664"/>
      <c r="KH363" s="666"/>
      <c r="KI363" s="555">
        <f t="shared" ref="KI363" si="6873">SUM(KI356:KI362)</f>
        <v>22</v>
      </c>
      <c r="KJ363" s="574">
        <f t="shared" ref="KJ363" si="6874">KI363/KB360</f>
        <v>6.6626287098728041E-3</v>
      </c>
      <c r="KK363" s="555">
        <f t="shared" ref="KK363" si="6875">SUM(KK356:KK362)</f>
        <v>13</v>
      </c>
      <c r="KL363" s="568">
        <f t="shared" ref="KL363" si="6876">KK363/KD360</f>
        <v>3.6619718309859155E-3</v>
      </c>
      <c r="KM363" s="580">
        <f t="shared" ref="KM363" si="6877">KB360+KD360</f>
        <v>6852</v>
      </c>
      <c r="KN363" s="563">
        <f t="shared" si="6780"/>
        <v>35</v>
      </c>
      <c r="KO363" s="581">
        <f t="shared" si="6781"/>
        <v>5.1079976649153532E-3</v>
      </c>
      <c r="KP363" s="555">
        <f t="shared" ref="KP363" si="6878">SUM(KP356:KP362)</f>
        <v>5</v>
      </c>
      <c r="KQ363" s="568">
        <f t="shared" ref="KQ363" si="6879">KP363/KF360</f>
        <v>1.4017381553125877E-3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4.0349697377269674E-3</v>
      </c>
      <c r="JH364" s="409">
        <f t="shared" ref="JH364" si="6881">JH363/JJ353</f>
        <v>1.2437810945273632E-3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28"/>
      <c r="JW364" s="729"/>
      <c r="JX364" s="730"/>
      <c r="JY364" s="651"/>
      <c r="JZ364" s="652"/>
      <c r="KA364" s="653"/>
      <c r="KB364" s="667"/>
      <c r="KC364" s="668"/>
      <c r="KD364" s="668"/>
      <c r="KE364" s="668"/>
      <c r="KF364" s="668"/>
      <c r="KG364" s="668"/>
      <c r="KH364" s="669"/>
      <c r="KI364" s="553"/>
      <c r="KJ364" s="557"/>
      <c r="KK364" s="553"/>
      <c r="KL364" s="554"/>
      <c r="KM364" s="633"/>
      <c r="KN364" s="757"/>
      <c r="KO364" s="634"/>
      <c r="KP364" s="553"/>
      <c r="KQ364" s="554"/>
    </row>
    <row r="365" spans="1:303">
      <c r="A365" s="752">
        <v>65</v>
      </c>
      <c r="B365" s="40">
        <f>B362+1</f>
        <v>45826</v>
      </c>
      <c r="C365" s="33"/>
      <c r="D365" s="34"/>
      <c r="E365" s="34">
        <f>E362-C365</f>
        <v>536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533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523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74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547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526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539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557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569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587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87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578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575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584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571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113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577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569</v>
      </c>
      <c r="HZ365" s="34">
        <f>HZ362-HX365</f>
        <v>44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580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10377</v>
      </c>
      <c r="JJ365" s="34">
        <f t="shared" ref="JJ365:JJ371" si="6928">+F365+R365+AD365+AP365+BB365+BN365+BZ365+CL365+CX365+DJ365+DV365+EH365+ET365+FF365+GD365+GP365+HB365+HN365+HZ365+FR365+IL365+IX365</f>
        <v>803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740" t="e">
        <f t="shared" ref="JY365" si="6936">SUM(I372,U372,AG372,AS372,BE372,BQ372,CC372)/SUM(G372,I372,S372,U372,AE372,AG372,AQ372,AS372,BC372,BE372,BO372,BQ372,CA372,CC372)</f>
        <v>#DIV/0!</v>
      </c>
      <c r="JZ365" s="743" t="e">
        <f t="shared" ref="JZ365" si="6937">SUM(CO372,DA372,DM372,DY372,EK372,EW372,FI372)/SUM(CM372,CO372,CY372,DA372,DK372,DM372,DW372,DY372,EI372,EK372,EU372,EW372,FG372,FI372)</f>
        <v>#DIV/0!</v>
      </c>
      <c r="KA365" s="746" t="e">
        <f t="shared" ref="KA365" si="6938">SUM(,FU372,GG372,GS372,HE372,HQ372,IC372,IO372)/SUM(FU372,FS372,GG372,GE372,GS372,GQ372,HE372,HC372,HQ372,HO372,IC372,IA372,IO372,IM372)</f>
        <v>#DIV/0!</v>
      </c>
      <c r="KB365" s="670">
        <f t="shared" ref="KB365" si="6939">KB367/KB369</f>
        <v>0</v>
      </c>
      <c r="KC365" s="671"/>
      <c r="KD365" s="671">
        <f t="shared" ref="KD365" si="6940">KD367/KD369</f>
        <v>0</v>
      </c>
      <c r="KE365" s="671"/>
      <c r="KF365" s="671">
        <f t="shared" ref="KF365" si="6941">KF367/KF369</f>
        <v>0</v>
      </c>
      <c r="KG365" s="674"/>
      <c r="KH365" s="676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6815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>
      <c r="A366" s="753"/>
      <c r="B366" s="41">
        <f t="shared" ref="B366:B371" si="6951">+B365+1</f>
        <v>45827</v>
      </c>
      <c r="C366" s="10"/>
      <c r="D366" s="11"/>
      <c r="E366" s="68">
        <f t="shared" ref="E366:E371" si="6952">E365-C366</f>
        <v>536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533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523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74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547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526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539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557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569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587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87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578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575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584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571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113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577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569</v>
      </c>
      <c r="HZ366" s="68">
        <f t="shared" ref="HZ366:HZ371" si="6991">HZ365-HX366</f>
        <v>44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580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10377</v>
      </c>
      <c r="JJ366" s="11">
        <f t="shared" si="6928"/>
        <v>803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741"/>
      <c r="JZ366" s="744"/>
      <c r="KA366" s="747"/>
      <c r="KB366" s="672"/>
      <c r="KC366" s="673"/>
      <c r="KD366" s="673"/>
      <c r="KE366" s="673"/>
      <c r="KF366" s="673"/>
      <c r="KG366" s="675"/>
      <c r="KH366" s="677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6815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753"/>
      <c r="B367" s="41">
        <f t="shared" si="6951"/>
        <v>45828</v>
      </c>
      <c r="C367" s="10"/>
      <c r="D367" s="11"/>
      <c r="E367" s="68">
        <f t="shared" si="6952"/>
        <v>536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533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523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74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547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526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539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557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569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587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87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578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575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584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571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113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577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569</v>
      </c>
      <c r="HZ367" s="68">
        <f t="shared" si="6991"/>
        <v>44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580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10377</v>
      </c>
      <c r="JJ367" s="11">
        <f t="shared" si="6928"/>
        <v>803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741"/>
      <c r="JZ367" s="744"/>
      <c r="KA367" s="747"/>
      <c r="KB367" s="678">
        <f t="shared" ref="KB367" si="7000">SUM(C372,O372,AA372,AM372,AY372,BK372,BW372)</f>
        <v>0</v>
      </c>
      <c r="KC367" s="679"/>
      <c r="KD367" s="679">
        <f t="shared" ref="KD367" si="7001">SUM(CI372,CU372,DG372,DS372,EE372,EQ372,FC372)</f>
        <v>0</v>
      </c>
      <c r="KE367" s="679"/>
      <c r="KF367" s="679">
        <f t="shared" ref="KF367" si="7002">SUM(FO372,GA372,GM372,GY372,HK372,HW372,II372)</f>
        <v>0</v>
      </c>
      <c r="KG367" s="682"/>
      <c r="KH367" s="665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6815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753"/>
      <c r="B368" s="41">
        <f t="shared" si="6951"/>
        <v>45829</v>
      </c>
      <c r="C368" s="10"/>
      <c r="D368" s="11"/>
      <c r="E368" s="68">
        <f t="shared" si="6952"/>
        <v>536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533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523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74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547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526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539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557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569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587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87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578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575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584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571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113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577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569</v>
      </c>
      <c r="HZ368" s="68">
        <f t="shared" si="6991"/>
        <v>44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580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10377</v>
      </c>
      <c r="JJ368" s="11">
        <f t="shared" si="6928"/>
        <v>803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741"/>
      <c r="JZ368" s="744"/>
      <c r="KA368" s="747"/>
      <c r="KB368" s="680"/>
      <c r="KC368" s="681"/>
      <c r="KD368" s="681"/>
      <c r="KE368" s="681"/>
      <c r="KF368" s="681"/>
      <c r="KG368" s="683"/>
      <c r="KH368" s="677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6815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753"/>
      <c r="B369" s="41">
        <f>+B368+1</f>
        <v>45830</v>
      </c>
      <c r="C369" s="10"/>
      <c r="D369" s="11"/>
      <c r="E369" s="68">
        <f t="shared" si="6952"/>
        <v>536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533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523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74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547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526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539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557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569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587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87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578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575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584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571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113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577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569</v>
      </c>
      <c r="HZ369" s="68">
        <f t="shared" si="6991"/>
        <v>44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580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10377</v>
      </c>
      <c r="JJ369" s="11">
        <f t="shared" si="6928"/>
        <v>803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741"/>
      <c r="JZ369" s="744"/>
      <c r="KA369" s="747"/>
      <c r="KB369" s="678">
        <f t="shared" ref="KB369" si="7011">SUM(E362,Q362,AC362,AO362,BA362,BM362,BY362)</f>
        <v>3278</v>
      </c>
      <c r="KC369" s="679"/>
      <c r="KD369" s="679">
        <f t="shared" ref="KD369" si="7012">SUM(CK362,CW362,DI362,DU362,EG362,ES362,FE362)</f>
        <v>3537</v>
      </c>
      <c r="KE369" s="679"/>
      <c r="KF369" s="679">
        <f t="shared" ref="KF369" si="7013">SUM(FQ362,GC362,GO362,HA362,HM362,HY362,IK362)</f>
        <v>3562</v>
      </c>
      <c r="KG369" s="682"/>
      <c r="KH369" s="665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6815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753"/>
      <c r="B370" s="41">
        <f t="shared" si="6951"/>
        <v>45831</v>
      </c>
      <c r="C370" s="10"/>
      <c r="D370" s="11"/>
      <c r="E370" s="68">
        <f t="shared" si="6952"/>
        <v>536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533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523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74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547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526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539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557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569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587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87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578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575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584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571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113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577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569</v>
      </c>
      <c r="HZ370" s="68">
        <f t="shared" si="6991"/>
        <v>44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580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10377</v>
      </c>
      <c r="JJ370" s="11">
        <f t="shared" si="6928"/>
        <v>803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741"/>
      <c r="JZ370" s="744"/>
      <c r="KA370" s="747"/>
      <c r="KB370" s="680"/>
      <c r="KC370" s="681"/>
      <c r="KD370" s="681"/>
      <c r="KE370" s="681"/>
      <c r="KF370" s="681"/>
      <c r="KG370" s="683"/>
      <c r="KH370" s="677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6815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753"/>
      <c r="B371" s="41">
        <f t="shared" si="6951"/>
        <v>45832</v>
      </c>
      <c r="C371" s="10"/>
      <c r="D371" s="11"/>
      <c r="E371" s="68">
        <f t="shared" si="6952"/>
        <v>536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533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523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74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547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526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539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557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569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587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87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578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575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584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571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113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577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569</v>
      </c>
      <c r="HZ371" s="68">
        <f t="shared" si="6991"/>
        <v>44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580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10377</v>
      </c>
      <c r="JJ371" s="11">
        <f t="shared" si="6928"/>
        <v>803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741"/>
      <c r="JZ371" s="744"/>
      <c r="KA371" s="747"/>
      <c r="KB371" s="678">
        <f t="shared" ref="KB371" si="7023">KB362+KB367</f>
        <v>438</v>
      </c>
      <c r="KC371" s="685">
        <f t="shared" ref="KC371" si="7024">KB371/$KB$10</f>
        <v>0.11790040376850605</v>
      </c>
      <c r="KD371" s="679">
        <f t="shared" ref="KD371" si="7025">KD362+KD367</f>
        <v>341</v>
      </c>
      <c r="KE371" s="685">
        <f t="shared" ref="KE371" si="7026">KD371/$KD$10</f>
        <v>8.7931923671995871E-2</v>
      </c>
      <c r="KF371" s="679">
        <f t="shared" ref="KF371" si="7027">KF362+KF367</f>
        <v>376</v>
      </c>
      <c r="KG371" s="663">
        <f t="shared" ref="KG371" si="7028">KF371/$KF$10</f>
        <v>9.5479939055358051E-2</v>
      </c>
      <c r="KH371" s="665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6815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753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72639</v>
      </c>
      <c r="JJ372" s="27">
        <f t="shared" si="7033"/>
        <v>5621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42"/>
      <c r="JZ372" s="745"/>
      <c r="KA372" s="748"/>
      <c r="KB372" s="684"/>
      <c r="KC372" s="686"/>
      <c r="KD372" s="687"/>
      <c r="KE372" s="686"/>
      <c r="KF372" s="687"/>
      <c r="KG372" s="664"/>
      <c r="KH372" s="666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6815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28"/>
      <c r="JW373" s="729"/>
      <c r="JX373" s="730"/>
      <c r="JY373" s="651"/>
      <c r="JZ373" s="652"/>
      <c r="KA373" s="653"/>
      <c r="KB373" s="667"/>
      <c r="KC373" s="668"/>
      <c r="KD373" s="668"/>
      <c r="KE373" s="668"/>
      <c r="KF373" s="668"/>
      <c r="KG373" s="668"/>
      <c r="KH373" s="669"/>
      <c r="KI373" s="553"/>
      <c r="KJ373" s="557"/>
      <c r="KK373" s="553"/>
      <c r="KL373" s="554"/>
      <c r="KM373" s="633"/>
      <c r="KN373" s="757"/>
      <c r="KO373" s="634"/>
      <c r="KP373" s="553"/>
      <c r="KQ373" s="554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BM345" activePane="bottomRight" state="frozen"/>
      <selection pane="topRight" activeCell="C1" sqref="C1"/>
      <selection pane="bottomLeft" activeCell="A4" sqref="A4"/>
      <selection pane="bottomRight" activeCell="HS356" sqref="HS356:HS361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759"/>
      <c r="B1" s="760"/>
      <c r="C1" s="788" t="s">
        <v>64</v>
      </c>
      <c r="D1" s="789"/>
      <c r="E1" s="789"/>
      <c r="F1" s="789"/>
      <c r="G1" s="789"/>
      <c r="H1" s="789"/>
      <c r="I1" s="789"/>
      <c r="J1" s="789"/>
      <c r="K1" s="789"/>
      <c r="L1" s="789"/>
      <c r="M1" s="789"/>
      <c r="N1" s="789"/>
      <c r="O1" s="789"/>
      <c r="P1" s="789"/>
      <c r="Q1" s="789"/>
      <c r="R1" s="789"/>
      <c r="S1" s="789"/>
      <c r="T1" s="789"/>
      <c r="U1" s="789"/>
      <c r="V1" s="789"/>
      <c r="W1" s="789"/>
      <c r="X1" s="789"/>
      <c r="Y1" s="789"/>
      <c r="Z1" s="789"/>
      <c r="AA1" s="789"/>
      <c r="AB1" s="789"/>
      <c r="AC1" s="789"/>
      <c r="AD1" s="789"/>
      <c r="AE1" s="789"/>
      <c r="AF1" s="789"/>
      <c r="AG1" s="789"/>
      <c r="AH1" s="789"/>
      <c r="AI1" s="789"/>
      <c r="AJ1" s="789"/>
      <c r="AK1" s="789"/>
      <c r="AL1" s="789"/>
      <c r="AM1" s="789"/>
      <c r="AN1" s="789"/>
      <c r="AO1" s="789"/>
      <c r="AP1" s="789"/>
      <c r="AQ1" s="789"/>
      <c r="AR1" s="789"/>
      <c r="AS1" s="789"/>
      <c r="AT1" s="789"/>
      <c r="AU1" s="789"/>
      <c r="AV1" s="789"/>
      <c r="AW1" s="789"/>
      <c r="AX1" s="789"/>
      <c r="AY1" s="789"/>
      <c r="AZ1" s="789"/>
      <c r="BA1" s="789"/>
      <c r="BB1" s="789"/>
      <c r="BC1" s="789"/>
      <c r="BD1" s="789"/>
      <c r="BE1" s="789"/>
      <c r="BF1" s="789"/>
      <c r="BG1" s="789"/>
      <c r="BH1" s="789"/>
      <c r="BI1" s="789"/>
      <c r="BJ1" s="789"/>
      <c r="BK1" s="789"/>
      <c r="BL1" s="789"/>
      <c r="BM1" s="789"/>
      <c r="BN1" s="789"/>
      <c r="BO1" s="789"/>
      <c r="BP1" s="789"/>
      <c r="BQ1" s="789"/>
      <c r="BR1" s="789"/>
      <c r="BS1" s="789"/>
      <c r="BT1" s="789"/>
      <c r="BU1" s="789"/>
      <c r="BV1" s="789"/>
      <c r="BW1" s="789"/>
      <c r="BX1" s="789"/>
      <c r="BY1" s="789"/>
      <c r="BZ1" s="789"/>
      <c r="CA1" s="789"/>
      <c r="CB1" s="789"/>
      <c r="CC1" s="789"/>
      <c r="CD1" s="789"/>
      <c r="CE1" s="789"/>
      <c r="CF1" s="789"/>
      <c r="CG1" s="789"/>
      <c r="CH1" s="789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74" t="s">
        <v>28</v>
      </c>
      <c r="DT1" s="774"/>
      <c r="DU1" s="774"/>
      <c r="DV1" s="774"/>
      <c r="DW1" s="774"/>
      <c r="DX1" s="774"/>
      <c r="DY1" s="774"/>
      <c r="DZ1" s="774"/>
      <c r="EA1" s="774"/>
      <c r="EB1" s="774"/>
      <c r="EC1" s="774"/>
      <c r="ED1" s="774"/>
      <c r="EE1" s="774"/>
      <c r="EF1" s="774"/>
      <c r="EG1" s="774"/>
      <c r="EH1" s="774"/>
      <c r="EI1" s="774"/>
      <c r="EJ1" s="774"/>
      <c r="EK1" s="774"/>
      <c r="EL1" s="774"/>
      <c r="EM1" s="774"/>
      <c r="EN1" s="774"/>
      <c r="EO1" s="774"/>
      <c r="EP1" s="774"/>
      <c r="EQ1" s="774"/>
      <c r="ER1" s="774"/>
      <c r="ES1" s="774"/>
      <c r="ET1" s="774"/>
      <c r="EU1" s="774"/>
      <c r="EV1" s="774"/>
      <c r="EW1" s="774"/>
      <c r="EX1" s="774"/>
      <c r="EY1" s="774"/>
      <c r="EZ1" s="774"/>
      <c r="FA1" s="774"/>
      <c r="FB1" s="774"/>
      <c r="FC1" s="774"/>
      <c r="FD1" s="774"/>
      <c r="FE1" s="774"/>
      <c r="FF1" s="774"/>
      <c r="FG1" s="774"/>
      <c r="FH1" s="774"/>
      <c r="FI1" s="774"/>
      <c r="FJ1" s="774"/>
      <c r="FK1" s="774"/>
      <c r="FL1" s="774"/>
      <c r="FM1" s="774"/>
      <c r="FN1" s="774"/>
      <c r="FO1" s="805" t="s">
        <v>29</v>
      </c>
      <c r="FP1" s="805"/>
      <c r="FQ1" s="805"/>
      <c r="FR1" s="805"/>
      <c r="FS1" s="805"/>
      <c r="FT1" s="805"/>
      <c r="FU1" s="805"/>
      <c r="FV1" s="805"/>
      <c r="FW1" s="805"/>
      <c r="FX1" s="805"/>
      <c r="FY1" s="805"/>
      <c r="FZ1" s="805"/>
      <c r="GA1" s="805"/>
      <c r="GB1" s="805"/>
      <c r="GC1" s="805"/>
      <c r="GD1" s="805"/>
      <c r="GE1" s="805"/>
      <c r="GF1" s="805"/>
      <c r="GG1" s="805"/>
      <c r="GH1" s="805"/>
      <c r="GI1" s="805"/>
      <c r="GJ1" s="805"/>
      <c r="GK1" s="805"/>
      <c r="GL1" s="805"/>
      <c r="GM1" s="805"/>
      <c r="GN1" s="805"/>
      <c r="GO1" s="805"/>
      <c r="GP1" s="805"/>
      <c r="GQ1" s="805"/>
      <c r="GR1" s="805"/>
      <c r="GS1" s="805"/>
      <c r="GT1" s="805"/>
      <c r="GU1" s="805"/>
      <c r="GV1" s="805"/>
      <c r="GW1" s="805"/>
      <c r="GX1" s="805"/>
      <c r="GY1" s="805"/>
      <c r="GZ1" s="805"/>
      <c r="HA1" s="805"/>
      <c r="HB1" s="805"/>
      <c r="HC1" s="805"/>
      <c r="HD1" s="805"/>
      <c r="HE1" s="805"/>
      <c r="HF1" s="805"/>
      <c r="HG1" s="805"/>
      <c r="HH1" s="805"/>
      <c r="HI1" s="805"/>
      <c r="HJ1" s="806"/>
      <c r="HK1" s="766" t="s">
        <v>0</v>
      </c>
      <c r="HL1" s="767"/>
      <c r="HM1" s="767"/>
      <c r="HN1" s="767"/>
      <c r="HO1" s="767"/>
      <c r="HP1" s="767"/>
      <c r="HQ1" s="767"/>
      <c r="HR1" s="767"/>
      <c r="HS1" s="767"/>
      <c r="HT1" s="767"/>
      <c r="HU1" s="767"/>
      <c r="HV1" s="768"/>
      <c r="HW1" s="786"/>
      <c r="JA1" s="69"/>
      <c r="JB1" s="69"/>
      <c r="JC1" s="69"/>
    </row>
    <row r="2" spans="1:263" ht="24" thickBot="1">
      <c r="A2" s="761"/>
      <c r="B2" s="762"/>
      <c r="C2" s="772" t="s">
        <v>65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2"/>
      <c r="O2" s="660" t="s">
        <v>66</v>
      </c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2"/>
      <c r="AA2" s="660" t="s">
        <v>67</v>
      </c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2"/>
      <c r="AM2" s="660" t="s">
        <v>68</v>
      </c>
      <c r="AN2" s="661"/>
      <c r="AO2" s="661"/>
      <c r="AP2" s="661"/>
      <c r="AQ2" s="661"/>
      <c r="AR2" s="661"/>
      <c r="AS2" s="661"/>
      <c r="AT2" s="661"/>
      <c r="AU2" s="661"/>
      <c r="AV2" s="661"/>
      <c r="AW2" s="661"/>
      <c r="AX2" s="662"/>
      <c r="AY2" s="660" t="s">
        <v>69</v>
      </c>
      <c r="AZ2" s="661"/>
      <c r="BA2" s="661"/>
      <c r="BB2" s="661"/>
      <c r="BC2" s="661"/>
      <c r="BD2" s="661"/>
      <c r="BE2" s="661"/>
      <c r="BF2" s="661"/>
      <c r="BG2" s="661"/>
      <c r="BH2" s="661"/>
      <c r="BI2" s="661"/>
      <c r="BJ2" s="662"/>
      <c r="BK2" s="660" t="s">
        <v>82</v>
      </c>
      <c r="BL2" s="661"/>
      <c r="BM2" s="661"/>
      <c r="BN2" s="661"/>
      <c r="BO2" s="661"/>
      <c r="BP2" s="661"/>
      <c r="BQ2" s="661"/>
      <c r="BR2" s="661"/>
      <c r="BS2" s="661"/>
      <c r="BT2" s="661"/>
      <c r="BU2" s="661"/>
      <c r="BV2" s="662"/>
      <c r="BW2" s="660" t="s">
        <v>193</v>
      </c>
      <c r="BX2" s="661"/>
      <c r="BY2" s="661"/>
      <c r="BZ2" s="661"/>
      <c r="CA2" s="661"/>
      <c r="CB2" s="661"/>
      <c r="CC2" s="661"/>
      <c r="CD2" s="661"/>
      <c r="CE2" s="661"/>
      <c r="CF2" s="661"/>
      <c r="CG2" s="661"/>
      <c r="CH2" s="662"/>
      <c r="CI2" s="775" t="s">
        <v>21</v>
      </c>
      <c r="CJ2" s="776"/>
      <c r="CK2" s="776"/>
      <c r="CL2" s="776"/>
      <c r="CM2" s="776"/>
      <c r="CN2" s="776"/>
      <c r="CO2" s="776"/>
      <c r="CP2" s="776"/>
      <c r="CQ2" s="776"/>
      <c r="CR2" s="776"/>
      <c r="CS2" s="776"/>
      <c r="CT2" s="777"/>
      <c r="CU2" s="775" t="s">
        <v>22</v>
      </c>
      <c r="CV2" s="776"/>
      <c r="CW2" s="776"/>
      <c r="CX2" s="776"/>
      <c r="CY2" s="776"/>
      <c r="CZ2" s="776"/>
      <c r="DA2" s="776"/>
      <c r="DB2" s="776"/>
      <c r="DC2" s="776"/>
      <c r="DD2" s="776"/>
      <c r="DE2" s="776"/>
      <c r="DF2" s="777"/>
      <c r="DG2" s="775" t="s">
        <v>23</v>
      </c>
      <c r="DH2" s="776"/>
      <c r="DI2" s="776"/>
      <c r="DJ2" s="776"/>
      <c r="DK2" s="776"/>
      <c r="DL2" s="776"/>
      <c r="DM2" s="776"/>
      <c r="DN2" s="776"/>
      <c r="DO2" s="776"/>
      <c r="DP2" s="776"/>
      <c r="DQ2" s="776"/>
      <c r="DR2" s="777"/>
      <c r="DS2" s="775" t="s">
        <v>24</v>
      </c>
      <c r="DT2" s="776"/>
      <c r="DU2" s="776"/>
      <c r="DV2" s="776"/>
      <c r="DW2" s="776"/>
      <c r="DX2" s="776"/>
      <c r="DY2" s="776"/>
      <c r="DZ2" s="776"/>
      <c r="EA2" s="776"/>
      <c r="EB2" s="776"/>
      <c r="EC2" s="776"/>
      <c r="ED2" s="777"/>
      <c r="EE2" s="775" t="s">
        <v>25</v>
      </c>
      <c r="EF2" s="776"/>
      <c r="EG2" s="776"/>
      <c r="EH2" s="776"/>
      <c r="EI2" s="776"/>
      <c r="EJ2" s="776"/>
      <c r="EK2" s="776"/>
      <c r="EL2" s="776"/>
      <c r="EM2" s="776"/>
      <c r="EN2" s="776"/>
      <c r="EO2" s="776"/>
      <c r="EP2" s="777"/>
      <c r="EQ2" s="775" t="s">
        <v>26</v>
      </c>
      <c r="ER2" s="776"/>
      <c r="ES2" s="776"/>
      <c r="ET2" s="776"/>
      <c r="EU2" s="776"/>
      <c r="EV2" s="776"/>
      <c r="EW2" s="776"/>
      <c r="EX2" s="776"/>
      <c r="EY2" s="776"/>
      <c r="EZ2" s="776"/>
      <c r="FA2" s="776"/>
      <c r="FB2" s="777"/>
      <c r="FC2" s="775" t="s">
        <v>27</v>
      </c>
      <c r="FD2" s="776"/>
      <c r="FE2" s="776"/>
      <c r="FF2" s="776"/>
      <c r="FG2" s="776"/>
      <c r="FH2" s="776"/>
      <c r="FI2" s="776"/>
      <c r="FJ2" s="776"/>
      <c r="FK2" s="776"/>
      <c r="FL2" s="776"/>
      <c r="FM2" s="776"/>
      <c r="FN2" s="777"/>
      <c r="FO2" s="775" t="s">
        <v>30</v>
      </c>
      <c r="FP2" s="776"/>
      <c r="FQ2" s="776"/>
      <c r="FR2" s="776"/>
      <c r="FS2" s="776"/>
      <c r="FT2" s="776"/>
      <c r="FU2" s="776"/>
      <c r="FV2" s="776"/>
      <c r="FW2" s="776"/>
      <c r="FX2" s="776"/>
      <c r="FY2" s="776"/>
      <c r="FZ2" s="777"/>
      <c r="GA2" s="775" t="s">
        <v>31</v>
      </c>
      <c r="GB2" s="776"/>
      <c r="GC2" s="776"/>
      <c r="GD2" s="776"/>
      <c r="GE2" s="776"/>
      <c r="GF2" s="776"/>
      <c r="GG2" s="776"/>
      <c r="GH2" s="776"/>
      <c r="GI2" s="776"/>
      <c r="GJ2" s="776"/>
      <c r="GK2" s="776"/>
      <c r="GL2" s="777"/>
      <c r="GM2" s="775" t="s">
        <v>32</v>
      </c>
      <c r="GN2" s="776"/>
      <c r="GO2" s="776"/>
      <c r="GP2" s="776"/>
      <c r="GQ2" s="776"/>
      <c r="GR2" s="776"/>
      <c r="GS2" s="776"/>
      <c r="GT2" s="776"/>
      <c r="GU2" s="776"/>
      <c r="GV2" s="776"/>
      <c r="GW2" s="776"/>
      <c r="GX2" s="777"/>
      <c r="GY2" s="775" t="s">
        <v>33</v>
      </c>
      <c r="GZ2" s="776"/>
      <c r="HA2" s="776"/>
      <c r="HB2" s="776"/>
      <c r="HC2" s="776"/>
      <c r="HD2" s="776"/>
      <c r="HE2" s="776"/>
      <c r="HF2" s="776"/>
      <c r="HG2" s="776"/>
      <c r="HH2" s="776"/>
      <c r="HI2" s="776"/>
      <c r="HJ2" s="777"/>
      <c r="HK2" s="769"/>
      <c r="HL2" s="770"/>
      <c r="HM2" s="770"/>
      <c r="HN2" s="770"/>
      <c r="HO2" s="770"/>
      <c r="HP2" s="770"/>
      <c r="HQ2" s="770"/>
      <c r="HR2" s="770"/>
      <c r="HS2" s="770"/>
      <c r="HT2" s="770"/>
      <c r="HU2" s="770"/>
      <c r="HV2" s="771"/>
      <c r="HW2" s="787"/>
      <c r="HY2" s="784" t="s">
        <v>99</v>
      </c>
      <c r="HZ2" s="790" t="s">
        <v>97</v>
      </c>
      <c r="IA2" s="791"/>
      <c r="IB2" s="791"/>
      <c r="IC2" s="791"/>
      <c r="ID2" s="791"/>
      <c r="IE2" s="792"/>
      <c r="IF2" s="793" t="s">
        <v>98</v>
      </c>
      <c r="IG2" s="794"/>
      <c r="IH2" s="794"/>
      <c r="II2" s="794"/>
      <c r="IJ2" s="794"/>
      <c r="IK2" s="795"/>
      <c r="IL2" s="796" t="s">
        <v>100</v>
      </c>
      <c r="IM2" s="797"/>
      <c r="IN2" s="797"/>
      <c r="IO2" s="797"/>
      <c r="IP2" s="797"/>
      <c r="IQ2" s="798"/>
      <c r="IR2" s="799" t="s">
        <v>101</v>
      </c>
      <c r="IS2" s="800"/>
      <c r="IT2" s="800"/>
      <c r="IU2" s="800"/>
      <c r="IV2" s="800"/>
      <c r="IW2" s="801"/>
      <c r="IX2" s="802" t="s">
        <v>124</v>
      </c>
      <c r="IY2" s="803"/>
      <c r="IZ2" s="803"/>
      <c r="JA2" s="803"/>
      <c r="JB2" s="803"/>
      <c r="JC2" s="804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85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753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753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753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753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753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753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753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758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752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753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753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753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753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753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753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753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752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753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753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753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753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753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753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753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752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753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753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753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753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753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753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753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752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753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753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753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753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753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753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753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752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753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753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753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753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753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753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753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752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753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753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753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753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753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753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753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752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753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753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753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753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753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753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753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752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753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753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753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753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753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753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753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752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753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753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753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753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753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753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753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752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753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753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753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753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753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753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753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752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753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753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753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753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753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753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753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752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753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753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753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753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753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753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753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752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753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753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753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753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753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753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753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752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753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753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753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753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753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753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753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752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753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753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753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753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753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753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753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752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753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753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753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753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753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753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753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752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753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753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753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753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753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753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753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752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753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753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753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753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753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753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753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752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753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753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753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753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753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753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753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752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753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753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753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753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753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753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753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752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753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753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753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753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753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753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753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752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753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753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753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753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753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753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753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752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753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753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753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753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753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753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753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752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753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753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753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753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753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753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753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752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753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753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753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753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753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753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753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752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753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753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753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753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753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753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753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752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753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753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753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753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753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753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753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752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753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753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753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753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753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753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753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752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753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753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753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753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753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753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753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752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753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753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753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753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753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753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753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752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753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753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753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753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753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753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753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752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753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753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753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753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753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753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753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752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753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753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753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753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753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753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753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752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753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753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753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753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753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753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753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752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753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753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753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753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753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753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753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752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753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753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753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753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753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753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753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752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753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753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753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753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753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753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753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752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753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>
      <c r="A349" s="753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>
      <c r="A350" s="753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>
      <c r="A351" s="753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>
      <c r="A352" s="753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>
        <v>114</v>
      </c>
      <c r="H352" s="12">
        <f t="shared" si="2585"/>
        <v>0.2414486921529175</v>
      </c>
      <c r="I352" s="11">
        <v>6</v>
      </c>
      <c r="J352" s="12">
        <f t="shared" si="2626"/>
        <v>0.05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>
        <v>92</v>
      </c>
      <c r="T352" s="12">
        <f t="shared" si="2586"/>
        <v>0.20703933747412009</v>
      </c>
      <c r="U352" s="11">
        <v>8</v>
      </c>
      <c r="V352" s="12">
        <f t="shared" si="2587"/>
        <v>0.08</v>
      </c>
      <c r="W352" s="13"/>
      <c r="X352" s="11"/>
      <c r="Y352" s="25"/>
      <c r="Z352" s="38"/>
      <c r="AA352" s="10">
        <v>1</v>
      </c>
      <c r="AB352" s="11"/>
      <c r="AC352" s="68">
        <f t="shared" si="2628"/>
        <v>16</v>
      </c>
      <c r="AD352" s="68">
        <f t="shared" si="2628"/>
        <v>3</v>
      </c>
      <c r="AE352" s="11">
        <v>1</v>
      </c>
      <c r="AF352" s="12">
        <f t="shared" si="2588"/>
        <v>0.25</v>
      </c>
      <c r="AG352" s="11">
        <v>3</v>
      </c>
      <c r="AH352" s="12">
        <f t="shared" si="2589"/>
        <v>0.75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>
        <v>86</v>
      </c>
      <c r="AR352" s="12">
        <f t="shared" si="2590"/>
        <v>0.18939393939393939</v>
      </c>
      <c r="AS352" s="11">
        <v>14</v>
      </c>
      <c r="AT352" s="12">
        <f t="shared" si="2591"/>
        <v>0.14000000000000001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>
        <v>121</v>
      </c>
      <c r="BD352" s="12">
        <f t="shared" si="2592"/>
        <v>0.24253731343283583</v>
      </c>
      <c r="BE352" s="11">
        <v>9</v>
      </c>
      <c r="BF352" s="12">
        <f t="shared" si="2593"/>
        <v>6.9230769230769235E-2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>
        <v>125</v>
      </c>
      <c r="BP352" s="12">
        <f t="shared" si="2594"/>
        <v>0.24354243542435425</v>
      </c>
      <c r="BQ352" s="11">
        <v>7</v>
      </c>
      <c r="BR352" s="12">
        <f t="shared" si="2595"/>
        <v>5.3030303030303032E-2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1</v>
      </c>
      <c r="HL352" s="14">
        <f t="shared" si="2620"/>
        <v>0</v>
      </c>
      <c r="HM352" s="408">
        <f t="shared" si="2620"/>
        <v>2602</v>
      </c>
      <c r="HN352" s="11">
        <f t="shared" si="2620"/>
        <v>196</v>
      </c>
      <c r="HO352" s="11">
        <f t="shared" si="2621"/>
        <v>586</v>
      </c>
      <c r="HP352" s="89">
        <f t="shared" si="2622"/>
        <v>0.22521137586471945</v>
      </c>
      <c r="HQ352" s="11">
        <f t="shared" si="2623"/>
        <v>47</v>
      </c>
      <c r="HR352" s="625">
        <f t="shared" si="2644"/>
        <v>8.0204778156996587E-2</v>
      </c>
      <c r="HS352" s="13">
        <v>71.599999999999994</v>
      </c>
      <c r="HT352" s="626">
        <v>506</v>
      </c>
      <c r="HU352" s="16">
        <f t="shared" si="2624"/>
        <v>86.348122866894201</v>
      </c>
      <c r="HV352" s="23"/>
      <c r="HW352" s="22"/>
    </row>
    <row r="353" spans="1:231" ht="18.75">
      <c r="A353" s="753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>
        <v>112</v>
      </c>
      <c r="H353" s="12">
        <f t="shared" si="2585"/>
        <v>0.24346076458752516</v>
      </c>
      <c r="I353" s="11">
        <v>9</v>
      </c>
      <c r="J353" s="12">
        <f t="shared" si="2626"/>
        <v>7.43801652892562E-2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>
        <v>98</v>
      </c>
      <c r="T353" s="12">
        <f t="shared" si="2586"/>
        <v>0.2236024844720497</v>
      </c>
      <c r="U353" s="11">
        <v>10</v>
      </c>
      <c r="V353" s="12">
        <f t="shared" si="2587"/>
        <v>9.2592592592592587E-2</v>
      </c>
      <c r="W353" s="13"/>
      <c r="X353" s="11"/>
      <c r="Y353" s="39"/>
      <c r="Z353" s="43"/>
      <c r="AA353" s="10"/>
      <c r="AB353" s="11"/>
      <c r="AC353" s="68">
        <f t="shared" si="2628"/>
        <v>16</v>
      </c>
      <c r="AD353" s="68">
        <f t="shared" si="2628"/>
        <v>3</v>
      </c>
      <c r="AE353" s="11">
        <v>4</v>
      </c>
      <c r="AF353" s="12">
        <f t="shared" si="2588"/>
        <v>0.4375</v>
      </c>
      <c r="AG353" s="11">
        <v>3</v>
      </c>
      <c r="AH353" s="12">
        <f t="shared" si="2589"/>
        <v>0.42857142857142855</v>
      </c>
      <c r="AI353" s="13"/>
      <c r="AJ353" s="11"/>
      <c r="AK353" s="39"/>
      <c r="AL353" s="43"/>
      <c r="AM353" s="10">
        <v>1</v>
      </c>
      <c r="AN353" s="11"/>
      <c r="AO353" s="68">
        <f t="shared" si="2629"/>
        <v>527</v>
      </c>
      <c r="AP353" s="68">
        <f t="shared" si="2629"/>
        <v>40</v>
      </c>
      <c r="AQ353" s="11">
        <v>88</v>
      </c>
      <c r="AR353" s="12">
        <f t="shared" si="2590"/>
        <v>0.19165085388994307</v>
      </c>
      <c r="AS353" s="11">
        <v>13</v>
      </c>
      <c r="AT353" s="12">
        <f t="shared" si="2591"/>
        <v>0.12871287128712872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>
        <v>109</v>
      </c>
      <c r="BD353" s="12">
        <f t="shared" si="2592"/>
        <v>0.22574626865671643</v>
      </c>
      <c r="BE353" s="11">
        <v>12</v>
      </c>
      <c r="BF353" s="12">
        <f t="shared" si="2593"/>
        <v>9.9173553719008267E-2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>
        <v>121</v>
      </c>
      <c r="BP353" s="12">
        <f t="shared" si="2594"/>
        <v>0.23985239852398524</v>
      </c>
      <c r="BQ353" s="11">
        <v>9</v>
      </c>
      <c r="BR353" s="12">
        <f t="shared" si="2595"/>
        <v>6.9230769230769235E-2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1</v>
      </c>
      <c r="HL353" s="14">
        <f t="shared" si="2620"/>
        <v>0</v>
      </c>
      <c r="HM353" s="408">
        <f t="shared" si="2620"/>
        <v>2601</v>
      </c>
      <c r="HN353" s="11">
        <f t="shared" si="2620"/>
        <v>196</v>
      </c>
      <c r="HO353" s="11">
        <f t="shared" si="2621"/>
        <v>588</v>
      </c>
      <c r="HP353" s="89">
        <f t="shared" si="2622"/>
        <v>0.22606689734717417</v>
      </c>
      <c r="HQ353" s="15">
        <f t="shared" si="2623"/>
        <v>56</v>
      </c>
      <c r="HR353" s="12">
        <f t="shared" si="2644"/>
        <v>9.5238095238095233E-2</v>
      </c>
      <c r="HS353" s="16">
        <v>73.8</v>
      </c>
      <c r="HT353" s="17">
        <v>508</v>
      </c>
      <c r="HU353" s="16">
        <f t="shared" si="2624"/>
        <v>86.394557823129247</v>
      </c>
      <c r="HV353" s="23"/>
      <c r="HW353" s="22"/>
    </row>
    <row r="354" spans="1:231" ht="19.5" thickBot="1">
      <c r="A354" s="753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834</v>
      </c>
      <c r="H354" s="28">
        <f>((G354+I354)/7)/E353</f>
        <v>0.2566829548720897</v>
      </c>
      <c r="I354" s="27">
        <f>SUM(I347:I353)</f>
        <v>59</v>
      </c>
      <c r="J354" s="28">
        <f>(I354/(I354+G354))</f>
        <v>6.6069428891377374E-2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697</v>
      </c>
      <c r="T354" s="28">
        <f>((S354+U354)/7)/Q353</f>
        <v>0.22389825495415558</v>
      </c>
      <c r="U354" s="27">
        <f>SUM(U347:U353)</f>
        <v>60</v>
      </c>
      <c r="V354" s="28">
        <f>(U354/(U354+S354))</f>
        <v>7.9260237780713338E-2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4</v>
      </c>
      <c r="AB354" s="27">
        <f>SUM(AB347:AB353)</f>
        <v>0</v>
      </c>
      <c r="AC354" s="27"/>
      <c r="AD354" s="27"/>
      <c r="AE354" s="27">
        <f>SUM(AE347:AE353)</f>
        <v>15</v>
      </c>
      <c r="AF354" s="28">
        <f>((AE354+AG354)/7)/AC353</f>
        <v>0.30357142857142855</v>
      </c>
      <c r="AG354" s="27">
        <f>SUM(AG347:AG353)</f>
        <v>19</v>
      </c>
      <c r="AH354" s="28">
        <f>(AG354/(AG354+AE354))</f>
        <v>0.55882352941176472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2</v>
      </c>
      <c r="AN354" s="27">
        <f>SUM(AN347:AN353)</f>
        <v>1</v>
      </c>
      <c r="AO354" s="27"/>
      <c r="AP354" s="27"/>
      <c r="AQ354" s="27">
        <f>SUM(AQ347:AQ353)</f>
        <v>657</v>
      </c>
      <c r="AR354" s="28">
        <f>((AQ354+AS354)/7)/AO353</f>
        <v>0.201951748441312</v>
      </c>
      <c r="AS354" s="27">
        <f>SUM(AS347:AS353)</f>
        <v>88</v>
      </c>
      <c r="AT354" s="28">
        <f>(AS354/(AS354+AQ354))</f>
        <v>0.11812080536912752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845</v>
      </c>
      <c r="BD354" s="28">
        <f>((BC354+BE354)/7)/BA353</f>
        <v>0.24360341151385931</v>
      </c>
      <c r="BE354" s="27">
        <f>SUM(BE347:BE353)</f>
        <v>69</v>
      </c>
      <c r="BF354" s="28">
        <f>(BE354/(BE354+BC354))</f>
        <v>7.5492341356673959E-2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932</v>
      </c>
      <c r="BP354" s="28">
        <f>((BO354+BQ354)/7)/BM353</f>
        <v>0.26436478650500789</v>
      </c>
      <c r="BQ354" s="27">
        <f>SUM(BQ347:BQ353)</f>
        <v>71</v>
      </c>
      <c r="BR354" s="28">
        <f>(BQ354/(BQ354+BO354))</f>
        <v>7.0787637088733799E-2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12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4346</v>
      </c>
      <c r="HP354" s="90">
        <f>+((HO354)/HM353)/7</f>
        <v>0.23869940132915909</v>
      </c>
      <c r="HQ354" s="62">
        <f t="shared" si="2623"/>
        <v>366</v>
      </c>
      <c r="HR354" s="52">
        <f t="shared" si="2644"/>
        <v>8.4215370455591354E-2</v>
      </c>
      <c r="HS354" s="53">
        <f>SUM(HS347:HS353)/7</f>
        <v>73.128571428571433</v>
      </c>
      <c r="HT354" s="54">
        <f>SUM(HT347:HT353)</f>
        <v>3652</v>
      </c>
      <c r="HU354" s="53">
        <f>AVERAGE(HU347:HU353)</f>
        <v>84.466942599365453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4.5924225028702642E-3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752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>
        <v>124</v>
      </c>
      <c r="H356" s="35">
        <f t="shared" ref="H356:H362" si="2645">((G356+I356)/E356)</f>
        <v>0.25754527162977869</v>
      </c>
      <c r="I356" s="34">
        <v>4</v>
      </c>
      <c r="J356" s="35">
        <f>I356/(G356+I356)</f>
        <v>3.125E-2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>
        <v>95</v>
      </c>
      <c r="T356" s="35">
        <f t="shared" ref="T356:T362" si="2646">((S356+U356)/Q356)</f>
        <v>0.20703933747412009</v>
      </c>
      <c r="U356" s="34">
        <v>5</v>
      </c>
      <c r="V356" s="35">
        <f t="shared" ref="V356:V362" si="2647">U356/(S356+U356)</f>
        <v>0.05</v>
      </c>
      <c r="W356" s="36"/>
      <c r="X356" s="34"/>
      <c r="Y356" s="34"/>
      <c r="Z356" s="37"/>
      <c r="AA356" s="33"/>
      <c r="AB356" s="34"/>
      <c r="AC356" s="34">
        <f>AC353-AA356</f>
        <v>16</v>
      </c>
      <c r="AD356" s="34">
        <f>AD353-AB356</f>
        <v>3</v>
      </c>
      <c r="AE356" s="34">
        <v>2</v>
      </c>
      <c r="AF356" s="35">
        <f t="shared" ref="AF356:AF362" si="2648">((AE356+AG356)/AC356)</f>
        <v>0.25</v>
      </c>
      <c r="AG356" s="34">
        <v>2</v>
      </c>
      <c r="AH356" s="35">
        <f t="shared" ref="AH356:AH362" si="2649">AG356/(AE356+AG356)</f>
        <v>0.5</v>
      </c>
      <c r="AI356" s="36"/>
      <c r="AJ356" s="34"/>
      <c r="AK356" s="34"/>
      <c r="AL356" s="37"/>
      <c r="AM356" s="33"/>
      <c r="AN356" s="34"/>
      <c r="AO356" s="34">
        <f>AO353-AM356</f>
        <v>527</v>
      </c>
      <c r="AP356" s="34">
        <f>AP353-AN356</f>
        <v>40</v>
      </c>
      <c r="AQ356" s="34">
        <v>86</v>
      </c>
      <c r="AR356" s="35">
        <f t="shared" ref="AR356:AR362" si="2650">((AQ356+AS356)/AO356)</f>
        <v>0.18026565464895636</v>
      </c>
      <c r="AS356" s="34">
        <v>9</v>
      </c>
      <c r="AT356" s="35">
        <f t="shared" ref="AT356:AT362" si="2651">AS356/(AQ356+AS356)</f>
        <v>9.4736842105263161E-2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>
        <v>131</v>
      </c>
      <c r="BD356" s="35">
        <f t="shared" ref="BD356:BD362" si="2652">((BC356+BE356)/BA356)</f>
        <v>0.25932835820895522</v>
      </c>
      <c r="BE356" s="34">
        <v>8</v>
      </c>
      <c r="BF356" s="35">
        <f t="shared" ref="BF356:BF362" si="2653">BE356/(BC356+BE356)</f>
        <v>5.7553956834532377E-2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>
        <v>108</v>
      </c>
      <c r="BP356" s="35">
        <f t="shared" ref="BP356:BP362" si="2654">((BO356+BQ356)/BM356)</f>
        <v>0.2140221402214022</v>
      </c>
      <c r="BQ356" s="34">
        <v>8</v>
      </c>
      <c r="BR356" s="35">
        <f t="shared" ref="BR356:BR362" si="2655">BQ356/(BO356+BQ356)</f>
        <v>6.8965517241379309E-2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2601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582</v>
      </c>
      <c r="HP356" s="88">
        <f t="shared" ref="HP356:HP362" si="2682">+(HO356)/HM356</f>
        <v>0.223760092272203</v>
      </c>
      <c r="HQ356" s="48">
        <f t="shared" ref="HQ356:HQ363" si="2683">+I356+U356+AG356+AS356+BE356+BQ356+CC356+CO356+DA356+DM356+DY356+EK356+EW356+FI356+FU356+GG356+GS356+HE356</f>
        <v>36</v>
      </c>
      <c r="HR356" s="35">
        <f>+(HQ356/(HO356))</f>
        <v>6.1855670103092786E-2</v>
      </c>
      <c r="HS356" s="49">
        <v>73.5</v>
      </c>
      <c r="HT356" s="50">
        <v>510</v>
      </c>
      <c r="HU356" s="49">
        <f t="shared" ref="HU356:HU362" si="2684">+HT356/HO356*100</f>
        <v>87.628865979381445</v>
      </c>
      <c r="HV356" s="48"/>
      <c r="HW356" s="37"/>
    </row>
    <row r="357" spans="1:231" ht="18.75">
      <c r="A357" s="753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>
        <v>118</v>
      </c>
      <c r="H357" s="12">
        <f t="shared" si="2645"/>
        <v>0.25553319919517103</v>
      </c>
      <c r="I357" s="11">
        <v>9</v>
      </c>
      <c r="J357" s="12">
        <f t="shared" ref="J357:J362" si="2688">I357/(G357+I357)</f>
        <v>7.0866141732283464E-2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>
        <v>95</v>
      </c>
      <c r="T357" s="12">
        <f t="shared" si="2646"/>
        <v>0.21325051759834368</v>
      </c>
      <c r="U357" s="11">
        <v>8</v>
      </c>
      <c r="V357" s="12">
        <f t="shared" si="2647"/>
        <v>7.7669902912621352E-2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16</v>
      </c>
      <c r="AD357" s="68">
        <f t="shared" ref="AD357:AD362" si="2692">AD356-AB357</f>
        <v>3</v>
      </c>
      <c r="AE357" s="11">
        <v>4</v>
      </c>
      <c r="AF357" s="12">
        <f t="shared" si="2648"/>
        <v>0.375</v>
      </c>
      <c r="AG357" s="11">
        <v>2</v>
      </c>
      <c r="AH357" s="12">
        <f t="shared" si="2649"/>
        <v>0.33333333333333331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527</v>
      </c>
      <c r="AP357" s="68">
        <f t="shared" ref="AP357:AP362" si="2694">AP356-AN357</f>
        <v>40</v>
      </c>
      <c r="AQ357" s="11">
        <v>97</v>
      </c>
      <c r="AR357" s="12">
        <f t="shared" si="2650"/>
        <v>0.20303605313092979</v>
      </c>
      <c r="AS357" s="11">
        <v>10</v>
      </c>
      <c r="AT357" s="12">
        <f t="shared" si="2651"/>
        <v>9.3457943925233641E-2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>
        <v>117</v>
      </c>
      <c r="BD357" s="12">
        <f t="shared" si="2652"/>
        <v>0.23507462686567165</v>
      </c>
      <c r="BE357" s="11">
        <v>9</v>
      </c>
      <c r="BF357" s="12">
        <f t="shared" si="2653"/>
        <v>7.1428571428571425E-2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>
        <v>116</v>
      </c>
      <c r="BP357" s="12">
        <f t="shared" si="2654"/>
        <v>0.23431734317343172</v>
      </c>
      <c r="BQ357" s="11">
        <v>11</v>
      </c>
      <c r="BR357" s="12">
        <f t="shared" si="2655"/>
        <v>8.6614173228346455E-2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2601</v>
      </c>
      <c r="HN357" s="11">
        <f t="shared" si="2680"/>
        <v>196</v>
      </c>
      <c r="HO357" s="11">
        <f t="shared" si="2681"/>
        <v>596</v>
      </c>
      <c r="HP357" s="89">
        <f t="shared" si="2682"/>
        <v>0.22914263744713573</v>
      </c>
      <c r="HQ357" s="15">
        <f t="shared" si="2683"/>
        <v>49</v>
      </c>
      <c r="HR357" s="12">
        <f t="shared" ref="HR357:HR363" si="2723">+(HQ357/(HO357))</f>
        <v>8.2214765100671147E-2</v>
      </c>
      <c r="HS357" s="16">
        <v>73.8</v>
      </c>
      <c r="HT357" s="17">
        <v>485</v>
      </c>
      <c r="HU357" s="16">
        <f t="shared" si="2684"/>
        <v>81.375838926174495</v>
      </c>
      <c r="HV357" s="15"/>
      <c r="HW357" s="14"/>
    </row>
    <row r="358" spans="1:231" ht="18.75">
      <c r="A358" s="753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>
        <v>111</v>
      </c>
      <c r="H358" s="12">
        <f t="shared" si="2645"/>
        <v>0.22937625754527163</v>
      </c>
      <c r="I358" s="11">
        <v>3</v>
      </c>
      <c r="J358" s="12">
        <f t="shared" si="2688"/>
        <v>2.6315789473684209E-2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>
        <v>98</v>
      </c>
      <c r="T358" s="12">
        <f t="shared" si="2646"/>
        <v>0.21946169772256729</v>
      </c>
      <c r="U358" s="11">
        <v>8</v>
      </c>
      <c r="V358" s="12">
        <f t="shared" si="2647"/>
        <v>7.5471698113207544E-2</v>
      </c>
      <c r="W358" s="13"/>
      <c r="X358" s="11"/>
      <c r="Y358" s="11"/>
      <c r="Z358" s="14"/>
      <c r="AA358" s="10">
        <v>1</v>
      </c>
      <c r="AB358" s="11"/>
      <c r="AC358" s="68">
        <f t="shared" si="2691"/>
        <v>15</v>
      </c>
      <c r="AD358" s="68">
        <f t="shared" si="2692"/>
        <v>3</v>
      </c>
      <c r="AE358" s="11">
        <v>2</v>
      </c>
      <c r="AF358" s="12">
        <f t="shared" si="2648"/>
        <v>0.26666666666666666</v>
      </c>
      <c r="AG358" s="11">
        <v>2</v>
      </c>
      <c r="AH358" s="12">
        <f t="shared" si="2649"/>
        <v>0.5</v>
      </c>
      <c r="AI358" s="13"/>
      <c r="AJ358" s="11"/>
      <c r="AK358" s="11"/>
      <c r="AL358" s="14"/>
      <c r="AM358" s="10">
        <v>1</v>
      </c>
      <c r="AN358" s="11">
        <v>1</v>
      </c>
      <c r="AO358" s="68">
        <f t="shared" si="2693"/>
        <v>526</v>
      </c>
      <c r="AP358" s="68">
        <f t="shared" si="2694"/>
        <v>39</v>
      </c>
      <c r="AQ358" s="11">
        <v>98</v>
      </c>
      <c r="AR358" s="12">
        <f t="shared" si="2650"/>
        <v>0.20912547528517111</v>
      </c>
      <c r="AS358" s="11">
        <v>12</v>
      </c>
      <c r="AT358" s="12">
        <f t="shared" si="2651"/>
        <v>0.10909090909090909</v>
      </c>
      <c r="AU358" s="13"/>
      <c r="AV358" s="11"/>
      <c r="AW358" s="11"/>
      <c r="AX358" s="14"/>
      <c r="AY358" s="10">
        <v>1</v>
      </c>
      <c r="AZ358" s="11"/>
      <c r="BA358" s="68">
        <f t="shared" si="2695"/>
        <v>535</v>
      </c>
      <c r="BB358" s="68">
        <f t="shared" si="2696"/>
        <v>40</v>
      </c>
      <c r="BC358" s="11">
        <v>110</v>
      </c>
      <c r="BD358" s="12">
        <f t="shared" si="2652"/>
        <v>0.22056074766355141</v>
      </c>
      <c r="BE358" s="11">
        <v>8</v>
      </c>
      <c r="BF358" s="12">
        <f t="shared" si="2653"/>
        <v>6.7796610169491525E-2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>
        <v>106</v>
      </c>
      <c r="BP358" s="12">
        <f t="shared" si="2654"/>
        <v>0.21033210332103322</v>
      </c>
      <c r="BQ358" s="11">
        <v>8</v>
      </c>
      <c r="BR358" s="12">
        <f t="shared" si="2655"/>
        <v>7.0175438596491224E-2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3</v>
      </c>
      <c r="HL358" s="14">
        <f t="shared" si="2680"/>
        <v>1</v>
      </c>
      <c r="HM358" s="408">
        <f t="shared" si="2680"/>
        <v>2598</v>
      </c>
      <c r="HN358" s="11">
        <f t="shared" si="2680"/>
        <v>195</v>
      </c>
      <c r="HO358" s="11">
        <f t="shared" si="2681"/>
        <v>566</v>
      </c>
      <c r="HP358" s="89">
        <f t="shared" si="2682"/>
        <v>0.2178598922247883</v>
      </c>
      <c r="HQ358" s="15">
        <f t="shared" si="2683"/>
        <v>41</v>
      </c>
      <c r="HR358" s="12">
        <f t="shared" si="2723"/>
        <v>7.2438162544169613E-2</v>
      </c>
      <c r="HS358" s="16">
        <v>73.3</v>
      </c>
      <c r="HT358" s="17">
        <v>491</v>
      </c>
      <c r="HU358" s="16">
        <f t="shared" si="2684"/>
        <v>86.749116607773843</v>
      </c>
      <c r="HV358" s="15"/>
      <c r="HW358" s="14"/>
    </row>
    <row r="359" spans="1:231" ht="18.75">
      <c r="A359" s="753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>
        <v>109</v>
      </c>
      <c r="H359" s="12">
        <f t="shared" si="2645"/>
        <v>0.22535211267605634</v>
      </c>
      <c r="I359" s="11">
        <v>3</v>
      </c>
      <c r="J359" s="12">
        <f t="shared" si="2688"/>
        <v>2.6785714285714284E-2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>
        <v>79</v>
      </c>
      <c r="T359" s="12">
        <f t="shared" si="2646"/>
        <v>0.18426501035196688</v>
      </c>
      <c r="U359" s="11">
        <v>10</v>
      </c>
      <c r="V359" s="12">
        <f t="shared" si="2647"/>
        <v>0.11235955056179775</v>
      </c>
      <c r="W359" s="11"/>
      <c r="X359" s="11"/>
      <c r="Y359" s="18"/>
      <c r="Z359" s="20"/>
      <c r="AA359" s="10">
        <v>1</v>
      </c>
      <c r="AB359" s="11"/>
      <c r="AC359" s="68">
        <f t="shared" si="2691"/>
        <v>14</v>
      </c>
      <c r="AD359" s="68">
        <f t="shared" si="2692"/>
        <v>3</v>
      </c>
      <c r="AE359" s="11">
        <v>4</v>
      </c>
      <c r="AF359" s="12">
        <f t="shared" si="2648"/>
        <v>0.35714285714285715</v>
      </c>
      <c r="AG359" s="11">
        <v>1</v>
      </c>
      <c r="AH359" s="12">
        <f t="shared" si="2649"/>
        <v>0.2</v>
      </c>
      <c r="AI359" s="11"/>
      <c r="AJ359" s="11"/>
      <c r="AK359" s="18"/>
      <c r="AL359" s="20"/>
      <c r="AM359" s="10"/>
      <c r="AN359" s="11"/>
      <c r="AO359" s="68">
        <f t="shared" si="2693"/>
        <v>526</v>
      </c>
      <c r="AP359" s="68">
        <f t="shared" si="2694"/>
        <v>39</v>
      </c>
      <c r="AQ359" s="11">
        <v>76</v>
      </c>
      <c r="AR359" s="12">
        <f t="shared" si="2650"/>
        <v>0.1596958174904943</v>
      </c>
      <c r="AS359" s="11">
        <v>8</v>
      </c>
      <c r="AT359" s="12">
        <f t="shared" si="2651"/>
        <v>9.5238095238095233E-2</v>
      </c>
      <c r="AU359" s="11"/>
      <c r="AV359" s="11"/>
      <c r="AW359" s="18"/>
      <c r="AX359" s="20"/>
      <c r="AY359" s="10"/>
      <c r="AZ359" s="11"/>
      <c r="BA359" s="68">
        <f t="shared" si="2695"/>
        <v>535</v>
      </c>
      <c r="BB359" s="68">
        <f t="shared" si="2696"/>
        <v>40</v>
      </c>
      <c r="BC359" s="11">
        <v>111</v>
      </c>
      <c r="BD359" s="12">
        <f t="shared" si="2652"/>
        <v>0.21869158878504674</v>
      </c>
      <c r="BE359" s="11">
        <v>6</v>
      </c>
      <c r="BF359" s="12">
        <f t="shared" si="2653"/>
        <v>5.128205128205128E-2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>
        <v>112</v>
      </c>
      <c r="BP359" s="12">
        <f t="shared" si="2654"/>
        <v>0.21771217712177121</v>
      </c>
      <c r="BQ359" s="11">
        <v>6</v>
      </c>
      <c r="BR359" s="12">
        <f t="shared" si="2655"/>
        <v>5.0847457627118647E-2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1</v>
      </c>
      <c r="HL359" s="14">
        <f t="shared" si="2680"/>
        <v>0</v>
      </c>
      <c r="HM359" s="408">
        <f t="shared" si="2680"/>
        <v>2597</v>
      </c>
      <c r="HN359" s="11">
        <f t="shared" si="2680"/>
        <v>195</v>
      </c>
      <c r="HO359" s="11">
        <f t="shared" si="2681"/>
        <v>525</v>
      </c>
      <c r="HP359" s="89">
        <f t="shared" si="2682"/>
        <v>0.20215633423180593</v>
      </c>
      <c r="HQ359" s="15">
        <f t="shared" si="2683"/>
        <v>34</v>
      </c>
      <c r="HR359" s="12">
        <f t="shared" si="2723"/>
        <v>6.4761904761904757E-2</v>
      </c>
      <c r="HS359" s="16">
        <v>73.3</v>
      </c>
      <c r="HT359" s="17">
        <v>463</v>
      </c>
      <c r="HU359" s="16">
        <f t="shared" si="2684"/>
        <v>88.19047619047619</v>
      </c>
      <c r="HV359" s="18"/>
      <c r="HW359" s="20"/>
    </row>
    <row r="360" spans="1:231" ht="18.75">
      <c r="A360" s="753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>
        <v>113</v>
      </c>
      <c r="H360" s="12">
        <f t="shared" si="2645"/>
        <v>0.25352112676056338</v>
      </c>
      <c r="I360" s="11">
        <v>13</v>
      </c>
      <c r="J360" s="12">
        <f t="shared" si="2688"/>
        <v>0.10317460317460317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>
        <v>81</v>
      </c>
      <c r="T360" s="12">
        <f t="shared" si="2646"/>
        <v>0.18012422360248448</v>
      </c>
      <c r="U360" s="11">
        <v>6</v>
      </c>
      <c r="V360" s="12">
        <f t="shared" si="2647"/>
        <v>6.8965517241379309E-2</v>
      </c>
      <c r="W360" s="13"/>
      <c r="X360" s="13"/>
      <c r="Y360" s="25"/>
      <c r="Z360" s="38"/>
      <c r="AA360" s="10"/>
      <c r="AB360" s="11"/>
      <c r="AC360" s="68">
        <f t="shared" si="2691"/>
        <v>14</v>
      </c>
      <c r="AD360" s="68">
        <f t="shared" si="2692"/>
        <v>3</v>
      </c>
      <c r="AE360" s="11">
        <v>1</v>
      </c>
      <c r="AF360" s="12">
        <f t="shared" si="2648"/>
        <v>0.21428571428571427</v>
      </c>
      <c r="AG360" s="11">
        <v>2</v>
      </c>
      <c r="AH360" s="12">
        <f t="shared" si="2649"/>
        <v>0.66666666666666663</v>
      </c>
      <c r="AI360" s="13"/>
      <c r="AJ360" s="13"/>
      <c r="AK360" s="25"/>
      <c r="AL360" s="38"/>
      <c r="AM360" s="10"/>
      <c r="AN360" s="11"/>
      <c r="AO360" s="68">
        <f t="shared" si="2693"/>
        <v>526</v>
      </c>
      <c r="AP360" s="68">
        <f t="shared" si="2694"/>
        <v>39</v>
      </c>
      <c r="AQ360" s="11">
        <v>88</v>
      </c>
      <c r="AR360" s="12">
        <f t="shared" si="2650"/>
        <v>0.18250950570342206</v>
      </c>
      <c r="AS360" s="11">
        <v>8</v>
      </c>
      <c r="AT360" s="12">
        <f t="shared" si="2651"/>
        <v>8.3333333333333329E-2</v>
      </c>
      <c r="AU360" s="13"/>
      <c r="AV360" s="13"/>
      <c r="AW360" s="25"/>
      <c r="AX360" s="38"/>
      <c r="AY360" s="10"/>
      <c r="AZ360" s="11"/>
      <c r="BA360" s="68">
        <f t="shared" si="2695"/>
        <v>535</v>
      </c>
      <c r="BB360" s="68">
        <f t="shared" si="2696"/>
        <v>40</v>
      </c>
      <c r="BC360" s="11">
        <v>107</v>
      </c>
      <c r="BD360" s="12">
        <f t="shared" si="2652"/>
        <v>0.22803738317757008</v>
      </c>
      <c r="BE360" s="11">
        <v>15</v>
      </c>
      <c r="BF360" s="12">
        <f t="shared" si="2653"/>
        <v>0.12295081967213115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>
        <v>103</v>
      </c>
      <c r="BP360" s="12">
        <f t="shared" si="2654"/>
        <v>0.19926199261992619</v>
      </c>
      <c r="BQ360" s="11">
        <v>5</v>
      </c>
      <c r="BR360" s="12">
        <f t="shared" si="2655"/>
        <v>4.6296296296296294E-2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2597</v>
      </c>
      <c r="HN360" s="11">
        <f t="shared" si="2680"/>
        <v>195</v>
      </c>
      <c r="HO360" s="11">
        <f t="shared" si="2681"/>
        <v>542</v>
      </c>
      <c r="HP360" s="89">
        <f t="shared" si="2682"/>
        <v>0.20870234886407393</v>
      </c>
      <c r="HQ360" s="15">
        <f t="shared" si="2683"/>
        <v>49</v>
      </c>
      <c r="HR360" s="12">
        <f t="shared" si="2723"/>
        <v>9.0405904059040587E-2</v>
      </c>
      <c r="HS360" s="16">
        <v>73.400000000000006</v>
      </c>
      <c r="HT360" s="17">
        <v>473</v>
      </c>
      <c r="HU360" s="16">
        <f t="shared" si="2684"/>
        <v>87.269372693726936</v>
      </c>
      <c r="HV360" s="23"/>
      <c r="HW360" s="22"/>
    </row>
    <row r="361" spans="1:231" ht="18.75">
      <c r="A361" s="753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>
        <v>110</v>
      </c>
      <c r="H361" s="12">
        <f t="shared" si="2645"/>
        <v>0.23138832997987926</v>
      </c>
      <c r="I361" s="11">
        <v>5</v>
      </c>
      <c r="J361" s="12">
        <f t="shared" si="2688"/>
        <v>4.3478260869565216E-2</v>
      </c>
      <c r="K361" s="13"/>
      <c r="L361" s="11"/>
      <c r="M361" s="25"/>
      <c r="N361" s="38"/>
      <c r="O361" s="10">
        <v>1</v>
      </c>
      <c r="P361" s="11"/>
      <c r="Q361" s="68">
        <f t="shared" si="2689"/>
        <v>482</v>
      </c>
      <c r="R361" s="68">
        <f t="shared" si="2690"/>
        <v>37</v>
      </c>
      <c r="S361" s="11">
        <v>89</v>
      </c>
      <c r="T361" s="12">
        <f t="shared" si="2646"/>
        <v>0.19502074688796681</v>
      </c>
      <c r="U361" s="11">
        <v>5</v>
      </c>
      <c r="V361" s="12">
        <f t="shared" si="2647"/>
        <v>5.3191489361702128E-2</v>
      </c>
      <c r="W361" s="13"/>
      <c r="X361" s="11"/>
      <c r="Y361" s="25"/>
      <c r="Z361" s="38"/>
      <c r="AA361" s="10"/>
      <c r="AB361" s="11"/>
      <c r="AC361" s="68">
        <f t="shared" si="2691"/>
        <v>14</v>
      </c>
      <c r="AD361" s="68">
        <f t="shared" si="2692"/>
        <v>3</v>
      </c>
      <c r="AE361" s="11">
        <v>3</v>
      </c>
      <c r="AF361" s="12">
        <f t="shared" si="2648"/>
        <v>0.5</v>
      </c>
      <c r="AG361" s="11">
        <v>4</v>
      </c>
      <c r="AH361" s="12">
        <f t="shared" si="2649"/>
        <v>0.5714285714285714</v>
      </c>
      <c r="AI361" s="13"/>
      <c r="AJ361" s="11"/>
      <c r="AK361" s="25"/>
      <c r="AL361" s="38"/>
      <c r="AM361" s="10"/>
      <c r="AN361" s="11"/>
      <c r="AO361" s="68">
        <f t="shared" si="2693"/>
        <v>526</v>
      </c>
      <c r="AP361" s="68">
        <f t="shared" si="2694"/>
        <v>39</v>
      </c>
      <c r="AQ361" s="11">
        <v>83</v>
      </c>
      <c r="AR361" s="12">
        <f t="shared" si="2650"/>
        <v>0.17300380228136883</v>
      </c>
      <c r="AS361" s="11">
        <v>8</v>
      </c>
      <c r="AT361" s="12">
        <f t="shared" si="2651"/>
        <v>8.7912087912087919E-2</v>
      </c>
      <c r="AU361" s="13"/>
      <c r="AV361" s="11"/>
      <c r="AW361" s="25"/>
      <c r="AX361" s="38"/>
      <c r="AY361" s="10">
        <v>1</v>
      </c>
      <c r="AZ361" s="11"/>
      <c r="BA361" s="68">
        <f t="shared" si="2695"/>
        <v>534</v>
      </c>
      <c r="BB361" s="68">
        <f t="shared" si="2696"/>
        <v>40</v>
      </c>
      <c r="BC361" s="11">
        <v>121</v>
      </c>
      <c r="BD361" s="12">
        <f t="shared" si="2652"/>
        <v>0.24344569288389514</v>
      </c>
      <c r="BE361" s="11">
        <v>9</v>
      </c>
      <c r="BF361" s="12">
        <f t="shared" si="2653"/>
        <v>6.9230769230769235E-2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>
        <v>116</v>
      </c>
      <c r="BP361" s="12">
        <f t="shared" si="2654"/>
        <v>0.23431734317343172</v>
      </c>
      <c r="BQ361" s="11">
        <v>11</v>
      </c>
      <c r="BR361" s="12">
        <f t="shared" si="2655"/>
        <v>8.6614173228346455E-2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2</v>
      </c>
      <c r="HL361" s="14">
        <f t="shared" si="2680"/>
        <v>0</v>
      </c>
      <c r="HM361" s="408">
        <f t="shared" si="2680"/>
        <v>2595</v>
      </c>
      <c r="HN361" s="11">
        <f t="shared" si="2680"/>
        <v>195</v>
      </c>
      <c r="HO361" s="11">
        <f t="shared" si="2681"/>
        <v>564</v>
      </c>
      <c r="HP361" s="89">
        <f t="shared" si="2682"/>
        <v>0.21734104046242775</v>
      </c>
      <c r="HQ361" s="15">
        <f t="shared" si="2683"/>
        <v>42</v>
      </c>
      <c r="HR361" s="12">
        <f t="shared" si="2723"/>
        <v>7.4468085106382975E-2</v>
      </c>
      <c r="HS361" s="16">
        <v>73.3</v>
      </c>
      <c r="HT361" s="17">
        <v>496</v>
      </c>
      <c r="HU361" s="16">
        <f t="shared" si="2684"/>
        <v>87.943262411347519</v>
      </c>
      <c r="HV361" s="23"/>
      <c r="HW361" s="22"/>
    </row>
    <row r="362" spans="1:231" ht="18.75">
      <c r="A362" s="753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482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14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526</v>
      </c>
      <c r="AP362" s="68">
        <f t="shared" si="2694"/>
        <v>39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534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2595</v>
      </c>
      <c r="HN362" s="11">
        <f t="shared" si="2680"/>
        <v>195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>
      <c r="A363" s="753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685</v>
      </c>
      <c r="H363" s="28">
        <f>((G363+I363)/7)/E362</f>
        <v>0.20753089968381719</v>
      </c>
      <c r="I363" s="27">
        <f>SUM(I356:I362)</f>
        <v>37</v>
      </c>
      <c r="J363" s="28">
        <f>(I363/(I363+G363))</f>
        <v>5.1246537396121887E-2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1</v>
      </c>
      <c r="P363" s="27">
        <f>SUM(P356:P362)</f>
        <v>0</v>
      </c>
      <c r="Q363" s="27"/>
      <c r="R363" s="27"/>
      <c r="S363" s="27">
        <f>SUM(S356:S362)</f>
        <v>537</v>
      </c>
      <c r="T363" s="28">
        <f>((S363+U363)/7)/Q362</f>
        <v>0.17160640189685833</v>
      </c>
      <c r="U363" s="27">
        <f>SUM(U356:U362)</f>
        <v>42</v>
      </c>
      <c r="V363" s="28">
        <f>(U363/(U363+S363))</f>
        <v>7.2538860103626937E-2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2</v>
      </c>
      <c r="AB363" s="27">
        <f>SUM(AB356:AB362)</f>
        <v>0</v>
      </c>
      <c r="AC363" s="27"/>
      <c r="AD363" s="27"/>
      <c r="AE363" s="27">
        <f>SUM(AE356:AE362)</f>
        <v>16</v>
      </c>
      <c r="AF363" s="28">
        <f>((AE363+AG363)/7)/AC362</f>
        <v>0.29591836734693883</v>
      </c>
      <c r="AG363" s="27">
        <f>SUM(AG356:AG362)</f>
        <v>13</v>
      </c>
      <c r="AH363" s="28">
        <f>(AG363/(AG363+AE363))</f>
        <v>0.44827586206896552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1</v>
      </c>
      <c r="AN363" s="27">
        <f>SUM(AN356:AN362)</f>
        <v>1</v>
      </c>
      <c r="AO363" s="27"/>
      <c r="AP363" s="27"/>
      <c r="AQ363" s="27">
        <f>SUM(AQ356:AQ362)</f>
        <v>528</v>
      </c>
      <c r="AR363" s="28">
        <f>((AQ363+AS363)/7)/AO362</f>
        <v>0.15833785985877241</v>
      </c>
      <c r="AS363" s="27">
        <f>SUM(AS356:AS362)</f>
        <v>55</v>
      </c>
      <c r="AT363" s="28">
        <f>(AS363/(AS363+AQ363))</f>
        <v>9.4339622641509441E-2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2</v>
      </c>
      <c r="AZ363" s="27">
        <f>SUM(AZ356:AZ362)</f>
        <v>0</v>
      </c>
      <c r="BA363" s="27"/>
      <c r="BB363" s="27"/>
      <c r="BC363" s="27">
        <f>SUM(BC356:BC362)</f>
        <v>697</v>
      </c>
      <c r="BD363" s="28">
        <f>((BC363+BE363)/7)/BA362</f>
        <v>0.20117710005350456</v>
      </c>
      <c r="BE363" s="27">
        <f>SUM(BE356:BE362)</f>
        <v>55</v>
      </c>
      <c r="BF363" s="28">
        <f>(BE363/(BE363+BC363))</f>
        <v>7.3138297872340427E-2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661</v>
      </c>
      <c r="BP363" s="28">
        <f>((BO363+BQ363)/7)/BM362</f>
        <v>0.1871375856615709</v>
      </c>
      <c r="BQ363" s="27">
        <f>SUM(BQ356:BQ362)</f>
        <v>49</v>
      </c>
      <c r="BR363" s="28">
        <f>(BQ363/(BQ363+BO363))</f>
        <v>6.9014084507042259E-2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6</v>
      </c>
      <c r="HL363" s="385">
        <f t="shared" si="2680"/>
        <v>1</v>
      </c>
      <c r="HM363" s="384">
        <f t="shared" si="2680"/>
        <v>0</v>
      </c>
      <c r="HN363" s="27">
        <f t="shared" si="2680"/>
        <v>0</v>
      </c>
      <c r="HO363" s="27">
        <f t="shared" si="2681"/>
        <v>3375</v>
      </c>
      <c r="HP363" s="90">
        <f>+((HO363)/HM362)/7</f>
        <v>0.18579686209744015</v>
      </c>
      <c r="HQ363" s="62">
        <f t="shared" si="2683"/>
        <v>251</v>
      </c>
      <c r="HR363" s="52">
        <f t="shared" si="2723"/>
        <v>7.4370370370370364E-2</v>
      </c>
      <c r="HS363" s="53">
        <f>SUM(HS356:HS362)/7</f>
        <v>62.942857142857157</v>
      </c>
      <c r="HT363" s="54">
        <f>SUM(HT356:HT362)</f>
        <v>2918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2.306805074971165E-3</v>
      </c>
      <c r="HL364" s="74">
        <f>HL363/HN353</f>
        <v>5.1020408163265302E-3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752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482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14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526</v>
      </c>
      <c r="AP365" s="34">
        <f>AP362-AN365</f>
        <v>39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534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2595</v>
      </c>
      <c r="HN365" s="34">
        <f t="shared" si="2759"/>
        <v>195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753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482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14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526</v>
      </c>
      <c r="AP366" s="68">
        <f t="shared" ref="AP366:AP371" si="2773">AP365-AN366</f>
        <v>39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534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2595</v>
      </c>
      <c r="HN366" s="11">
        <f t="shared" si="2759"/>
        <v>195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753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482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14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526</v>
      </c>
      <c r="AP367" s="68">
        <f t="shared" si="2773"/>
        <v>39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534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2595</v>
      </c>
      <c r="HN367" s="11">
        <f t="shared" si="2759"/>
        <v>195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753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482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14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526</v>
      </c>
      <c r="AP368" s="68">
        <f t="shared" si="2773"/>
        <v>39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534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2595</v>
      </c>
      <c r="HN368" s="11">
        <f t="shared" si="2759"/>
        <v>195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753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482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14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526</v>
      </c>
      <c r="AP369" s="68">
        <f t="shared" si="2773"/>
        <v>39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534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2595</v>
      </c>
      <c r="HN369" s="11">
        <f t="shared" si="2759"/>
        <v>195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753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482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14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526</v>
      </c>
      <c r="AP370" s="68">
        <f t="shared" si="2773"/>
        <v>39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534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2595</v>
      </c>
      <c r="HN370" s="11">
        <f t="shared" si="2759"/>
        <v>195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753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482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14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526</v>
      </c>
      <c r="AP371" s="68">
        <f t="shared" si="2773"/>
        <v>39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534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2595</v>
      </c>
      <c r="HN371" s="11">
        <f t="shared" si="2759"/>
        <v>195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753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10" t="s">
        <v>120</v>
      </c>
      <c r="D2" s="810"/>
      <c r="E2" s="810"/>
      <c r="F2" s="810"/>
      <c r="G2" s="810"/>
      <c r="H2" s="810"/>
      <c r="I2" s="810"/>
      <c r="J2" s="810"/>
      <c r="K2" s="810"/>
      <c r="L2" s="810"/>
      <c r="M2" s="810"/>
      <c r="N2" s="810"/>
      <c r="O2" s="810"/>
      <c r="P2" s="810"/>
      <c r="Q2" s="810"/>
      <c r="R2" s="810"/>
      <c r="S2" s="810"/>
      <c r="T2" s="810"/>
      <c r="U2" s="810"/>
      <c r="V2" s="810"/>
      <c r="W2" s="810"/>
      <c r="X2" s="810"/>
      <c r="Y2" s="810"/>
      <c r="Z2" s="810"/>
      <c r="AA2" s="810"/>
      <c r="AB2" s="810"/>
      <c r="AC2" s="810"/>
      <c r="AD2" s="810"/>
      <c r="AE2" s="810"/>
      <c r="AF2" s="810"/>
      <c r="AG2" s="810"/>
      <c r="AH2" s="810"/>
      <c r="AI2" s="810"/>
      <c r="AJ2" s="810"/>
      <c r="AK2" s="810"/>
      <c r="AL2" s="810"/>
      <c r="AM2" s="810"/>
      <c r="AN2" s="810"/>
      <c r="AO2" s="810"/>
      <c r="AP2" s="810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17" t="s">
        <v>117</v>
      </c>
      <c r="B3" s="818"/>
      <c r="C3" s="819" t="s">
        <v>155</v>
      </c>
      <c r="D3" s="820"/>
      <c r="E3" s="821" t="s">
        <v>156</v>
      </c>
      <c r="F3" s="808"/>
      <c r="G3" s="819" t="s">
        <v>157</v>
      </c>
      <c r="H3" s="820"/>
      <c r="I3" s="811" t="s">
        <v>158</v>
      </c>
      <c r="J3" s="812"/>
      <c r="K3" s="815" t="s">
        <v>159</v>
      </c>
      <c r="L3" s="816"/>
      <c r="M3" s="811" t="s">
        <v>160</v>
      </c>
      <c r="N3" s="812"/>
      <c r="O3" s="811" t="s">
        <v>161</v>
      </c>
      <c r="P3" s="812"/>
      <c r="Q3" s="811" t="s">
        <v>162</v>
      </c>
      <c r="R3" s="812"/>
      <c r="S3" s="811" t="s">
        <v>163</v>
      </c>
      <c r="T3" s="812"/>
      <c r="U3" s="811" t="s">
        <v>164</v>
      </c>
      <c r="V3" s="812"/>
      <c r="W3" s="811" t="s">
        <v>165</v>
      </c>
      <c r="X3" s="812"/>
      <c r="Y3" s="811" t="s">
        <v>166</v>
      </c>
      <c r="Z3" s="812"/>
      <c r="AA3" s="811" t="s">
        <v>167</v>
      </c>
      <c r="AB3" s="812"/>
      <c r="AC3" s="811" t="s">
        <v>168</v>
      </c>
      <c r="AD3" s="812"/>
      <c r="AE3" s="811" t="s">
        <v>169</v>
      </c>
      <c r="AF3" s="812"/>
      <c r="AG3" s="811" t="s">
        <v>170</v>
      </c>
      <c r="AH3" s="812"/>
      <c r="AI3" s="811" t="s">
        <v>171</v>
      </c>
      <c r="AJ3" s="812"/>
      <c r="AK3" s="811" t="s">
        <v>172</v>
      </c>
      <c r="AL3" s="812"/>
      <c r="AM3" s="811" t="s">
        <v>173</v>
      </c>
      <c r="AN3" s="812"/>
      <c r="AO3" s="811" t="s">
        <v>174</v>
      </c>
      <c r="AP3" s="812"/>
      <c r="AQ3" s="811" t="s">
        <v>175</v>
      </c>
      <c r="AR3" s="812"/>
      <c r="AS3" s="807"/>
      <c r="AT3" s="808"/>
      <c r="AU3" s="813"/>
      <c r="AV3" s="814"/>
      <c r="AW3" s="807"/>
      <c r="AX3" s="808"/>
      <c r="AY3" s="813"/>
      <c r="AZ3" s="814"/>
      <c r="BA3" s="807"/>
      <c r="BB3" s="808"/>
      <c r="BC3" s="807"/>
      <c r="BD3" s="808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09"/>
      <c r="AJ16" s="809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30" t="s">
        <v>114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24" ht="19.5" thickBot="1">
      <c r="A4" s="822" t="s">
        <v>113</v>
      </c>
      <c r="B4" s="823"/>
      <c r="C4" s="824" t="s">
        <v>127</v>
      </c>
      <c r="D4" s="825"/>
      <c r="E4" s="826" t="s">
        <v>128</v>
      </c>
      <c r="F4" s="827"/>
      <c r="G4" s="824" t="s">
        <v>129</v>
      </c>
      <c r="H4" s="825"/>
      <c r="I4" s="828" t="s">
        <v>130</v>
      </c>
      <c r="J4" s="829"/>
      <c r="K4" s="824" t="s">
        <v>131</v>
      </c>
      <c r="L4" s="825"/>
      <c r="M4" s="831" t="s">
        <v>107</v>
      </c>
      <c r="N4" s="832"/>
      <c r="O4" s="824" t="s">
        <v>132</v>
      </c>
      <c r="P4" s="825"/>
      <c r="Q4" s="826" t="s">
        <v>133</v>
      </c>
      <c r="R4" s="827"/>
      <c r="S4" s="824" t="s">
        <v>134</v>
      </c>
      <c r="T4" s="825"/>
      <c r="U4" s="826" t="s">
        <v>135</v>
      </c>
      <c r="V4" s="829"/>
      <c r="W4" s="828" t="s">
        <v>132</v>
      </c>
      <c r="X4" s="829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3" t="s">
        <v>187</v>
      </c>
      <c r="B1" s="834"/>
      <c r="C1" s="835"/>
      <c r="D1" s="79"/>
      <c r="E1" s="833" t="s">
        <v>188</v>
      </c>
      <c r="F1" s="834"/>
      <c r="G1" s="834"/>
    </row>
    <row r="2" spans="1:7">
      <c r="A2" s="587"/>
      <c r="B2" s="836" t="s">
        <v>192</v>
      </c>
      <c r="C2" s="837"/>
      <c r="E2" s="587"/>
      <c r="F2" s="836" t="s">
        <v>119</v>
      </c>
      <c r="G2" s="837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40" t="s">
        <v>84</v>
      </c>
      <c r="O1" s="840"/>
      <c r="P1" s="840"/>
      <c r="Q1" s="840"/>
      <c r="R1" s="840"/>
      <c r="S1" s="840"/>
      <c r="T1" s="840"/>
      <c r="U1" s="840"/>
      <c r="V1" s="840"/>
      <c r="W1" s="840"/>
    </row>
    <row r="2" spans="1:25" ht="15.75" customHeight="1" thickBot="1">
      <c r="A2" s="310"/>
      <c r="B2" s="308"/>
      <c r="E2" s="838" t="s">
        <v>87</v>
      </c>
      <c r="F2" s="839"/>
      <c r="G2" s="838" t="s">
        <v>88</v>
      </c>
      <c r="H2" s="839"/>
      <c r="I2" s="838" t="s">
        <v>89</v>
      </c>
      <c r="J2" s="839"/>
      <c r="K2" s="848" t="s">
        <v>90</v>
      </c>
      <c r="L2" s="839"/>
      <c r="N2" s="841" t="s">
        <v>91</v>
      </c>
      <c r="O2" s="843" t="s">
        <v>86</v>
      </c>
      <c r="P2" s="845" t="s">
        <v>87</v>
      </c>
      <c r="Q2" s="846"/>
      <c r="R2" s="845" t="s">
        <v>88</v>
      </c>
      <c r="S2" s="846"/>
      <c r="T2" s="845" t="s">
        <v>89</v>
      </c>
      <c r="U2" s="846"/>
      <c r="V2" s="847" t="s">
        <v>90</v>
      </c>
      <c r="W2" s="846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2"/>
      <c r="O3" s="844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10418</v>
      </c>
      <c r="D42" s="143">
        <f t="shared" si="17"/>
        <v>34</v>
      </c>
      <c r="E42" s="612">
        <f>LF!C354+LF!AM354+LF!CI354+LF!DS354+LF!FO354+LF!GY354</f>
        <v>16</v>
      </c>
      <c r="F42" s="141">
        <f t="shared" si="4"/>
        <v>1916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11</v>
      </c>
      <c r="J42" s="141">
        <f t="shared" si="6"/>
        <v>3405</v>
      </c>
      <c r="K42" s="145">
        <f>LF!BW354+LF!FC354+LF!II354</f>
        <v>0</v>
      </c>
      <c r="L42" s="141">
        <f t="shared" si="7"/>
        <v>1711</v>
      </c>
      <c r="N42" s="140">
        <f t="shared" si="8"/>
        <v>2600</v>
      </c>
      <c r="O42" s="143">
        <f t="shared" si="1"/>
        <v>12</v>
      </c>
      <c r="P42" s="142">
        <f>LM!C354+LM!AA354</f>
        <v>4</v>
      </c>
      <c r="Q42" s="141">
        <f t="shared" si="9"/>
        <v>469</v>
      </c>
      <c r="R42" s="142">
        <f>LM!O354</f>
        <v>2</v>
      </c>
      <c r="S42" s="141">
        <f t="shared" si="10"/>
        <v>509</v>
      </c>
      <c r="T42" s="142">
        <f>LM!AM354+LM!AY354</f>
        <v>4</v>
      </c>
      <c r="U42" s="141">
        <f t="shared" si="11"/>
        <v>1073</v>
      </c>
      <c r="V42" s="142">
        <f>LM!BK354</f>
        <v>2</v>
      </c>
      <c r="W42" s="141">
        <f t="shared" si="12"/>
        <v>549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50" t="s">
        <v>78</v>
      </c>
      <c r="B1" s="850"/>
      <c r="C1" s="850"/>
      <c r="D1" s="850"/>
      <c r="E1" s="850" t="s">
        <v>79</v>
      </c>
      <c r="F1" s="850"/>
      <c r="G1" s="850"/>
      <c r="H1" s="850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49" t="s">
        <v>77</v>
      </c>
      <c r="B7" s="849"/>
      <c r="C7" s="849"/>
      <c r="D7" s="849"/>
      <c r="E7" s="849"/>
      <c r="F7" s="849"/>
      <c r="G7" s="849"/>
      <c r="H7" s="849"/>
    </row>
    <row r="8" spans="1:8">
      <c r="A8" s="849"/>
      <c r="B8" s="849"/>
      <c r="C8" s="849"/>
      <c r="D8" s="849"/>
      <c r="E8" s="849"/>
      <c r="F8" s="849"/>
      <c r="G8" s="849"/>
      <c r="H8" s="849"/>
    </row>
    <row r="9" spans="1:8">
      <c r="A9" s="849"/>
      <c r="B9" s="849"/>
      <c r="C9" s="849"/>
      <c r="D9" s="849"/>
      <c r="E9" s="849"/>
      <c r="F9" s="849"/>
      <c r="G9" s="849"/>
      <c r="H9" s="849"/>
    </row>
    <row r="12" spans="1:8">
      <c r="A12" s="850" t="s">
        <v>80</v>
      </c>
      <c r="B12" s="850"/>
      <c r="C12" s="850"/>
      <c r="D12" s="850"/>
      <c r="E12" s="850" t="s">
        <v>81</v>
      </c>
      <c r="F12" s="850"/>
      <c r="G12" s="850"/>
      <c r="H12" s="850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49"/>
      <c r="B18" s="849"/>
      <c r="C18" s="849"/>
      <c r="D18" s="849"/>
      <c r="E18" s="849"/>
      <c r="F18" s="849"/>
      <c r="G18" s="849"/>
      <c r="H18" s="849"/>
    </row>
    <row r="19" spans="1:8">
      <c r="A19" s="849"/>
      <c r="B19" s="849"/>
      <c r="C19" s="849"/>
      <c r="D19" s="849"/>
      <c r="E19" s="849"/>
      <c r="F19" s="849"/>
      <c r="G19" s="849"/>
      <c r="H19" s="849"/>
    </row>
    <row r="20" spans="1:8">
      <c r="A20" s="849"/>
      <c r="B20" s="849"/>
      <c r="C20" s="849"/>
      <c r="D20" s="849"/>
      <c r="E20" s="849"/>
      <c r="F20" s="849"/>
      <c r="G20" s="849"/>
      <c r="H20" s="849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54" t="s">
        <v>4</v>
      </c>
      <c r="B1" s="851" t="s">
        <v>5</v>
      </c>
      <c r="C1" s="857" t="s">
        <v>83</v>
      </c>
      <c r="D1" s="858"/>
      <c r="E1" s="858"/>
      <c r="F1" s="858"/>
      <c r="G1" s="858"/>
      <c r="H1" s="858"/>
      <c r="I1" s="858"/>
      <c r="J1" s="858"/>
      <c r="K1" s="859"/>
      <c r="M1" s="857" t="s">
        <v>84</v>
      </c>
      <c r="N1" s="858"/>
      <c r="O1" s="858"/>
      <c r="P1" s="858"/>
      <c r="Q1" s="858"/>
      <c r="R1" s="858"/>
      <c r="S1" s="858"/>
      <c r="T1" s="858"/>
      <c r="U1" s="859"/>
    </row>
    <row r="2" spans="1:21" ht="19.5" customHeight="1" thickBot="1">
      <c r="A2" s="855"/>
      <c r="B2" s="852"/>
      <c r="C2" s="860" t="s">
        <v>85</v>
      </c>
      <c r="D2" s="862" t="s">
        <v>87</v>
      </c>
      <c r="E2" s="863"/>
      <c r="F2" s="862" t="s">
        <v>88</v>
      </c>
      <c r="G2" s="863"/>
      <c r="H2" s="862" t="s">
        <v>89</v>
      </c>
      <c r="I2" s="863"/>
      <c r="J2" s="862" t="s">
        <v>90</v>
      </c>
      <c r="K2" s="863"/>
      <c r="L2" s="69"/>
      <c r="M2" s="860" t="s">
        <v>85</v>
      </c>
      <c r="N2" s="862" t="s">
        <v>87</v>
      </c>
      <c r="O2" s="863"/>
      <c r="P2" s="862" t="s">
        <v>88</v>
      </c>
      <c r="Q2" s="863"/>
      <c r="R2" s="862" t="s">
        <v>89</v>
      </c>
      <c r="S2" s="863"/>
      <c r="T2" s="862" t="s">
        <v>90</v>
      </c>
      <c r="U2" s="863"/>
    </row>
    <row r="3" spans="1:21" ht="15.75" thickBot="1">
      <c r="A3" s="856"/>
      <c r="B3" s="853"/>
      <c r="C3" s="861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61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67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68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68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68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68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68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68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69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64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65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65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65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65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65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65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66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64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65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65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65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65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65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65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66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64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65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65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65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65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65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65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66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64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65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65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65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65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65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65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66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64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65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65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65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65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65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65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66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64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65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65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65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65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65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65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66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64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65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65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65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65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65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65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66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64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65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65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65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65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65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65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66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64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65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65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65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65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65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65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66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64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65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65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65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65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65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65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66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64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65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65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65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65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65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65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66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64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65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65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65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65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65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65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66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64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65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65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65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65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65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65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66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64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65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65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65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65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65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65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66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64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65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65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65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65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65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65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66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64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65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65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65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65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65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65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66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64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65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65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65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65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65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65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66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64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65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65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65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65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65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65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66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64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65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65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65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65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65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65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66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64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65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65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65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65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65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65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66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64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65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65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65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65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65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65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66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64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65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65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65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65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65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65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66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64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65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65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65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65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65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65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66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64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65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65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65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65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65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65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66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64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65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65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65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65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65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65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66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64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65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65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65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65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65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65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66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64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65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65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65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65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65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65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66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64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65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65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65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65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65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65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66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64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65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65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65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65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65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65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66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64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65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65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65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65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65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65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66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64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65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65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65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65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65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65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66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64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65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65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65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65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65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65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66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64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65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65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65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65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65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65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66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64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65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65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65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65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65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65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66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64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65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65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65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65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65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65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66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64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65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65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65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65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65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65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66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64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65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65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65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65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65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65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66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64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65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>
      <c r="A349" s="865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>
      <c r="A350" s="865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>
      <c r="A351" s="865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>
      <c r="A352" s="865"/>
      <c r="B352" s="101">
        <f t="shared" si="169"/>
        <v>45817</v>
      </c>
      <c r="C352" s="108">
        <f>LF!JI352</f>
        <v>10420</v>
      </c>
      <c r="D352" s="110">
        <f>LF!E352+LF!AC352+LF!BM352+LF!CK352+LF!DU352+LF!ES352+LF!GC352+LF!HA352</f>
        <v>3510</v>
      </c>
      <c r="E352" s="103">
        <f>LF!C352+LF!AA352+LF!BK352+LF!CI352+LF!DS352+LF!EQ352+LF!GA352+LF!GY352</f>
        <v>3</v>
      </c>
      <c r="F352" s="110">
        <f>LF!Q352+LF!BY352+LF!EG352+LF!GO352</f>
        <v>2226</v>
      </c>
      <c r="G352" s="103">
        <f>LF!O352+LF!BW352+LF!EE352+LF!GM352</f>
        <v>1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>
      <c r="A353" s="865"/>
      <c r="B353" s="131">
        <f t="shared" si="169"/>
        <v>45818</v>
      </c>
      <c r="C353" s="132">
        <f>LF!JI353</f>
        <v>10419</v>
      </c>
      <c r="D353" s="133">
        <f>LF!E353+LF!AC353+LF!BM353+LF!CK353+LF!DU353+LF!ES353+LF!GC353+LF!HA353</f>
        <v>3509</v>
      </c>
      <c r="E353" s="104">
        <f>LF!C353+LF!AA353+LF!BK353+LF!CI353+LF!DS353+LF!EQ353+LF!GA353+LF!GY353</f>
        <v>1</v>
      </c>
      <c r="F353" s="111">
        <f>LF!Q353+LF!BY353+LF!EG353+LF!GO353</f>
        <v>2226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>
      <c r="A354" s="866"/>
      <c r="B354" s="2"/>
      <c r="C354" s="130"/>
      <c r="D354" s="134"/>
      <c r="E354" s="105">
        <f t="shared" ref="E354" si="174">SUM(E347:E353)</f>
        <v>18</v>
      </c>
      <c r="F354" s="106"/>
      <c r="G354" s="105">
        <f t="shared" ref="G354" si="175">SUM(G347:G353)</f>
        <v>4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2025-06-17T18:16:53Z</dcterms:modified>
</cp:coreProperties>
</file>