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4" activeTab="84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O41" i="89" s="1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I33" i="89" s="1"/>
  <c r="U31" i="89"/>
  <c r="H31" i="89"/>
  <c r="U30" i="89"/>
  <c r="H30" i="89"/>
  <c r="U29" i="89"/>
  <c r="H29" i="89"/>
  <c r="U28" i="89"/>
  <c r="H28" i="89"/>
  <c r="I28" i="89" s="1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C61" i="89" l="1"/>
  <c r="K61" i="89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I30" i="89"/>
  <c r="G41" i="89"/>
  <c r="G42" i="89" s="1"/>
  <c r="G43" i="89" s="1"/>
  <c r="F41" i="89"/>
  <c r="F42" i="89" s="1"/>
  <c r="F43" i="89" s="1"/>
  <c r="X11" i="89"/>
  <c r="X12" i="89"/>
  <c r="X14" i="89"/>
  <c r="O42" i="89"/>
  <c r="O43" i="89" s="1"/>
  <c r="C62" i="89"/>
  <c r="C63" i="89" s="1"/>
  <c r="K62" i="89"/>
  <c r="K63" i="89" s="1"/>
  <c r="U62" i="89"/>
  <c r="U63" i="89" s="1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R51" i="78"/>
  <c r="K49" i="78"/>
  <c r="D16" i="78"/>
  <c r="Q28" i="78"/>
  <c r="T16" i="78"/>
  <c r="R32" i="78"/>
  <c r="K54" i="78"/>
  <c r="U48" i="78"/>
  <c r="J12" i="78"/>
  <c r="T52" i="78"/>
  <c r="V53" i="78"/>
  <c r="D55" i="78"/>
  <c r="G15" i="78"/>
  <c r="F11" i="78"/>
  <c r="S52" i="78"/>
  <c r="S29" i="78"/>
  <c r="G35" i="78"/>
  <c r="T34" i="78"/>
  <c r="W17" i="78"/>
  <c r="G51" i="78"/>
  <c r="L49" i="78"/>
  <c r="R13" i="78"/>
  <c r="G14" i="78"/>
  <c r="N11" i="78"/>
  <c r="Q15" i="78"/>
  <c r="O27" i="78"/>
  <c r="R35" i="78"/>
  <c r="G33" i="78"/>
  <c r="F32" i="78"/>
  <c r="G27" i="78"/>
  <c r="F17" i="78"/>
  <c r="D34" i="78"/>
  <c r="H54" i="78"/>
  <c r="U47" i="78"/>
  <c r="O28" i="78"/>
  <c r="N13" i="78"/>
  <c r="D31" i="78"/>
  <c r="N47" i="78"/>
  <c r="E31" i="78"/>
  <c r="Q51" i="78"/>
  <c r="T54" i="78"/>
  <c r="V17" i="78"/>
  <c r="S30" i="78"/>
  <c r="I50" i="78"/>
  <c r="I13" i="78"/>
  <c r="R55" i="78"/>
  <c r="V52" i="78"/>
  <c r="X48" i="78"/>
  <c r="E52" i="78"/>
  <c r="P35" i="78"/>
  <c r="E17" i="78"/>
  <c r="H11" i="78"/>
  <c r="E15" i="78"/>
  <c r="H35" i="78"/>
  <c r="L15" i="78"/>
  <c r="I16" i="78"/>
  <c r="R12" i="78"/>
  <c r="X14" i="78"/>
  <c r="P28" i="78"/>
  <c r="T51" i="78"/>
  <c r="G32" i="78"/>
  <c r="I31" i="78"/>
  <c r="D48" i="78"/>
  <c r="F14" i="78"/>
  <c r="R27" i="78"/>
  <c r="L53" i="78"/>
  <c r="I48" i="78"/>
  <c r="W53" i="78"/>
  <c r="U52" i="78"/>
  <c r="D47" i="78"/>
  <c r="V11" i="78"/>
  <c r="L13" i="78"/>
  <c r="I52" i="78"/>
  <c r="I35" i="78"/>
  <c r="R30" i="78"/>
  <c r="K17" i="78"/>
  <c r="D27" i="78"/>
  <c r="O14" i="78"/>
  <c r="O31" i="78"/>
  <c r="E51" i="78"/>
  <c r="F16" i="78"/>
  <c r="F50" i="78"/>
  <c r="E32" i="78"/>
  <c r="O50" i="78"/>
  <c r="Q32" i="78"/>
  <c r="W49" i="78"/>
  <c r="S35" i="78"/>
  <c r="S28" i="78"/>
  <c r="P15" i="78"/>
  <c r="K15" i="78"/>
  <c r="T31" i="78"/>
  <c r="R11" i="78"/>
  <c r="S16" i="78"/>
  <c r="X12" i="78"/>
  <c r="G52" i="78"/>
  <c r="G48" i="78"/>
  <c r="I30" i="78"/>
  <c r="P54" i="78"/>
  <c r="T14" i="78"/>
  <c r="K48" i="78"/>
  <c r="V50" i="78"/>
  <c r="F31" i="78"/>
  <c r="P53" i="78"/>
  <c r="T32" i="78"/>
  <c r="H28" i="78"/>
  <c r="E29" i="78"/>
  <c r="N12" i="78"/>
  <c r="L50" i="78"/>
  <c r="M52" i="78"/>
  <c r="P31" i="78"/>
  <c r="M16" i="78"/>
  <c r="H27" i="78"/>
  <c r="H49" i="78"/>
  <c r="Q35" i="78"/>
  <c r="S49" i="78"/>
  <c r="O30" i="78"/>
  <c r="P34" i="78"/>
  <c r="F35" i="78"/>
  <c r="D29" i="78"/>
  <c r="F49" i="78"/>
  <c r="F53" i="78"/>
  <c r="T15" i="78"/>
  <c r="D11" i="78"/>
  <c r="L54" i="78"/>
  <c r="N51" i="78"/>
  <c r="T55" i="78"/>
  <c r="I12" i="78"/>
  <c r="J48" i="78"/>
  <c r="V16" i="78"/>
  <c r="S48" i="78"/>
  <c r="I17" i="78"/>
  <c r="E54" i="78"/>
  <c r="E35" i="78"/>
  <c r="G47" i="78"/>
  <c r="J50" i="78"/>
  <c r="S51" i="78"/>
  <c r="O49" i="78"/>
  <c r="P33" i="78"/>
  <c r="X50" i="78"/>
  <c r="U50" i="78"/>
  <c r="G29" i="78"/>
  <c r="T48" i="78"/>
  <c r="V14" i="78"/>
  <c r="O32" i="78"/>
  <c r="S27" i="78"/>
  <c r="R33" i="78"/>
  <c r="C12" i="78"/>
  <c r="F47" i="78"/>
  <c r="H17" i="78"/>
  <c r="T27" i="78"/>
  <c r="M13" i="78"/>
  <c r="R29" i="78"/>
  <c r="G53" i="78"/>
  <c r="Q34" i="78"/>
  <c r="S34" i="78"/>
  <c r="E49" i="78"/>
  <c r="S33" i="78"/>
  <c r="Q48" i="78"/>
  <c r="H12" i="78"/>
  <c r="I28" i="78"/>
  <c r="O47" i="78"/>
  <c r="K13" i="78"/>
  <c r="Q29" i="78"/>
  <c r="W13" i="78"/>
  <c r="M14" i="78"/>
  <c r="F12" i="78"/>
  <c r="Q47" i="78"/>
  <c r="C13" i="78"/>
  <c r="R14" i="78"/>
  <c r="Q14" i="78"/>
  <c r="M48" i="78"/>
  <c r="I51" i="78"/>
  <c r="Q49" i="78"/>
  <c r="T11" i="78"/>
  <c r="H15" i="78"/>
  <c r="L14" i="78"/>
  <c r="P12" i="78"/>
  <c r="J54" i="78"/>
  <c r="P50" i="78"/>
  <c r="G16" i="78"/>
  <c r="O11" i="78"/>
  <c r="H14" i="78"/>
  <c r="H32" i="78"/>
  <c r="P29" i="78"/>
  <c r="J53" i="78"/>
  <c r="W52" i="78"/>
  <c r="G12" i="78"/>
  <c r="K12" i="78"/>
  <c r="R17" i="78"/>
  <c r="P49" i="78"/>
  <c r="H16" i="78"/>
  <c r="P51" i="78"/>
  <c r="N50" i="78"/>
  <c r="D33" i="78"/>
  <c r="O15" i="78"/>
  <c r="E28" i="78"/>
  <c r="E16" i="78"/>
  <c r="X47" i="78"/>
  <c r="R52" i="78"/>
  <c r="E13" i="78"/>
  <c r="N49" i="78"/>
  <c r="V54" i="78"/>
  <c r="R28" i="78"/>
  <c r="X49" i="78"/>
  <c r="L55" i="78"/>
  <c r="V15" i="78"/>
  <c r="F27" i="78"/>
  <c r="M54" i="78"/>
  <c r="R49" i="78"/>
  <c r="S50" i="78"/>
  <c r="G34" i="78"/>
  <c r="N16" i="78"/>
  <c r="D13" i="78"/>
  <c r="U15" i="78"/>
  <c r="G30" i="78"/>
  <c r="W47" i="78"/>
  <c r="T28" i="78"/>
  <c r="T30" i="78"/>
  <c r="D52" i="78"/>
  <c r="C17" i="78"/>
  <c r="F51" i="78"/>
  <c r="U51" i="78"/>
  <c r="Q50" i="78"/>
  <c r="H47" i="78"/>
  <c r="H50" i="78"/>
  <c r="G28" i="78"/>
  <c r="R47" i="78"/>
  <c r="E27" i="78"/>
  <c r="P52" i="78"/>
  <c r="X15" i="78"/>
  <c r="Q54" i="78"/>
  <c r="H31" i="78"/>
  <c r="Q27" i="78"/>
  <c r="S47" i="78"/>
  <c r="S14" i="78"/>
  <c r="S31" i="78"/>
  <c r="S55" i="78"/>
  <c r="O16" i="78"/>
  <c r="F30" i="78"/>
  <c r="Q16" i="78"/>
  <c r="P47" i="78"/>
  <c r="D32" i="78"/>
  <c r="O13" i="78"/>
  <c r="H33" i="78"/>
  <c r="X51" i="78"/>
  <c r="H34" i="78"/>
  <c r="G54" i="78"/>
  <c r="K53" i="78"/>
  <c r="D17" i="78"/>
  <c r="M49" i="78"/>
  <c r="S53" i="78"/>
  <c r="J47" i="78"/>
  <c r="O12" i="78"/>
  <c r="K47" i="78"/>
  <c r="T35" i="78"/>
  <c r="D50" i="78"/>
  <c r="E30" i="78"/>
  <c r="P48" i="78"/>
  <c r="U53" i="78"/>
  <c r="N55" i="78"/>
  <c r="W11" i="78"/>
  <c r="G13" i="78"/>
  <c r="O52" i="78"/>
  <c r="F52" i="78"/>
  <c r="J14" i="78"/>
  <c r="P16" i="78"/>
  <c r="N54" i="78"/>
  <c r="Q11" i="78"/>
  <c r="I54" i="78"/>
  <c r="W14" i="78"/>
  <c r="V13" i="78"/>
  <c r="F48" i="78"/>
  <c r="M51" i="78"/>
  <c r="J51" i="78"/>
  <c r="R53" i="78"/>
  <c r="O33" i="78"/>
  <c r="O55" i="78"/>
  <c r="X16" i="78"/>
  <c r="R50" i="78"/>
  <c r="N17" i="78"/>
  <c r="L48" i="78"/>
  <c r="R16" i="78"/>
  <c r="H30" i="78"/>
  <c r="I49" i="78"/>
  <c r="H53" i="78"/>
  <c r="G49" i="78"/>
  <c r="N14" i="78"/>
  <c r="K52" i="78"/>
  <c r="M15" i="78"/>
  <c r="C15" i="78"/>
  <c r="E34" i="78"/>
  <c r="U17" i="78"/>
  <c r="U16" i="78"/>
  <c r="U13" i="78"/>
  <c r="K50" i="78"/>
  <c r="Q30" i="78"/>
  <c r="D49" i="78"/>
  <c r="C14" i="78"/>
  <c r="T13" i="78"/>
  <c r="I29" i="78"/>
  <c r="X53" i="78"/>
  <c r="G11" i="78"/>
  <c r="S12" i="78"/>
  <c r="L16" i="78"/>
  <c r="U55" i="78"/>
  <c r="F13" i="78"/>
  <c r="T33" i="78"/>
  <c r="V49" i="78"/>
  <c r="R54" i="78"/>
  <c r="T53" i="78"/>
  <c r="D51" i="78"/>
  <c r="F33" i="78"/>
  <c r="M53" i="78"/>
  <c r="Q17" i="78"/>
  <c r="R48" i="78"/>
  <c r="S32" i="78"/>
  <c r="D35" i="78"/>
  <c r="W50" i="78"/>
  <c r="D15" i="78"/>
  <c r="D53" i="78"/>
  <c r="O29" i="78"/>
  <c r="W12" i="78"/>
  <c r="W54" i="78"/>
  <c r="W15" i="78"/>
  <c r="W48" i="78"/>
  <c r="N48" i="78"/>
  <c r="R15" i="78"/>
  <c r="P13" i="78"/>
  <c r="P27" i="78"/>
  <c r="P30" i="78"/>
  <c r="I15" i="78"/>
  <c r="I53" i="78"/>
  <c r="M11" i="78"/>
  <c r="I27" i="78"/>
  <c r="J49" i="78"/>
  <c r="S54" i="78"/>
  <c r="Q55" i="78"/>
  <c r="O34" i="78"/>
  <c r="T17" i="78"/>
  <c r="N52" i="78"/>
  <c r="E47" i="78"/>
  <c r="U49" i="78"/>
  <c r="G50" i="78"/>
  <c r="E48" i="78"/>
  <c r="I11" i="78"/>
  <c r="I47" i="78"/>
  <c r="P55" i="78"/>
  <c r="L52" i="78"/>
  <c r="O51" i="78"/>
  <c r="L17" i="78"/>
  <c r="H29" i="78"/>
  <c r="X17" i="78"/>
  <c r="K16" i="78"/>
  <c r="X11" i="78"/>
  <c r="J16" i="78"/>
  <c r="K11" i="78"/>
  <c r="S15" i="78"/>
  <c r="T49" i="78"/>
  <c r="N53" i="78"/>
  <c r="X13" i="78"/>
  <c r="J11" i="78"/>
  <c r="V55" i="78"/>
  <c r="P17" i="78"/>
  <c r="J55" i="78"/>
  <c r="R34" i="78"/>
  <c r="O53" i="78"/>
  <c r="O48" i="78"/>
  <c r="N15" i="78"/>
  <c r="Q33" i="78"/>
  <c r="M47" i="78"/>
  <c r="D12" i="78"/>
  <c r="F34" i="78"/>
  <c r="D28" i="78"/>
  <c r="U54" i="78"/>
  <c r="R31" i="78"/>
  <c r="J17" i="78"/>
  <c r="D14" i="78"/>
  <c r="E11" i="78"/>
  <c r="E50" i="78"/>
  <c r="D30" i="78"/>
  <c r="J15" i="78"/>
  <c r="T47" i="78"/>
  <c r="T50" i="78"/>
  <c r="G17" i="78"/>
  <c r="F15" i="78"/>
  <c r="E33" i="78"/>
  <c r="T12" i="78"/>
  <c r="Q53" i="78"/>
  <c r="H55" i="78"/>
  <c r="X54" i="78"/>
  <c r="V51" i="78"/>
  <c r="W16" i="78"/>
  <c r="P11" i="78"/>
  <c r="O54" i="78"/>
  <c r="W51" i="78"/>
  <c r="J52" i="78"/>
  <c r="O17" i="78"/>
  <c r="E12" i="78"/>
  <c r="F54" i="78"/>
  <c r="U11" i="78"/>
  <c r="O35" i="78"/>
  <c r="M12" i="78"/>
  <c r="H13" i="78"/>
  <c r="U14" i="78"/>
  <c r="F28" i="78"/>
  <c r="L11" i="78"/>
  <c r="V12" i="78"/>
  <c r="G55" i="78"/>
  <c r="I14" i="78"/>
  <c r="T29" i="78"/>
  <c r="W55" i="78"/>
  <c r="H52" i="78"/>
  <c r="G31" i="78"/>
  <c r="D54" i="78"/>
  <c r="Q31" i="78"/>
  <c r="P14" i="78"/>
  <c r="L47" i="78"/>
  <c r="S11" i="78"/>
  <c r="Q12" i="78"/>
  <c r="P32" i="78"/>
  <c r="V47" i="78"/>
  <c r="K14" i="78"/>
  <c r="Q13" i="78"/>
  <c r="S13" i="78"/>
  <c r="S17" i="78"/>
  <c r="H51" i="78"/>
  <c r="E53" i="78"/>
  <c r="F29" i="78"/>
  <c r="X52" i="78"/>
  <c r="M50" i="78"/>
  <c r="K51" i="78"/>
  <c r="Q52" i="78"/>
  <c r="H48" i="78"/>
  <c r="X55" i="78"/>
  <c r="K55" i="78"/>
  <c r="M55" i="78"/>
  <c r="V48" i="78"/>
  <c r="C16" i="78"/>
  <c r="E55" i="78"/>
  <c r="F55" i="78"/>
  <c r="L12" i="78"/>
  <c r="U12" i="78"/>
  <c r="J13" i="78"/>
  <c r="L51" i="78"/>
  <c r="E14" i="78"/>
  <c r="I55" i="78"/>
  <c r="M17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50" i="32" l="1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5" i="35" l="1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R35" i="81" l="1"/>
  <c r="R18" i="78"/>
  <c r="N31" i="81"/>
  <c r="Q31" i="80"/>
  <c r="S14" i="80"/>
  <c r="U48" i="81"/>
  <c r="C48" i="81"/>
  <c r="M49" i="81"/>
  <c r="G51" i="81"/>
  <c r="L49" i="81"/>
  <c r="W53" i="80"/>
  <c r="R32" i="80"/>
  <c r="T13" i="81"/>
  <c r="M50" i="81"/>
  <c r="R28" i="80"/>
  <c r="W52" i="81"/>
  <c r="N48" i="80"/>
  <c r="V52" i="80"/>
  <c r="C32" i="78"/>
  <c r="F35" i="80"/>
  <c r="P35" i="80"/>
  <c r="D28" i="80"/>
  <c r="C29" i="81"/>
  <c r="L12" i="80"/>
  <c r="C55" i="78"/>
  <c r="I15" i="80"/>
  <c r="L12" i="81"/>
  <c r="C27" i="81"/>
  <c r="L19" i="80"/>
  <c r="D17" i="81"/>
  <c r="C52" i="81"/>
  <c r="P31" i="80"/>
  <c r="F55" i="80"/>
  <c r="Q17" i="81"/>
  <c r="L47" i="81"/>
  <c r="D19" i="80"/>
  <c r="Q11" i="80"/>
  <c r="O55" i="81"/>
  <c r="E11" i="81"/>
  <c r="T17" i="80"/>
  <c r="C12" i="80"/>
  <c r="P28" i="80"/>
  <c r="D27" i="81"/>
  <c r="C33" i="78"/>
  <c r="K15" i="81"/>
  <c r="P55" i="81"/>
  <c r="W16" i="81"/>
  <c r="K53" i="81"/>
  <c r="I19" i="78"/>
  <c r="T12" i="80"/>
  <c r="D50" i="81"/>
  <c r="K13" i="80"/>
  <c r="N13" i="80"/>
  <c r="G14" i="80"/>
  <c r="D29" i="80"/>
  <c r="W50" i="81"/>
  <c r="C19" i="80"/>
  <c r="S16" i="80"/>
  <c r="I47" i="81"/>
  <c r="S49" i="80"/>
  <c r="R30" i="80"/>
  <c r="Q27" i="81"/>
  <c r="N30" i="80"/>
  <c r="R49" i="80"/>
  <c r="E13" i="80"/>
  <c r="D18" i="78"/>
  <c r="E15" i="80"/>
  <c r="L47" i="80"/>
  <c r="S55" i="81"/>
  <c r="F32" i="80"/>
  <c r="L15" i="81"/>
  <c r="H11" i="80"/>
  <c r="T51" i="80"/>
  <c r="D16" i="80"/>
  <c r="Q49" i="81"/>
  <c r="C52" i="78"/>
  <c r="R15" i="81"/>
  <c r="G49" i="81"/>
  <c r="E13" i="81"/>
  <c r="V11" i="81"/>
  <c r="Q47" i="80"/>
  <c r="H32" i="81"/>
  <c r="H31" i="81"/>
  <c r="S19" i="81"/>
  <c r="L48" i="80"/>
  <c r="V52" i="81"/>
  <c r="S18" i="78"/>
  <c r="W53" i="81"/>
  <c r="G32" i="80"/>
  <c r="J53" i="80"/>
  <c r="V49" i="80"/>
  <c r="Q50" i="81"/>
  <c r="D12" i="80"/>
  <c r="N33" i="78"/>
  <c r="M51" i="81"/>
  <c r="W13" i="81"/>
  <c r="N52" i="81"/>
  <c r="R48" i="81"/>
  <c r="V51" i="81"/>
  <c r="R49" i="81"/>
  <c r="D11" i="81"/>
  <c r="U51" i="81"/>
  <c r="O32" i="81"/>
  <c r="M19" i="81"/>
  <c r="O49" i="81"/>
  <c r="C30" i="78"/>
  <c r="C19" i="81"/>
  <c r="U55" i="81"/>
  <c r="F53" i="80"/>
  <c r="R17" i="81"/>
  <c r="S29" i="80"/>
  <c r="D31" i="81"/>
  <c r="Q53" i="80"/>
  <c r="G32" i="81"/>
  <c r="R32" i="81"/>
  <c r="J19" i="78"/>
  <c r="S35" i="80"/>
  <c r="G47" i="81"/>
  <c r="H14" i="80"/>
  <c r="H49" i="81"/>
  <c r="K47" i="80"/>
  <c r="L49" i="80"/>
  <c r="N50" i="80"/>
  <c r="K50" i="81"/>
  <c r="S50" i="81"/>
  <c r="N27" i="81"/>
  <c r="U16" i="81"/>
  <c r="O16" i="81"/>
  <c r="D12" i="81"/>
  <c r="W19" i="81"/>
  <c r="H12" i="81"/>
  <c r="F30" i="81"/>
  <c r="J14" i="80"/>
  <c r="U52" i="80"/>
  <c r="N14" i="80"/>
  <c r="L13" i="80"/>
  <c r="J48" i="81"/>
  <c r="P14" i="81"/>
  <c r="U13" i="80"/>
  <c r="P16" i="81"/>
  <c r="J52" i="81"/>
  <c r="K52" i="81"/>
  <c r="I11" i="80"/>
  <c r="U12" i="80"/>
  <c r="J55" i="81"/>
  <c r="C31" i="81"/>
  <c r="K11" i="80"/>
  <c r="Q12" i="80"/>
  <c r="W51" i="80"/>
  <c r="Q17" i="80"/>
  <c r="O51" i="80"/>
  <c r="H16" i="80"/>
  <c r="T17" i="81"/>
  <c r="P12" i="81"/>
  <c r="D51" i="80"/>
  <c r="P19" i="78"/>
  <c r="M17" i="81"/>
  <c r="K11" i="81"/>
  <c r="L53" i="80"/>
  <c r="S48" i="81"/>
  <c r="Q32" i="81"/>
  <c r="I11" i="81"/>
  <c r="P15" i="80"/>
  <c r="E33" i="81"/>
  <c r="H29" i="80"/>
  <c r="P33" i="80"/>
  <c r="W17" i="80"/>
  <c r="F33" i="81"/>
  <c r="D13" i="80"/>
  <c r="C29" i="78"/>
  <c r="Q35" i="80"/>
  <c r="S28" i="81"/>
  <c r="I51" i="80"/>
  <c r="R52" i="80"/>
  <c r="C53" i="80"/>
  <c r="P13" i="81"/>
  <c r="Q50" i="80"/>
  <c r="N49" i="81"/>
  <c r="M52" i="81"/>
  <c r="K51" i="81"/>
  <c r="D49" i="81"/>
  <c r="U11" i="80"/>
  <c r="M16" i="80"/>
  <c r="I16" i="80"/>
  <c r="R55" i="81"/>
  <c r="U19" i="80"/>
  <c r="S12" i="80"/>
  <c r="K19" i="78"/>
  <c r="P28" i="81"/>
  <c r="P31" i="81"/>
  <c r="O28" i="80"/>
  <c r="D35" i="81"/>
  <c r="E47" i="81"/>
  <c r="P27" i="81"/>
  <c r="N30" i="78"/>
  <c r="C47" i="78"/>
  <c r="M16" i="81"/>
  <c r="H15" i="81"/>
  <c r="J19" i="81"/>
  <c r="D13" i="81"/>
  <c r="G13" i="81"/>
  <c r="P49" i="81"/>
  <c r="E35" i="81"/>
  <c r="U47" i="80"/>
  <c r="K12" i="80"/>
  <c r="I19" i="80"/>
  <c r="L11" i="80"/>
  <c r="W15" i="80"/>
  <c r="I13" i="80"/>
  <c r="T49" i="81"/>
  <c r="P29" i="81"/>
  <c r="J15" i="81"/>
  <c r="J49" i="80"/>
  <c r="N49" i="80"/>
  <c r="K13" i="81"/>
  <c r="L19" i="81"/>
  <c r="R47" i="81"/>
  <c r="P12" i="80"/>
  <c r="R51" i="81"/>
  <c r="J50" i="80"/>
  <c r="D35" i="80"/>
  <c r="H48" i="81"/>
  <c r="S47" i="80"/>
  <c r="S17" i="80"/>
  <c r="G50" i="81"/>
  <c r="M11" i="81"/>
  <c r="V19" i="78"/>
  <c r="U53" i="80"/>
  <c r="V50" i="80"/>
  <c r="K17" i="81"/>
  <c r="E33" i="80"/>
  <c r="W11" i="80"/>
  <c r="N19" i="80"/>
  <c r="N31" i="78"/>
  <c r="D47" i="81"/>
  <c r="P51" i="80"/>
  <c r="S13" i="81"/>
  <c r="E50" i="80"/>
  <c r="F19" i="80"/>
  <c r="F51" i="81"/>
  <c r="O15" i="80"/>
  <c r="L50" i="80"/>
  <c r="I47" i="80"/>
  <c r="G16" i="80"/>
  <c r="V15" i="81"/>
  <c r="R35" i="80"/>
  <c r="W13" i="80"/>
  <c r="C52" i="80"/>
  <c r="E55" i="81"/>
  <c r="S27" i="80"/>
  <c r="W47" i="80"/>
  <c r="G27" i="81"/>
  <c r="I51" i="81"/>
  <c r="C55" i="80"/>
  <c r="U14" i="81"/>
  <c r="F14" i="80"/>
  <c r="J11" i="80"/>
  <c r="I14" i="80"/>
  <c r="O14" i="81"/>
  <c r="K18" i="78"/>
  <c r="J48" i="80"/>
  <c r="W14" i="80"/>
  <c r="T53" i="81"/>
  <c r="T48" i="80"/>
  <c r="F29" i="80"/>
  <c r="R51" i="80"/>
  <c r="F52" i="80"/>
  <c r="P30" i="80"/>
  <c r="V12" i="81"/>
  <c r="Q14" i="80"/>
  <c r="Q19" i="78"/>
  <c r="N19" i="78"/>
  <c r="N33" i="81"/>
  <c r="P27" i="80"/>
  <c r="U49" i="81"/>
  <c r="O11" i="80"/>
  <c r="S35" i="81"/>
  <c r="N16" i="80"/>
  <c r="G29" i="80"/>
  <c r="L52" i="81"/>
  <c r="G28" i="81"/>
  <c r="R53" i="81"/>
  <c r="K49" i="80"/>
  <c r="K52" i="80"/>
  <c r="C12" i="81"/>
  <c r="V13" i="81"/>
  <c r="I15" i="81"/>
  <c r="W15" i="81"/>
  <c r="M47" i="80"/>
  <c r="G17" i="80"/>
  <c r="S55" i="80"/>
  <c r="C14" i="80"/>
  <c r="P53" i="81"/>
  <c r="U12" i="81"/>
  <c r="D32" i="80"/>
  <c r="F47" i="80"/>
  <c r="R17" i="80"/>
  <c r="N47" i="80"/>
  <c r="R13" i="80"/>
  <c r="E29" i="81"/>
  <c r="D19" i="78"/>
  <c r="E12" i="80"/>
  <c r="T50" i="80"/>
  <c r="H19" i="81"/>
  <c r="T16" i="80"/>
  <c r="J16" i="80"/>
  <c r="F55" i="81"/>
  <c r="F15" i="80"/>
  <c r="G48" i="81"/>
  <c r="N19" i="81"/>
  <c r="C28" i="80"/>
  <c r="Q14" i="81"/>
  <c r="P14" i="80"/>
  <c r="N11" i="81"/>
  <c r="I13" i="81"/>
  <c r="M12" i="81"/>
  <c r="Q19" i="80"/>
  <c r="Q16" i="80"/>
  <c r="R47" i="80"/>
  <c r="T55" i="80"/>
  <c r="O29" i="81"/>
  <c r="O47" i="80"/>
  <c r="O55" i="80"/>
  <c r="T50" i="81"/>
  <c r="P50" i="81"/>
  <c r="D31" i="80"/>
  <c r="O30" i="80"/>
  <c r="F27" i="80"/>
  <c r="M13" i="80"/>
  <c r="F48" i="80"/>
  <c r="E18" i="78"/>
  <c r="T12" i="81"/>
  <c r="H55" i="81"/>
  <c r="F35" i="81"/>
  <c r="P19" i="81"/>
  <c r="F28" i="80"/>
  <c r="R19" i="80"/>
  <c r="C16" i="81"/>
  <c r="J17" i="80"/>
  <c r="W11" i="81"/>
  <c r="N14" i="81"/>
  <c r="J16" i="81"/>
  <c r="F29" i="81"/>
  <c r="F19" i="78"/>
  <c r="S11" i="80"/>
  <c r="P49" i="80"/>
  <c r="L51" i="80"/>
  <c r="M53" i="80"/>
  <c r="O33" i="80"/>
  <c r="W19" i="78"/>
  <c r="I50" i="80"/>
  <c r="E30" i="80"/>
  <c r="S48" i="80"/>
  <c r="G30" i="80"/>
  <c r="I52" i="80"/>
  <c r="O53" i="80"/>
  <c r="I48" i="80"/>
  <c r="R53" i="80"/>
  <c r="S15" i="80"/>
  <c r="Q15" i="81"/>
  <c r="K12" i="81"/>
  <c r="R19" i="78"/>
  <c r="E50" i="81"/>
  <c r="R11" i="80"/>
  <c r="F17" i="81"/>
  <c r="F51" i="80"/>
  <c r="J12" i="81"/>
  <c r="L53" i="81"/>
  <c r="L11" i="81"/>
  <c r="T48" i="81"/>
  <c r="F48" i="81"/>
  <c r="C50" i="78"/>
  <c r="L16" i="81"/>
  <c r="H13" i="81"/>
  <c r="O27" i="80"/>
  <c r="Q30" i="81"/>
  <c r="D51" i="81"/>
  <c r="F32" i="81"/>
  <c r="N29" i="81"/>
  <c r="S28" i="80"/>
  <c r="M17" i="80"/>
  <c r="H28" i="80"/>
  <c r="F31" i="81"/>
  <c r="V51" i="80"/>
  <c r="L16" i="80"/>
  <c r="O35" i="81"/>
  <c r="N47" i="81"/>
  <c r="P53" i="80"/>
  <c r="O17" i="80"/>
  <c r="I49" i="81"/>
  <c r="N51" i="80"/>
  <c r="G33" i="80"/>
  <c r="U55" i="80"/>
  <c r="M51" i="80"/>
  <c r="V47" i="81"/>
  <c r="E29" i="80"/>
  <c r="M15" i="80"/>
  <c r="Q55" i="81"/>
  <c r="K55" i="81"/>
  <c r="I12" i="80"/>
  <c r="F49" i="80"/>
  <c r="D33" i="81"/>
  <c r="T51" i="81"/>
  <c r="K19" i="81"/>
  <c r="P48" i="80"/>
  <c r="C13" i="80"/>
  <c r="O50" i="81"/>
  <c r="D17" i="80"/>
  <c r="C27" i="78"/>
  <c r="O52" i="80"/>
  <c r="T15" i="81"/>
  <c r="G52" i="81"/>
  <c r="C51" i="81"/>
  <c r="N52" i="80"/>
  <c r="G51" i="80"/>
  <c r="U19" i="78"/>
  <c r="H55" i="80"/>
  <c r="P32" i="81"/>
  <c r="E53" i="80"/>
  <c r="Q13" i="81"/>
  <c r="I55" i="80"/>
  <c r="C13" i="81"/>
  <c r="F18" i="78"/>
  <c r="E11" i="80"/>
  <c r="E31" i="81"/>
  <c r="N12" i="81"/>
  <c r="D16" i="81"/>
  <c r="C28" i="78"/>
  <c r="S17" i="81"/>
  <c r="S47" i="81"/>
  <c r="N13" i="81"/>
  <c r="S15" i="81"/>
  <c r="F28" i="81"/>
  <c r="H14" i="81"/>
  <c r="R55" i="80"/>
  <c r="P11" i="81"/>
  <c r="V19" i="80"/>
  <c r="O48" i="81"/>
  <c r="S13" i="80"/>
  <c r="O52" i="81"/>
  <c r="C34" i="78"/>
  <c r="O47" i="81"/>
  <c r="G30" i="81"/>
  <c r="U11" i="81"/>
  <c r="R11" i="81"/>
  <c r="Q52" i="81"/>
  <c r="S14" i="81"/>
  <c r="C53" i="81"/>
  <c r="D48" i="81"/>
  <c r="U15" i="81"/>
  <c r="C49" i="78"/>
  <c r="V55" i="80"/>
  <c r="F52" i="81"/>
  <c r="H15" i="80"/>
  <c r="K14" i="81"/>
  <c r="L17" i="80"/>
  <c r="H52" i="81"/>
  <c r="D52" i="80"/>
  <c r="Q19" i="81"/>
  <c r="E19" i="81"/>
  <c r="U52" i="81"/>
  <c r="Q35" i="81"/>
  <c r="V16" i="81"/>
  <c r="S51" i="81"/>
  <c r="G12" i="81"/>
  <c r="C35" i="81"/>
  <c r="E12" i="81"/>
  <c r="Q15" i="80"/>
  <c r="C48" i="80"/>
  <c r="I50" i="81"/>
  <c r="T49" i="80"/>
  <c r="O11" i="81"/>
  <c r="H49" i="80"/>
  <c r="D32" i="81"/>
  <c r="P50" i="80"/>
  <c r="H29" i="81"/>
  <c r="V53" i="80"/>
  <c r="N33" i="80"/>
  <c r="G47" i="80"/>
  <c r="E48" i="81"/>
  <c r="H17" i="81"/>
  <c r="I48" i="81"/>
  <c r="D33" i="80"/>
  <c r="E51" i="81"/>
  <c r="F15" i="81"/>
  <c r="L13" i="81"/>
  <c r="J47" i="81"/>
  <c r="U18" i="78"/>
  <c r="W51" i="81"/>
  <c r="W49" i="80"/>
  <c r="I17" i="81"/>
  <c r="R27" i="80"/>
  <c r="T15" i="80"/>
  <c r="R16" i="81"/>
  <c r="C29" i="80"/>
  <c r="G13" i="80"/>
  <c r="G55" i="81"/>
  <c r="C11" i="81"/>
  <c r="D55" i="81"/>
  <c r="C16" i="80"/>
  <c r="G33" i="81"/>
  <c r="I53" i="80"/>
  <c r="O12" i="81"/>
  <c r="F33" i="80"/>
  <c r="W50" i="80"/>
  <c r="I17" i="80"/>
  <c r="H33" i="80"/>
  <c r="P33" i="81"/>
  <c r="S33" i="81"/>
  <c r="G28" i="80"/>
  <c r="L18" i="78"/>
  <c r="I18" i="78"/>
  <c r="E27" i="81"/>
  <c r="L50" i="81"/>
  <c r="D11" i="80"/>
  <c r="C35" i="78"/>
  <c r="E17" i="81"/>
  <c r="P11" i="80"/>
  <c r="O15" i="81"/>
  <c r="F31" i="80"/>
  <c r="N15" i="81"/>
  <c r="S19" i="78"/>
  <c r="P35" i="81"/>
  <c r="V13" i="80"/>
  <c r="F17" i="80"/>
  <c r="W12" i="81"/>
  <c r="C49" i="81"/>
  <c r="C11" i="80"/>
  <c r="N55" i="81"/>
  <c r="E49" i="81"/>
  <c r="H18" i="78"/>
  <c r="C32" i="80"/>
  <c r="G48" i="80"/>
  <c r="F27" i="81"/>
  <c r="C50" i="80"/>
  <c r="Q29" i="80"/>
  <c r="H48" i="80"/>
  <c r="Q29" i="81"/>
  <c r="W55" i="81"/>
  <c r="G31" i="81"/>
  <c r="V15" i="80"/>
  <c r="C49" i="80"/>
  <c r="T18" i="78"/>
  <c r="C30" i="81"/>
  <c r="Q32" i="80"/>
  <c r="F30" i="80"/>
  <c r="E48" i="80"/>
  <c r="H30" i="80"/>
  <c r="V55" i="81"/>
  <c r="P51" i="81"/>
  <c r="O32" i="80"/>
  <c r="C30" i="80"/>
  <c r="V48" i="80"/>
  <c r="J53" i="81"/>
  <c r="G55" i="80"/>
  <c r="K48" i="80"/>
  <c r="Q51" i="80"/>
  <c r="S19" i="80"/>
  <c r="H31" i="80"/>
  <c r="P52" i="80"/>
  <c r="G18" i="78"/>
  <c r="O35" i="80"/>
  <c r="Q28" i="81"/>
  <c r="E14" i="81"/>
  <c r="R27" i="81"/>
  <c r="F16" i="81"/>
  <c r="K15" i="80"/>
  <c r="M47" i="81"/>
  <c r="C53" i="78"/>
  <c r="I14" i="81"/>
  <c r="V49" i="81"/>
  <c r="E32" i="81"/>
  <c r="H13" i="80"/>
  <c r="W17" i="81"/>
  <c r="T53" i="80"/>
  <c r="R33" i="80"/>
  <c r="O31" i="81"/>
  <c r="E52" i="80"/>
  <c r="O19" i="81"/>
  <c r="Q55" i="80"/>
  <c r="P32" i="80"/>
  <c r="F12" i="81"/>
  <c r="O16" i="80"/>
  <c r="U50" i="80"/>
  <c r="C51" i="78"/>
  <c r="P17" i="80"/>
  <c r="L55" i="80"/>
  <c r="M15" i="81"/>
  <c r="E16" i="81"/>
  <c r="O18" i="78"/>
  <c r="J18" i="78"/>
  <c r="R50" i="81"/>
  <c r="S32" i="81"/>
  <c r="O13" i="81"/>
  <c r="J51" i="81"/>
  <c r="F49" i="81"/>
  <c r="J50" i="81"/>
  <c r="E31" i="80"/>
  <c r="O53" i="81"/>
  <c r="S30" i="81"/>
  <c r="G15" i="81"/>
  <c r="J51" i="80"/>
  <c r="S11" i="81"/>
  <c r="J19" i="80"/>
  <c r="F14" i="81"/>
  <c r="M50" i="80"/>
  <c r="M52" i="80"/>
  <c r="F19" i="81"/>
  <c r="L17" i="81"/>
  <c r="W16" i="80"/>
  <c r="H28" i="81"/>
  <c r="L52" i="80"/>
  <c r="M48" i="80"/>
  <c r="S49" i="81"/>
  <c r="E49" i="80"/>
  <c r="P17" i="81"/>
  <c r="C19" i="78"/>
  <c r="S53" i="81"/>
  <c r="P48" i="81"/>
  <c r="E27" i="80"/>
  <c r="P47" i="81"/>
  <c r="T14" i="80"/>
  <c r="D14" i="81"/>
  <c r="E28" i="81"/>
  <c r="W48" i="81"/>
  <c r="N50" i="81"/>
  <c r="W14" i="81"/>
  <c r="F50" i="80"/>
  <c r="H33" i="81"/>
  <c r="Q49" i="80"/>
  <c r="S16" i="81"/>
  <c r="N34" i="78"/>
  <c r="N53" i="81"/>
  <c r="J13" i="81"/>
  <c r="O19" i="80"/>
  <c r="L15" i="80"/>
  <c r="K14" i="80"/>
  <c r="N53" i="80"/>
  <c r="Q13" i="80"/>
  <c r="O31" i="80"/>
  <c r="D30" i="80"/>
  <c r="D14" i="80"/>
  <c r="C54" i="78"/>
  <c r="T11" i="81"/>
  <c r="D30" i="81"/>
  <c r="X19" i="78"/>
  <c r="V16" i="80"/>
  <c r="Q31" i="81"/>
  <c r="Q30" i="80"/>
  <c r="H11" i="81"/>
  <c r="G14" i="81"/>
  <c r="E28" i="80"/>
  <c r="C15" i="81"/>
  <c r="N32" i="81"/>
  <c r="N35" i="81"/>
  <c r="E19" i="78"/>
  <c r="P47" i="80"/>
  <c r="G12" i="80"/>
  <c r="W52" i="80"/>
  <c r="V47" i="80"/>
  <c r="K19" i="80"/>
  <c r="T19" i="80"/>
  <c r="F53" i="81"/>
  <c r="R31" i="80"/>
  <c r="R31" i="81"/>
  <c r="G19" i="81"/>
  <c r="G50" i="80"/>
  <c r="S30" i="80"/>
  <c r="D15" i="80"/>
  <c r="C48" i="78"/>
  <c r="R14" i="80"/>
  <c r="C50" i="81"/>
  <c r="H32" i="80"/>
  <c r="N28" i="81"/>
  <c r="S53" i="80"/>
  <c r="M49" i="80"/>
  <c r="I55" i="81"/>
  <c r="M19" i="80"/>
  <c r="C33" i="80"/>
  <c r="L55" i="81"/>
  <c r="D15" i="81"/>
  <c r="V19" i="81"/>
  <c r="D27" i="80"/>
  <c r="G17" i="81"/>
  <c r="Q51" i="81"/>
  <c r="O27" i="81"/>
  <c r="Q27" i="80"/>
  <c r="Q53" i="81"/>
  <c r="D53" i="81"/>
  <c r="P30" i="81"/>
  <c r="K53" i="80"/>
  <c r="J14" i="81"/>
  <c r="D47" i="80"/>
  <c r="G19" i="80"/>
  <c r="O50" i="80"/>
  <c r="N15" i="80"/>
  <c r="W12" i="80"/>
  <c r="R28" i="81"/>
  <c r="S31" i="80"/>
  <c r="C35" i="80"/>
  <c r="N51" i="81"/>
  <c r="D49" i="80"/>
  <c r="H47" i="81"/>
  <c r="V18" i="78"/>
  <c r="J11" i="81"/>
  <c r="C55" i="81"/>
  <c r="T14" i="81"/>
  <c r="C11" i="78"/>
  <c r="D52" i="81"/>
  <c r="F12" i="80"/>
  <c r="S32" i="80"/>
  <c r="T11" i="80"/>
  <c r="H7" i="78"/>
  <c r="R12" i="81"/>
  <c r="P18" i="78"/>
  <c r="V12" i="80"/>
  <c r="U17" i="80"/>
  <c r="Q48" i="80"/>
  <c r="G52" i="80"/>
  <c r="M55" i="81"/>
  <c r="M11" i="80"/>
  <c r="G35" i="80"/>
  <c r="O29" i="80"/>
  <c r="C15" i="80"/>
  <c r="I19" i="81"/>
  <c r="M55" i="80"/>
  <c r="H50" i="80"/>
  <c r="E51" i="80"/>
  <c r="R19" i="81"/>
  <c r="E14" i="80"/>
  <c r="L19" i="78"/>
  <c r="H52" i="80"/>
  <c r="H12" i="80"/>
  <c r="U17" i="81"/>
  <c r="R29" i="81"/>
  <c r="R12" i="80"/>
  <c r="U14" i="80"/>
  <c r="C32" i="81"/>
  <c r="F13" i="81"/>
  <c r="K47" i="81"/>
  <c r="G35" i="81"/>
  <c r="P29" i="80"/>
  <c r="Q47" i="81"/>
  <c r="F11" i="81"/>
  <c r="S27" i="81"/>
  <c r="C47" i="80"/>
  <c r="G16" i="81"/>
  <c r="N17" i="80"/>
  <c r="I12" i="81"/>
  <c r="C51" i="80"/>
  <c r="O13" i="80"/>
  <c r="H35" i="81"/>
  <c r="N27" i="78"/>
  <c r="W55" i="80"/>
  <c r="K16" i="81"/>
  <c r="C17" i="81"/>
  <c r="N18" i="78"/>
  <c r="T19" i="81"/>
  <c r="E16" i="80"/>
  <c r="M48" i="81"/>
  <c r="T52" i="81"/>
  <c r="I49" i="80"/>
  <c r="J13" i="80"/>
  <c r="N28" i="78"/>
  <c r="M14" i="81"/>
  <c r="T19" i="78"/>
  <c r="H50" i="81"/>
  <c r="C31" i="78"/>
  <c r="D19" i="81"/>
  <c r="M19" i="78"/>
  <c r="J15" i="80"/>
  <c r="N11" i="80"/>
  <c r="G19" i="78"/>
  <c r="P16" i="80"/>
  <c r="T47" i="80"/>
  <c r="N31" i="80"/>
  <c r="R14" i="81"/>
  <c r="R15" i="80"/>
  <c r="R29" i="80"/>
  <c r="O49" i="80"/>
  <c r="G53" i="81"/>
  <c r="E19" i="80"/>
  <c r="D50" i="80"/>
  <c r="E32" i="80"/>
  <c r="M18" i="78"/>
  <c r="U49" i="80"/>
  <c r="R33" i="81"/>
  <c r="V11" i="80"/>
  <c r="T55" i="81"/>
  <c r="E55" i="80"/>
  <c r="N35" i="80"/>
  <c r="F11" i="80"/>
  <c r="K17" i="80"/>
  <c r="E47" i="80"/>
  <c r="U50" i="81"/>
  <c r="S52" i="80"/>
  <c r="U48" i="80"/>
  <c r="J49" i="81"/>
  <c r="L51" i="81"/>
  <c r="K48" i="81"/>
  <c r="D28" i="81"/>
  <c r="K50" i="80"/>
  <c r="R30" i="81"/>
  <c r="G15" i="80"/>
  <c r="H17" i="80"/>
  <c r="H27" i="80"/>
  <c r="J12" i="80"/>
  <c r="W48" i="80"/>
  <c r="R13" i="81"/>
  <c r="P19" i="80"/>
  <c r="L14" i="81"/>
  <c r="I53" i="81"/>
  <c r="U13" i="81"/>
  <c r="J47" i="80"/>
  <c r="N30" i="81"/>
  <c r="V17" i="81"/>
  <c r="M53" i="81"/>
  <c r="Q18" i="78"/>
  <c r="V53" i="81"/>
  <c r="T16" i="81"/>
  <c r="S51" i="80"/>
  <c r="T13" i="80"/>
  <c r="C18" i="78"/>
  <c r="S33" i="80"/>
  <c r="H53" i="81"/>
  <c r="M14" i="80"/>
  <c r="E30" i="81"/>
  <c r="E17" i="80"/>
  <c r="X18" i="78"/>
  <c r="R52" i="81"/>
  <c r="S31" i="81"/>
  <c r="V48" i="81"/>
  <c r="F50" i="81"/>
  <c r="H30" i="81"/>
  <c r="V17" i="80"/>
  <c r="L48" i="81"/>
  <c r="E52" i="81"/>
  <c r="D55" i="80"/>
  <c r="F16" i="80"/>
  <c r="G11" i="80"/>
  <c r="N17" i="81"/>
  <c r="F47" i="81"/>
  <c r="Q12" i="81"/>
  <c r="H47" i="80"/>
  <c r="O48" i="80"/>
  <c r="N32" i="78"/>
  <c r="Q16" i="81"/>
  <c r="P13" i="80"/>
  <c r="V50" i="81"/>
  <c r="J52" i="80"/>
  <c r="Q11" i="81"/>
  <c r="U51" i="80"/>
  <c r="Q48" i="81"/>
  <c r="E35" i="80"/>
  <c r="T47" i="81"/>
  <c r="E53" i="81"/>
  <c r="H19" i="78"/>
  <c r="V14" i="80"/>
  <c r="P52" i="81"/>
  <c r="C14" i="81"/>
  <c r="N12" i="80"/>
  <c r="H53" i="80"/>
  <c r="N48" i="81"/>
  <c r="F13" i="80"/>
  <c r="G49" i="80"/>
  <c r="C47" i="81"/>
  <c r="K55" i="80"/>
  <c r="N55" i="80"/>
  <c r="U47" i="81"/>
  <c r="P55" i="80"/>
  <c r="T52" i="80"/>
  <c r="P15" i="81"/>
  <c r="N35" i="78"/>
  <c r="O17" i="81"/>
  <c r="U53" i="81"/>
  <c r="I52" i="81"/>
  <c r="I16" i="81"/>
  <c r="S52" i="81"/>
  <c r="K16" i="80"/>
  <c r="G11" i="81"/>
  <c r="G27" i="80"/>
  <c r="U15" i="80"/>
  <c r="O28" i="81"/>
  <c r="D48" i="80"/>
  <c r="W47" i="81"/>
  <c r="H16" i="81"/>
  <c r="G53" i="80"/>
  <c r="S29" i="81"/>
  <c r="U16" i="80"/>
  <c r="O51" i="81"/>
  <c r="J55" i="80"/>
  <c r="D53" i="80"/>
  <c r="N29" i="80"/>
  <c r="R48" i="80"/>
  <c r="O33" i="81"/>
  <c r="J17" i="81"/>
  <c r="V14" i="81"/>
  <c r="G29" i="81"/>
  <c r="R16" i="80"/>
  <c r="H19" i="80"/>
  <c r="E15" i="81"/>
  <c r="L14" i="80"/>
  <c r="H35" i="80"/>
  <c r="W19" i="80"/>
  <c r="N27" i="80"/>
  <c r="W49" i="81"/>
  <c r="H51" i="80"/>
  <c r="H27" i="81"/>
  <c r="R50" i="80"/>
  <c r="O19" i="78"/>
  <c r="W18" i="78"/>
  <c r="H51" i="81"/>
  <c r="K51" i="80"/>
  <c r="S50" i="80"/>
  <c r="N32" i="80"/>
  <c r="O12" i="80"/>
  <c r="Q33" i="81"/>
  <c r="N29" i="78"/>
  <c r="N16" i="81"/>
  <c r="C33" i="81"/>
  <c r="U19" i="81"/>
  <c r="M13" i="81"/>
  <c r="Q28" i="80"/>
  <c r="C27" i="80"/>
  <c r="D29" i="81"/>
  <c r="C28" i="81"/>
  <c r="S12" i="81"/>
  <c r="C31" i="80"/>
  <c r="K49" i="81"/>
  <c r="O30" i="81"/>
  <c r="Q52" i="80"/>
  <c r="Q33" i="80"/>
  <c r="M12" i="80"/>
  <c r="G31" i="80"/>
  <c r="C17" i="80"/>
  <c r="O14" i="80"/>
  <c r="N28" i="80"/>
  <c r="T28" i="80" l="1"/>
  <c r="X17" i="80"/>
  <c r="I31" i="80"/>
  <c r="I28" i="81"/>
  <c r="I27" i="80"/>
  <c r="C34" i="80"/>
  <c r="I33" i="81"/>
  <c r="T32" i="80"/>
  <c r="H34" i="81"/>
  <c r="T27" i="80"/>
  <c r="N34" i="80"/>
  <c r="T29" i="80"/>
  <c r="W54" i="81"/>
  <c r="G34" i="80"/>
  <c r="G18" i="81"/>
  <c r="U54" i="81"/>
  <c r="C54" i="81"/>
  <c r="X47" i="81"/>
  <c r="X14" i="81"/>
  <c r="T54" i="81"/>
  <c r="Q18" i="81"/>
  <c r="H54" i="80"/>
  <c r="F54" i="81"/>
  <c r="G18" i="80"/>
  <c r="T30" i="81"/>
  <c r="J54" i="80"/>
  <c r="H34" i="80"/>
  <c r="E54" i="80"/>
  <c r="F18" i="80"/>
  <c r="T35" i="80"/>
  <c r="V18" i="80"/>
  <c r="T31" i="80"/>
  <c r="T54" i="80"/>
  <c r="N18" i="80"/>
  <c r="X17" i="81"/>
  <c r="X51" i="80"/>
  <c r="X47" i="80"/>
  <c r="C54" i="80"/>
  <c r="S34" i="81"/>
  <c r="F18" i="81"/>
  <c r="Q54" i="81"/>
  <c r="K54" i="81"/>
  <c r="I32" i="81"/>
  <c r="X15" i="80"/>
  <c r="M18" i="80"/>
  <c r="B11" i="78"/>
  <c r="J7" i="78"/>
  <c r="T18" i="80"/>
  <c r="X55" i="81"/>
  <c r="J18" i="81"/>
  <c r="H54" i="81"/>
  <c r="I35" i="80"/>
  <c r="D54" i="80"/>
  <c r="Q34" i="80"/>
  <c r="O34" i="81"/>
  <c r="D34" i="80"/>
  <c r="I33" i="80"/>
  <c r="T28" i="81"/>
  <c r="X50" i="81"/>
  <c r="V54" i="80"/>
  <c r="P54" i="80"/>
  <c r="T35" i="81"/>
  <c r="T32" i="81"/>
  <c r="X15" i="81"/>
  <c r="H18" i="81"/>
  <c r="T18" i="81"/>
  <c r="P54" i="81"/>
  <c r="E34" i="80"/>
  <c r="S18" i="81"/>
  <c r="M54" i="81"/>
  <c r="R34" i="81"/>
  <c r="I30" i="80"/>
  <c r="I30" i="81"/>
  <c r="X49" i="80"/>
  <c r="X50" i="80"/>
  <c r="F34" i="81"/>
  <c r="I32" i="80"/>
  <c r="C18" i="80"/>
  <c r="X11" i="80"/>
  <c r="X49" i="81"/>
  <c r="P18" i="80"/>
  <c r="D18" i="80"/>
  <c r="E34" i="81"/>
  <c r="X16" i="80"/>
  <c r="C18" i="81"/>
  <c r="X11" i="81"/>
  <c r="I29" i="80"/>
  <c r="R34" i="80"/>
  <c r="J54" i="81"/>
  <c r="G54" i="80"/>
  <c r="T33" i="80"/>
  <c r="O18" i="81"/>
  <c r="X48" i="80"/>
  <c r="I35" i="81"/>
  <c r="X53" i="81"/>
  <c r="R18" i="81"/>
  <c r="U18" i="81"/>
  <c r="O54" i="81"/>
  <c r="P18" i="81"/>
  <c r="S54" i="81"/>
  <c r="E18" i="80"/>
  <c r="X13" i="81"/>
  <c r="X51" i="81"/>
  <c r="X13" i="80"/>
  <c r="V54" i="81"/>
  <c r="N54" i="81"/>
  <c r="T29" i="81"/>
  <c r="O34" i="80"/>
  <c r="L18" i="81"/>
  <c r="R18" i="80"/>
  <c r="S18" i="80"/>
  <c r="W18" i="81"/>
  <c r="X16" i="81"/>
  <c r="F34" i="80"/>
  <c r="O54" i="80"/>
  <c r="R54" i="80"/>
  <c r="N18" i="81"/>
  <c r="I28" i="80"/>
  <c r="N54" i="80"/>
  <c r="F54" i="80"/>
  <c r="X14" i="80"/>
  <c r="M54" i="80"/>
  <c r="X12" i="81"/>
  <c r="O18" i="80"/>
  <c r="P34" i="80"/>
  <c r="T33" i="81"/>
  <c r="J18" i="80"/>
  <c r="X55" i="80"/>
  <c r="G34" i="81"/>
  <c r="W54" i="80"/>
  <c r="S34" i="80"/>
  <c r="X52" i="80"/>
  <c r="I54" i="80"/>
  <c r="D54" i="81"/>
  <c r="W18" i="80"/>
  <c r="M18" i="81"/>
  <c r="S54" i="80"/>
  <c r="R54" i="81"/>
  <c r="L18" i="80"/>
  <c r="U54" i="80"/>
  <c r="P34" i="81"/>
  <c r="E54" i="81"/>
  <c r="U18" i="80"/>
  <c r="X53" i="80"/>
  <c r="I18" i="81"/>
  <c r="K18" i="81"/>
  <c r="K18" i="80"/>
  <c r="I31" i="81"/>
  <c r="I18" i="80"/>
  <c r="T27" i="81"/>
  <c r="N34" i="81"/>
  <c r="K54" i="80"/>
  <c r="G54" i="81"/>
  <c r="X19" i="81"/>
  <c r="D18" i="81"/>
  <c r="Q54" i="80"/>
  <c r="V18" i="81"/>
  <c r="H18" i="80"/>
  <c r="L54" i="80"/>
  <c r="T30" i="80"/>
  <c r="Q34" i="81"/>
  <c r="I54" i="81"/>
  <c r="X19" i="80"/>
  <c r="D34" i="81"/>
  <c r="X12" i="80"/>
  <c r="E18" i="81"/>
  <c r="Q18" i="80"/>
  <c r="L54" i="81"/>
  <c r="X52" i="81"/>
  <c r="I27" i="81"/>
  <c r="C34" i="81"/>
  <c r="I29" i="81"/>
  <c r="X48" i="81"/>
  <c r="T31" i="81"/>
  <c r="T34" i="81" l="1"/>
  <c r="X18" i="80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12" i="78"/>
  <c r="B13" i="78" s="1"/>
  <c r="B14" i="78" s="1"/>
  <c r="B15" i="78" s="1"/>
  <c r="B16" i="78" s="1"/>
  <c r="B17" i="78" s="1"/>
  <c r="X54" i="80"/>
  <c r="I34" i="80"/>
  <c r="X18" i="81"/>
  <c r="I34" i="81"/>
  <c r="T34" i="80"/>
  <c r="X54" i="81"/>
  <c r="W22" i="58" l="1"/>
  <c r="W22" i="60"/>
  <c r="W17" i="62"/>
  <c r="W27" i="58"/>
  <c r="W26" i="58"/>
  <c r="W25" i="58"/>
  <c r="W21" i="59"/>
  <c r="W20" i="58"/>
  <c r="W18" i="59"/>
  <c r="W19" i="60"/>
  <c r="W22" i="59"/>
  <c r="W20" i="59"/>
  <c r="W21" i="58"/>
  <c r="W23" i="62"/>
  <c r="W20" i="62"/>
  <c r="W17" i="59"/>
  <c r="W20" i="60"/>
  <c r="W17" i="60"/>
  <c r="W17" i="58"/>
  <c r="W23" i="59"/>
  <c r="W18" i="62"/>
  <c r="W19" i="62"/>
  <c r="W18" i="58"/>
  <c r="W18" i="60"/>
  <c r="W19" i="58"/>
  <c r="W21" i="60"/>
  <c r="W21" i="62"/>
  <c r="W23" i="58"/>
  <c r="W22" i="62"/>
  <c r="W23" i="60"/>
  <c r="W19" i="59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<sst xmlns="http://schemas.openxmlformats.org/spreadsheetml/2006/main" count="7912" uniqueCount="130">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</sst>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7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27" xfId="0" applyFont="1" applyFill="1" applyBorder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52" fillId="0" borderId="24" xfId="0" applyFont="1" applyFill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64" fontId="7" fillId="0" borderId="45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51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7" fillId="0" borderId="0" xfId="0" applyNumberFormat="1" applyFont="1" applyFill="1" applyAlignment="1">
      <alignment vertical="center" wrapText="1"/>
    </xf>
    <xf numFmtId="164" fontId="7" fillId="0" borderId="31" xfId="0" applyNumberFormat="1" applyFont="1" applyFill="1" applyBorder="1" applyAlignment="1">
      <alignment vertical="center" wrapText="1"/>
    </xf>
    <xf numFmtId="164" fontId="7" fillId="0" borderId="54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164" fontId="7" fillId="0" borderId="68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2" fontId="56" fillId="0" borderId="21" xfId="0" applyNumberFormat="1" applyFont="1" applyFill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48</v>
      </c>
      <c r="N11" s="1135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8" t="s">
        <v>28</v>
      </c>
      <c r="M15" s="1139"/>
      <c r="N15" s="1139"/>
      <c r="O15" s="1139"/>
      <c r="P15" s="1139"/>
      <c r="Q15" s="1139"/>
      <c r="R15" s="1139"/>
      <c r="S15" s="1139"/>
      <c r="T15" s="1139"/>
      <c r="U15" s="1142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6" t="s">
        <v>16</v>
      </c>
      <c r="C36" s="1137"/>
      <c r="D36" s="1137"/>
      <c r="E36" s="1137"/>
      <c r="F36" s="1137"/>
      <c r="G36" s="1137"/>
      <c r="H36" s="59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5" t="s">
        <v>26</v>
      </c>
      <c r="L37" s="114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48</v>
      </c>
      <c r="N11" s="1135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8" t="s">
        <v>28</v>
      </c>
      <c r="M15" s="1139"/>
      <c r="N15" s="1139"/>
      <c r="O15" s="1139"/>
      <c r="P15" s="1139"/>
      <c r="Q15" s="1139"/>
      <c r="R15" s="1139"/>
      <c r="S15" s="1139"/>
      <c r="T15" s="1139"/>
      <c r="U15" s="1139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6" t="s">
        <v>16</v>
      </c>
      <c r="C36" s="1137"/>
      <c r="D36" s="1137"/>
      <c r="E36" s="1137"/>
      <c r="F36" s="1137"/>
      <c r="G36" s="1137"/>
      <c r="H36" s="59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6"/>
      <c r="L37" s="114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48</v>
      </c>
      <c r="N11" s="1135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8" t="s">
        <v>28</v>
      </c>
      <c r="M15" s="1139"/>
      <c r="N15" s="1139"/>
      <c r="O15" s="1139"/>
      <c r="P15" s="1139"/>
      <c r="Q15" s="1139"/>
      <c r="R15" s="1139"/>
      <c r="S15" s="1139"/>
      <c r="T15" s="1139"/>
      <c r="U15" s="1139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6" t="s">
        <v>16</v>
      </c>
      <c r="C36" s="1137"/>
      <c r="D36" s="1137"/>
      <c r="E36" s="1137"/>
      <c r="F36" s="1137"/>
      <c r="G36" s="1137"/>
      <c r="H36" s="59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6"/>
      <c r="L37" s="114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52</v>
      </c>
      <c r="N11" s="113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8" t="s">
        <v>28</v>
      </c>
      <c r="M15" s="1139"/>
      <c r="N15" s="1139"/>
      <c r="O15" s="1139"/>
      <c r="P15" s="1139"/>
      <c r="Q15" s="1139"/>
      <c r="R15" s="1139"/>
      <c r="S15" s="1139"/>
      <c r="T15" s="1139"/>
      <c r="U15" s="1139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6" t="s">
        <v>16</v>
      </c>
      <c r="C36" s="1137"/>
      <c r="D36" s="1137"/>
      <c r="E36" s="1137"/>
      <c r="F36" s="1137"/>
      <c r="G36" s="1137"/>
      <c r="H36" s="59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6"/>
      <c r="L37" s="114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56"/>
      <c r="B1" s="1159" t="s">
        <v>33</v>
      </c>
      <c r="C1" s="1160"/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1"/>
      <c r="T1" s="1162" t="s">
        <v>34</v>
      </c>
      <c r="U1" s="1162"/>
      <c r="V1" s="1162"/>
      <c r="W1" s="1162"/>
      <c r="X1" s="1163"/>
    </row>
    <row r="2" spans="1:26" x14ac:dyDescent="0.25">
      <c r="A2" s="1157"/>
      <c r="B2" s="1164" t="s">
        <v>35</v>
      </c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6"/>
      <c r="T2" s="1170" t="s">
        <v>36</v>
      </c>
      <c r="U2" s="1170"/>
      <c r="V2" s="1170"/>
      <c r="W2" s="1170"/>
      <c r="X2" s="1171"/>
    </row>
    <row r="3" spans="1:26" x14ac:dyDescent="0.25">
      <c r="A3" s="1158"/>
      <c r="B3" s="1167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9"/>
      <c r="T3" s="1170" t="s">
        <v>37</v>
      </c>
      <c r="U3" s="1170"/>
      <c r="V3" s="1170"/>
      <c r="W3" s="1170"/>
      <c r="X3" s="117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72"/>
      <c r="U4" s="1172"/>
      <c r="V4" s="1172"/>
      <c r="W4" s="1172"/>
      <c r="X4" s="1173"/>
    </row>
    <row r="5" spans="1:26" x14ac:dyDescent="0.25">
      <c r="A5" s="134" t="s">
        <v>38</v>
      </c>
      <c r="B5" s="1167">
        <v>3</v>
      </c>
      <c r="C5" s="1168"/>
      <c r="D5" s="84"/>
      <c r="E5" s="84"/>
      <c r="F5" s="84" t="s">
        <v>39</v>
      </c>
      <c r="G5" s="1177" t="s">
        <v>50</v>
      </c>
      <c r="H5" s="1177"/>
      <c r="I5" s="87"/>
      <c r="J5" s="87"/>
      <c r="K5" s="87"/>
      <c r="L5" s="85"/>
      <c r="M5" s="84" t="s">
        <v>40</v>
      </c>
      <c r="N5" s="1168">
        <v>5</v>
      </c>
      <c r="O5" s="1168"/>
      <c r="T5" s="1174"/>
      <c r="U5" s="1174"/>
      <c r="V5" s="1174"/>
      <c r="W5" s="1174"/>
      <c r="X5" s="117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74"/>
      <c r="U6" s="1174"/>
      <c r="V6" s="1174"/>
      <c r="W6" s="1174"/>
      <c r="X6" s="1175"/>
    </row>
    <row r="7" spans="1:26" x14ac:dyDescent="0.25">
      <c r="A7" s="170" t="s">
        <v>41</v>
      </c>
      <c r="B7" s="1178" t="s">
        <v>2</v>
      </c>
      <c r="C7" s="1179"/>
      <c r="D7" s="86"/>
      <c r="E7" s="86"/>
      <c r="F7" s="84" t="s">
        <v>42</v>
      </c>
      <c r="G7" s="1177" t="s">
        <v>55</v>
      </c>
      <c r="H7" s="1177"/>
      <c r="I7" s="1177"/>
      <c r="J7" s="1177"/>
      <c r="K7" s="87"/>
      <c r="L7" s="87"/>
      <c r="M7" s="84" t="s">
        <v>43</v>
      </c>
      <c r="O7" s="1168" t="s">
        <v>51</v>
      </c>
      <c r="P7" s="1168"/>
      <c r="Q7" s="1168"/>
      <c r="R7" s="1168"/>
      <c r="S7" s="88"/>
      <c r="T7" s="1174"/>
      <c r="U7" s="1174"/>
      <c r="V7" s="1174"/>
      <c r="W7" s="1174"/>
      <c r="X7" s="117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76"/>
      <c r="U8" s="1176"/>
      <c r="V8" s="1176"/>
      <c r="W8" s="1174"/>
      <c r="X8" s="1175"/>
    </row>
    <row r="9" spans="1:26" ht="30.75" thickBot="1" x14ac:dyDescent="0.3">
      <c r="A9" s="74"/>
      <c r="B9" s="1151" t="s">
        <v>7</v>
      </c>
      <c r="C9" s="1152"/>
      <c r="D9" s="1152"/>
      <c r="E9" s="1152"/>
      <c r="F9" s="1152"/>
      <c r="G9" s="1152"/>
      <c r="H9" s="1152"/>
      <c r="I9" s="1152"/>
      <c r="J9" s="1152"/>
      <c r="K9" s="1150"/>
      <c r="L9" s="1148" t="s">
        <v>28</v>
      </c>
      <c r="M9" s="1149"/>
      <c r="N9" s="1149"/>
      <c r="O9" s="1149"/>
      <c r="P9" s="1149"/>
      <c r="Q9" s="1149"/>
      <c r="R9" s="1149"/>
      <c r="S9" s="1149"/>
      <c r="T9" s="1149"/>
      <c r="U9" s="1149"/>
      <c r="V9" s="115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48" t="s">
        <v>16</v>
      </c>
      <c r="C25" s="1149"/>
      <c r="D25" s="1149"/>
      <c r="E25" s="1149"/>
      <c r="F25" s="1149"/>
      <c r="G25" s="1149"/>
      <c r="H25" s="1150"/>
      <c r="I25" s="90"/>
      <c r="J25" s="90"/>
      <c r="K25" s="90"/>
      <c r="L25" s="90"/>
      <c r="M25" s="169" t="s">
        <v>45</v>
      </c>
      <c r="N25" s="1151" t="s">
        <v>16</v>
      </c>
      <c r="O25" s="1152"/>
      <c r="P25" s="1152"/>
      <c r="Q25" s="1152"/>
      <c r="R25" s="1152"/>
      <c r="S25" s="1152"/>
      <c r="T25" s="258"/>
      <c r="U25" s="168"/>
      <c r="V25" s="1153"/>
      <c r="W25" s="1153"/>
      <c r="X25" s="1154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3"/>
      <c r="W26" s="1153"/>
      <c r="X26" s="1154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3"/>
      <c r="W27" s="1153"/>
      <c r="X27" s="1154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3"/>
      <c r="W28" s="1153"/>
      <c r="X28" s="1154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3"/>
      <c r="W29" s="1153"/>
      <c r="X29" s="1154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3"/>
      <c r="W30" s="1153"/>
      <c r="X30" s="1154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3"/>
      <c r="W31" s="1153"/>
      <c r="X31" s="1154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3"/>
      <c r="W32" s="1153"/>
      <c r="X32" s="1154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53"/>
      <c r="W33" s="1153"/>
      <c r="X33" s="1154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53"/>
      <c r="W34" s="1153"/>
      <c r="X34" s="1154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51" t="s">
        <v>29</v>
      </c>
      <c r="C38" s="1152"/>
      <c r="D38" s="1152"/>
      <c r="E38" s="1152"/>
      <c r="F38" s="1152"/>
      <c r="G38" s="1152"/>
      <c r="H38" s="115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52</v>
      </c>
      <c r="N11" s="113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8" t="s">
        <v>28</v>
      </c>
      <c r="M15" s="1139"/>
      <c r="N15" s="1139"/>
      <c r="O15" s="1139"/>
      <c r="P15" s="1139"/>
      <c r="Q15" s="1139"/>
      <c r="R15" s="1139"/>
      <c r="S15" s="1139"/>
      <c r="T15" s="1139"/>
      <c r="U15" s="1139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80" t="s">
        <v>16</v>
      </c>
      <c r="C36" s="1137"/>
      <c r="D36" s="1137"/>
      <c r="E36" s="1137"/>
      <c r="F36" s="1137"/>
      <c r="G36" s="1137"/>
      <c r="H36" s="1181"/>
      <c r="I36" s="300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46"/>
      <c r="L37" s="114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56"/>
      <c r="B1" s="1159" t="s">
        <v>33</v>
      </c>
      <c r="C1" s="1160"/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1"/>
      <c r="T1" s="1162" t="s">
        <v>34</v>
      </c>
      <c r="U1" s="1162"/>
      <c r="V1" s="1162"/>
      <c r="W1" s="1162"/>
      <c r="X1" s="1163"/>
    </row>
    <row r="2" spans="1:26" x14ac:dyDescent="0.25">
      <c r="A2" s="1157"/>
      <c r="B2" s="1164" t="s">
        <v>35</v>
      </c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6"/>
      <c r="T2" s="1170" t="s">
        <v>36</v>
      </c>
      <c r="U2" s="1170"/>
      <c r="V2" s="1170"/>
      <c r="W2" s="1170"/>
      <c r="X2" s="1171"/>
    </row>
    <row r="3" spans="1:26" x14ac:dyDescent="0.25">
      <c r="A3" s="1158"/>
      <c r="B3" s="1167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9"/>
      <c r="T3" s="1170" t="s">
        <v>37</v>
      </c>
      <c r="U3" s="1170"/>
      <c r="V3" s="1170"/>
      <c r="W3" s="1170"/>
      <c r="X3" s="117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72"/>
      <c r="U4" s="1172"/>
      <c r="V4" s="1172"/>
      <c r="W4" s="1172"/>
      <c r="X4" s="1173"/>
    </row>
    <row r="5" spans="1:26" x14ac:dyDescent="0.25">
      <c r="A5" s="134" t="s">
        <v>38</v>
      </c>
      <c r="B5" s="1167">
        <v>3</v>
      </c>
      <c r="C5" s="1168"/>
      <c r="D5" s="84"/>
      <c r="E5" s="84"/>
      <c r="F5" s="84" t="s">
        <v>39</v>
      </c>
      <c r="G5" s="1177" t="s">
        <v>50</v>
      </c>
      <c r="H5" s="1177"/>
      <c r="I5" s="87"/>
      <c r="J5" s="87"/>
      <c r="K5" s="87"/>
      <c r="L5" s="85"/>
      <c r="M5" s="84" t="s">
        <v>40</v>
      </c>
      <c r="N5" s="1168">
        <v>5</v>
      </c>
      <c r="O5" s="1168"/>
      <c r="T5" s="1174"/>
      <c r="U5" s="1174"/>
      <c r="V5" s="1174"/>
      <c r="W5" s="1174"/>
      <c r="X5" s="117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74"/>
      <c r="U6" s="1174"/>
      <c r="V6" s="1174"/>
      <c r="W6" s="1174"/>
      <c r="X6" s="1175"/>
    </row>
    <row r="7" spans="1:26" x14ac:dyDescent="0.25">
      <c r="A7" s="170" t="s">
        <v>41</v>
      </c>
      <c r="B7" s="1178" t="s">
        <v>2</v>
      </c>
      <c r="C7" s="1179"/>
      <c r="D7" s="86"/>
      <c r="E7" s="86"/>
      <c r="F7" s="84" t="s">
        <v>42</v>
      </c>
      <c r="G7" s="1177" t="s">
        <v>55</v>
      </c>
      <c r="H7" s="1177"/>
      <c r="I7" s="1177"/>
      <c r="J7" s="1177"/>
      <c r="K7" s="87"/>
      <c r="L7" s="87"/>
      <c r="M7" s="84" t="s">
        <v>43</v>
      </c>
      <c r="O7" s="1168" t="s">
        <v>51</v>
      </c>
      <c r="P7" s="1168"/>
      <c r="Q7" s="1168"/>
      <c r="R7" s="1168"/>
      <c r="S7" s="88"/>
      <c r="T7" s="1174"/>
      <c r="U7" s="1174"/>
      <c r="V7" s="1174"/>
      <c r="W7" s="1174"/>
      <c r="X7" s="117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76"/>
      <c r="U8" s="1176"/>
      <c r="V8" s="1176"/>
      <c r="W8" s="1174"/>
      <c r="X8" s="1175"/>
    </row>
    <row r="9" spans="1:26" ht="30.75" thickBot="1" x14ac:dyDescent="0.3">
      <c r="A9" s="74"/>
      <c r="B9" s="1151" t="s">
        <v>7</v>
      </c>
      <c r="C9" s="1152"/>
      <c r="D9" s="1152"/>
      <c r="E9" s="1152"/>
      <c r="F9" s="1152"/>
      <c r="G9" s="1152"/>
      <c r="H9" s="1152"/>
      <c r="I9" s="1152"/>
      <c r="J9" s="1152"/>
      <c r="K9" s="1150"/>
      <c r="L9" s="1148" t="s">
        <v>28</v>
      </c>
      <c r="M9" s="1149"/>
      <c r="N9" s="1149"/>
      <c r="O9" s="1149"/>
      <c r="P9" s="1149"/>
      <c r="Q9" s="1149"/>
      <c r="R9" s="1149"/>
      <c r="S9" s="1149"/>
      <c r="T9" s="1149"/>
      <c r="U9" s="1149"/>
      <c r="V9" s="115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51" t="s">
        <v>16</v>
      </c>
      <c r="C25" s="1152"/>
      <c r="D25" s="1152"/>
      <c r="E25" s="1152"/>
      <c r="F25" s="1152"/>
      <c r="G25" s="1152"/>
      <c r="H25" s="1152"/>
      <c r="I25" s="1150"/>
      <c r="J25" s="90"/>
      <c r="K25" s="90"/>
      <c r="L25" s="90"/>
      <c r="M25" s="169" t="s">
        <v>45</v>
      </c>
      <c r="N25" s="1151" t="s">
        <v>16</v>
      </c>
      <c r="O25" s="1152"/>
      <c r="P25" s="1152"/>
      <c r="Q25" s="1152"/>
      <c r="R25" s="1152"/>
      <c r="S25" s="1152"/>
      <c r="T25" s="258"/>
      <c r="U25" s="168"/>
      <c r="V25" s="1153"/>
      <c r="W25" s="1153"/>
      <c r="X25" s="1154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3"/>
      <c r="W26" s="1153"/>
      <c r="X26" s="1154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3"/>
      <c r="W27" s="1153"/>
      <c r="X27" s="1154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3"/>
      <c r="W28" s="1153"/>
      <c r="X28" s="1154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3"/>
      <c r="W29" s="1153"/>
      <c r="X29" s="1154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3"/>
      <c r="W30" s="1153"/>
      <c r="X30" s="1154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3"/>
      <c r="W31" s="1153"/>
      <c r="X31" s="1154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3"/>
      <c r="W32" s="1153"/>
      <c r="X32" s="1154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3"/>
      <c r="W33" s="1153"/>
      <c r="X33" s="1154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3"/>
      <c r="W34" s="1153"/>
      <c r="X34" s="1154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51" t="s">
        <v>29</v>
      </c>
      <c r="C38" s="1152"/>
      <c r="D38" s="1152"/>
      <c r="E38" s="1152"/>
      <c r="F38" s="1152"/>
      <c r="G38" s="1152"/>
      <c r="H38" s="115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52</v>
      </c>
      <c r="N11" s="113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305"/>
      <c r="M15" s="306"/>
      <c r="N15" s="1138" t="s">
        <v>28</v>
      </c>
      <c r="O15" s="1139"/>
      <c r="P15" s="1139"/>
      <c r="Q15" s="1139"/>
      <c r="R15" s="1139"/>
      <c r="S15" s="1139"/>
      <c r="T15" s="1139"/>
      <c r="U15" s="1139"/>
      <c r="V15" s="1139"/>
      <c r="W15" s="1139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80" t="s">
        <v>16</v>
      </c>
      <c r="C36" s="1137"/>
      <c r="D36" s="1137"/>
      <c r="E36" s="1137"/>
      <c r="F36" s="1137"/>
      <c r="G36" s="1137"/>
      <c r="H36" s="1181"/>
      <c r="I36" s="300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4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46"/>
      <c r="L37" s="114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56"/>
      <c r="B1" s="1159" t="s">
        <v>33</v>
      </c>
      <c r="C1" s="1160"/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1"/>
      <c r="T1" s="1162" t="s">
        <v>34</v>
      </c>
      <c r="U1" s="1162"/>
      <c r="V1" s="1162"/>
      <c r="W1" s="1162"/>
      <c r="X1" s="1163"/>
    </row>
    <row r="2" spans="1:26" x14ac:dyDescent="0.25">
      <c r="A2" s="1157"/>
      <c r="B2" s="1164" t="s">
        <v>35</v>
      </c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6"/>
      <c r="T2" s="1170" t="s">
        <v>36</v>
      </c>
      <c r="U2" s="1170"/>
      <c r="V2" s="1170"/>
      <c r="W2" s="1170"/>
      <c r="X2" s="1171"/>
    </row>
    <row r="3" spans="1:26" x14ac:dyDescent="0.25">
      <c r="A3" s="1158"/>
      <c r="B3" s="1167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9"/>
      <c r="T3" s="1170" t="s">
        <v>37</v>
      </c>
      <c r="U3" s="1170"/>
      <c r="V3" s="1170"/>
      <c r="W3" s="1170"/>
      <c r="X3" s="117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72"/>
      <c r="U4" s="1172"/>
      <c r="V4" s="1172"/>
      <c r="W4" s="1172"/>
      <c r="X4" s="1173"/>
    </row>
    <row r="5" spans="1:26" x14ac:dyDescent="0.25">
      <c r="A5" s="134" t="s">
        <v>38</v>
      </c>
      <c r="B5" s="1167">
        <v>3</v>
      </c>
      <c r="C5" s="1168"/>
      <c r="D5" s="84"/>
      <c r="E5" s="84"/>
      <c r="F5" s="84" t="s">
        <v>39</v>
      </c>
      <c r="G5" s="1177" t="s">
        <v>50</v>
      </c>
      <c r="H5" s="1177"/>
      <c r="I5" s="87"/>
      <c r="J5" s="87"/>
      <c r="K5" s="87"/>
      <c r="L5" s="85"/>
      <c r="M5" s="84" t="s">
        <v>40</v>
      </c>
      <c r="N5" s="1168">
        <v>5</v>
      </c>
      <c r="O5" s="1168"/>
      <c r="T5" s="1174"/>
      <c r="U5" s="1174"/>
      <c r="V5" s="1174"/>
      <c r="W5" s="1174"/>
      <c r="X5" s="117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74"/>
      <c r="U6" s="1174"/>
      <c r="V6" s="1174"/>
      <c r="W6" s="1174"/>
      <c r="X6" s="1175"/>
    </row>
    <row r="7" spans="1:26" x14ac:dyDescent="0.25">
      <c r="A7" s="170" t="s">
        <v>41</v>
      </c>
      <c r="B7" s="1178" t="s">
        <v>2</v>
      </c>
      <c r="C7" s="1179"/>
      <c r="D7" s="86"/>
      <c r="E7" s="86"/>
      <c r="F7" s="84" t="s">
        <v>42</v>
      </c>
      <c r="G7" s="1177" t="s">
        <v>55</v>
      </c>
      <c r="H7" s="1177"/>
      <c r="I7" s="1177"/>
      <c r="J7" s="1177"/>
      <c r="K7" s="87"/>
      <c r="L7" s="87"/>
      <c r="M7" s="84" t="s">
        <v>43</v>
      </c>
      <c r="O7" s="1168" t="s">
        <v>51</v>
      </c>
      <c r="P7" s="1168"/>
      <c r="Q7" s="1168"/>
      <c r="R7" s="1168"/>
      <c r="S7" s="88"/>
      <c r="T7" s="1174"/>
      <c r="U7" s="1174"/>
      <c r="V7" s="1174"/>
      <c r="W7" s="1174"/>
      <c r="X7" s="117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76"/>
      <c r="U8" s="1176"/>
      <c r="V8" s="1176"/>
      <c r="W8" s="1174"/>
      <c r="X8" s="1175"/>
    </row>
    <row r="9" spans="1:26" ht="30.75" thickBot="1" x14ac:dyDescent="0.3">
      <c r="A9" s="74"/>
      <c r="B9" s="1151" t="s">
        <v>7</v>
      </c>
      <c r="C9" s="1152"/>
      <c r="D9" s="1152"/>
      <c r="E9" s="1152"/>
      <c r="F9" s="1152"/>
      <c r="G9" s="1152"/>
      <c r="H9" s="1152"/>
      <c r="I9" s="1152"/>
      <c r="J9" s="1152"/>
      <c r="K9" s="1152"/>
      <c r="L9" s="1152"/>
      <c r="M9" s="1150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51" t="s">
        <v>16</v>
      </c>
      <c r="C25" s="1152"/>
      <c r="D25" s="1152"/>
      <c r="E25" s="1152"/>
      <c r="F25" s="1152"/>
      <c r="G25" s="1152"/>
      <c r="H25" s="1152"/>
      <c r="I25" s="1150"/>
      <c r="J25" s="90"/>
      <c r="K25" s="90"/>
      <c r="L25" s="90"/>
      <c r="M25" s="169" t="s">
        <v>45</v>
      </c>
      <c r="N25" s="1151" t="s">
        <v>16</v>
      </c>
      <c r="O25" s="1152"/>
      <c r="P25" s="1152"/>
      <c r="Q25" s="1152"/>
      <c r="R25" s="1152"/>
      <c r="S25" s="1152"/>
      <c r="T25" s="258"/>
      <c r="U25" s="168"/>
      <c r="V25" s="1153"/>
      <c r="W25" s="1153"/>
      <c r="X25" s="115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53"/>
      <c r="W26" s="1153"/>
      <c r="X26" s="115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53"/>
      <c r="W27" s="1153"/>
      <c r="X27" s="115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53"/>
      <c r="W28" s="1153"/>
      <c r="X28" s="115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53"/>
      <c r="W29" s="1153"/>
      <c r="X29" s="115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53"/>
      <c r="W30" s="1153"/>
      <c r="X30" s="115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53"/>
      <c r="W31" s="1153"/>
      <c r="X31" s="115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53"/>
      <c r="W32" s="1153"/>
      <c r="X32" s="115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53"/>
      <c r="W33" s="1153"/>
      <c r="X33" s="115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53"/>
      <c r="W34" s="1153"/>
      <c r="X34" s="115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51" t="s">
        <v>29</v>
      </c>
      <c r="C38" s="1152"/>
      <c r="D38" s="1152"/>
      <c r="E38" s="1152"/>
      <c r="F38" s="1152"/>
      <c r="G38" s="1152"/>
      <c r="H38" s="1150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53</v>
      </c>
      <c r="N11" s="113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9"/>
      <c r="M15" s="1142"/>
      <c r="N15" s="1184" t="s">
        <v>28</v>
      </c>
      <c r="O15" s="1185"/>
      <c r="P15" s="1185"/>
      <c r="Q15" s="1185"/>
      <c r="R15" s="1185"/>
      <c r="S15" s="1185"/>
      <c r="T15" s="1185"/>
      <c r="U15" s="1185"/>
      <c r="V15" s="1185"/>
      <c r="W15" s="1185"/>
      <c r="X15" s="118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40" t="s">
        <v>16</v>
      </c>
      <c r="C36" s="1141"/>
      <c r="D36" s="1141"/>
      <c r="E36" s="1141"/>
      <c r="F36" s="1141"/>
      <c r="G36" s="1141"/>
      <c r="H36" s="1183"/>
      <c r="I36" s="297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8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6"/>
      <c r="L37" s="114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53</v>
      </c>
      <c r="N11" s="113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9"/>
      <c r="M15" s="1142"/>
      <c r="N15" s="1184" t="s">
        <v>28</v>
      </c>
      <c r="O15" s="1185"/>
      <c r="P15" s="1185"/>
      <c r="Q15" s="1185"/>
      <c r="R15" s="1185"/>
      <c r="S15" s="1185"/>
      <c r="T15" s="1185"/>
      <c r="U15" s="1185"/>
      <c r="V15" s="1185"/>
      <c r="W15" s="1185"/>
      <c r="X15" s="118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40" t="s">
        <v>16</v>
      </c>
      <c r="C36" s="1141"/>
      <c r="D36" s="1141"/>
      <c r="E36" s="1141"/>
      <c r="F36" s="1141"/>
      <c r="G36" s="1141"/>
      <c r="H36" s="1183"/>
      <c r="I36" s="297"/>
      <c r="L36" s="32"/>
      <c r="M36" s="62" t="s">
        <v>17</v>
      </c>
      <c r="N36" s="1140" t="s">
        <v>16</v>
      </c>
      <c r="O36" s="1141"/>
      <c r="P36" s="1141"/>
      <c r="Q36" s="1141"/>
      <c r="R36" s="1141"/>
      <c r="S36" s="118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6"/>
      <c r="L37" s="114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4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57</v>
      </c>
      <c r="N11" s="1135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9"/>
      <c r="M15" s="1142"/>
      <c r="N15" s="1184" t="s">
        <v>28</v>
      </c>
      <c r="O15" s="1185"/>
      <c r="P15" s="1185"/>
      <c r="Q15" s="1185"/>
      <c r="R15" s="1185"/>
      <c r="S15" s="1185"/>
      <c r="T15" s="1185"/>
      <c r="U15" s="1185"/>
      <c r="V15" s="1185"/>
      <c r="W15" s="1185"/>
      <c r="X15" s="1186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40" t="s">
        <v>16</v>
      </c>
      <c r="C36" s="1141"/>
      <c r="D36" s="1141"/>
      <c r="E36" s="1141"/>
      <c r="F36" s="1141"/>
      <c r="G36" s="1141"/>
      <c r="H36" s="1183"/>
      <c r="I36" s="297"/>
      <c r="L36" s="32"/>
      <c r="M36" s="62" t="s">
        <v>17</v>
      </c>
      <c r="N36" s="1140" t="s">
        <v>16</v>
      </c>
      <c r="O36" s="1141"/>
      <c r="P36" s="1141"/>
      <c r="Q36" s="1182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6"/>
      <c r="L37" s="114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43"/>
      <c r="M54" s="1143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1182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58</v>
      </c>
      <c r="N11" s="1135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9"/>
      <c r="M15" s="1142"/>
      <c r="N15" s="1184" t="s">
        <v>28</v>
      </c>
      <c r="O15" s="1185"/>
      <c r="P15" s="1185"/>
      <c r="Q15" s="1185"/>
      <c r="R15" s="1185"/>
      <c r="S15" s="1185"/>
      <c r="T15" s="1185"/>
      <c r="U15" s="1185"/>
      <c r="V15" s="1185"/>
      <c r="W15" s="1185"/>
      <c r="X15" s="1186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40" t="s">
        <v>16</v>
      </c>
      <c r="C36" s="1141"/>
      <c r="D36" s="1141"/>
      <c r="E36" s="1141"/>
      <c r="F36" s="1141"/>
      <c r="G36" s="1141"/>
      <c r="H36" s="1183"/>
      <c r="I36" s="297"/>
      <c r="L36" s="32"/>
      <c r="M36" s="62" t="s">
        <v>17</v>
      </c>
      <c r="N36" s="1140" t="s">
        <v>16</v>
      </c>
      <c r="O36" s="1141"/>
      <c r="P36" s="118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6"/>
      <c r="L37" s="114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82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63</v>
      </c>
      <c r="N11" s="1135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9"/>
      <c r="M15" s="1139"/>
      <c r="N15" s="1142"/>
      <c r="O15" s="1185" t="s">
        <v>28</v>
      </c>
      <c r="P15" s="1185"/>
      <c r="Q15" s="1185"/>
      <c r="R15" s="1185"/>
      <c r="S15" s="1185"/>
      <c r="T15" s="1185"/>
      <c r="U15" s="1185"/>
      <c r="V15" s="1185"/>
      <c r="W15" s="1185"/>
      <c r="X15" s="1185"/>
      <c r="Y15" s="118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40" t="s">
        <v>16</v>
      </c>
      <c r="C36" s="1141"/>
      <c r="D36" s="1141"/>
      <c r="E36" s="1141"/>
      <c r="F36" s="1141"/>
      <c r="G36" s="1141"/>
      <c r="H36" s="1141"/>
      <c r="I36" s="388"/>
      <c r="L36" s="32"/>
      <c r="M36" s="62" t="s">
        <v>17</v>
      </c>
      <c r="N36" s="1140" t="s">
        <v>16</v>
      </c>
      <c r="O36" s="1141"/>
      <c r="P36" s="118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46"/>
      <c r="L37" s="114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3"/>
      <c r="M54" s="114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0" t="s">
        <v>29</v>
      </c>
      <c r="C55" s="1141"/>
      <c r="D55" s="1141"/>
      <c r="E55" s="1141"/>
      <c r="F55" s="1141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64</v>
      </c>
      <c r="N11" s="113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39"/>
      <c r="M15" s="1139"/>
      <c r="N15" s="1142"/>
      <c r="O15" s="1185" t="s">
        <v>28</v>
      </c>
      <c r="P15" s="1185"/>
      <c r="Q15" s="1185"/>
      <c r="R15" s="1185"/>
      <c r="S15" s="1185"/>
      <c r="T15" s="1185"/>
      <c r="U15" s="1185"/>
      <c r="V15" s="1185"/>
      <c r="W15" s="1185"/>
      <c r="X15" s="1185"/>
      <c r="Y15" s="118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0" t="s">
        <v>16</v>
      </c>
      <c r="C34" s="1141"/>
      <c r="D34" s="1141"/>
      <c r="E34" s="1141"/>
      <c r="F34" s="1141"/>
      <c r="G34" s="1141"/>
      <c r="H34" s="1141"/>
      <c r="I34" s="388"/>
      <c r="L34" s="32"/>
      <c r="M34" s="62" t="s">
        <v>17</v>
      </c>
      <c r="N34" s="1140" t="s">
        <v>16</v>
      </c>
      <c r="O34" s="1141"/>
      <c r="P34" s="1182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46"/>
      <c r="L35" s="114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43"/>
      <c r="M52" s="1143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41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64</v>
      </c>
      <c r="N11" s="113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39"/>
      <c r="W15" s="1139"/>
      <c r="X15" s="1142"/>
      <c r="Y15" s="118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8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0" t="s">
        <v>16</v>
      </c>
      <c r="C34" s="1141"/>
      <c r="D34" s="1141"/>
      <c r="E34" s="114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2"/>
      <c r="R34" s="118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89"/>
      <c r="J35" s="35"/>
      <c r="K35" s="1146"/>
      <c r="L35" s="1146"/>
      <c r="M35" s="422" t="s">
        <v>31</v>
      </c>
      <c r="N35" s="432">
        <v>1</v>
      </c>
      <c r="O35" s="415">
        <v>2</v>
      </c>
      <c r="P35" s="415">
        <v>3</v>
      </c>
      <c r="Q35" s="416"/>
      <c r="R35" s="118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41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9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64</v>
      </c>
      <c r="N11" s="113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39"/>
      <c r="W15" s="1139"/>
      <c r="X15" s="1142"/>
      <c r="Y15" s="118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8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0" t="s">
        <v>16</v>
      </c>
      <c r="C34" s="1141"/>
      <c r="D34" s="1141"/>
      <c r="E34" s="114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2"/>
      <c r="R34" s="118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89"/>
      <c r="J35" s="35"/>
      <c r="K35" s="1146"/>
      <c r="L35" s="1146"/>
      <c r="M35" s="422" t="s">
        <v>31</v>
      </c>
      <c r="N35" s="432">
        <v>1</v>
      </c>
      <c r="O35" s="415">
        <v>2</v>
      </c>
      <c r="P35" s="415">
        <v>3</v>
      </c>
      <c r="Q35" s="416"/>
      <c r="R35" s="118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41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9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64</v>
      </c>
      <c r="N11" s="113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0" t="s">
        <v>16</v>
      </c>
      <c r="C34" s="1141"/>
      <c r="D34" s="1141"/>
      <c r="E34" s="114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2"/>
      <c r="R34" s="118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89"/>
      <c r="J35" s="35"/>
      <c r="K35" s="1146"/>
      <c r="L35" s="1146"/>
      <c r="M35" s="422" t="s">
        <v>31</v>
      </c>
      <c r="N35" s="432">
        <v>1</v>
      </c>
      <c r="O35" s="415">
        <v>2</v>
      </c>
      <c r="P35" s="415">
        <v>3</v>
      </c>
      <c r="Q35" s="416"/>
      <c r="R35" s="118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41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9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64</v>
      </c>
      <c r="N11" s="113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0" t="s">
        <v>16</v>
      </c>
      <c r="C34" s="1141"/>
      <c r="D34" s="1141"/>
      <c r="E34" s="114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2"/>
      <c r="R34" s="118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89"/>
      <c r="J35" s="35"/>
      <c r="K35" s="1146"/>
      <c r="L35" s="1146"/>
      <c r="M35" s="422" t="s">
        <v>31</v>
      </c>
      <c r="N35" s="432">
        <v>1</v>
      </c>
      <c r="O35" s="439">
        <v>2</v>
      </c>
      <c r="P35" s="440">
        <v>3</v>
      </c>
      <c r="Q35" s="416"/>
      <c r="R35" s="118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91" t="s">
        <v>29</v>
      </c>
      <c r="C53" s="1191"/>
      <c r="D53" s="1191"/>
      <c r="E53" s="1191"/>
      <c r="F53" s="1191"/>
      <c r="G53" s="1193"/>
      <c r="H53" s="118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9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69</v>
      </c>
      <c r="N11" s="113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2"/>
      <c r="R34" s="118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39">
        <v>2</v>
      </c>
      <c r="P35" s="440">
        <v>3</v>
      </c>
      <c r="Q35" s="416"/>
      <c r="R35" s="118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91" t="s">
        <v>29</v>
      </c>
      <c r="C53" s="1191"/>
      <c r="D53" s="1191"/>
      <c r="E53" s="1191"/>
      <c r="F53" s="1191"/>
      <c r="G53" s="1193"/>
      <c r="H53" s="118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9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70</v>
      </c>
      <c r="N11" s="113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82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39">
        <v>2</v>
      </c>
      <c r="P35" s="440">
        <v>3</v>
      </c>
      <c r="Q35" s="118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71</v>
      </c>
      <c r="N11" s="1135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82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39">
        <v>2</v>
      </c>
      <c r="P35" s="440">
        <v>3</v>
      </c>
      <c r="Q35" s="118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72</v>
      </c>
      <c r="N11" s="1135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82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39">
        <v>2</v>
      </c>
      <c r="P35" s="440">
        <v>3</v>
      </c>
      <c r="Q35" s="118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73</v>
      </c>
      <c r="N11" s="113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82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39">
        <v>2</v>
      </c>
      <c r="P35" s="440">
        <v>3</v>
      </c>
      <c r="Q35" s="118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73</v>
      </c>
      <c r="N11" s="113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82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39">
        <v>2</v>
      </c>
      <c r="P35" s="440">
        <v>3</v>
      </c>
      <c r="Q35" s="118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73</v>
      </c>
      <c r="N11" s="113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94" t="s">
        <v>16</v>
      </c>
      <c r="O34" s="1191"/>
      <c r="P34" s="1191"/>
      <c r="Q34" s="1193"/>
      <c r="R34" s="118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73</v>
      </c>
      <c r="N11" s="113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94" t="s">
        <v>16</v>
      </c>
      <c r="O34" s="1191"/>
      <c r="P34" s="1191"/>
      <c r="Q34" s="1193"/>
      <c r="R34" s="118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73</v>
      </c>
      <c r="N11" s="1135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94" t="s">
        <v>16</v>
      </c>
      <c r="O34" s="1191"/>
      <c r="P34" s="1191"/>
      <c r="Q34" s="1193"/>
      <c r="R34" s="118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9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75</v>
      </c>
      <c r="N11" s="1135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94" t="s">
        <v>16</v>
      </c>
      <c r="O34" s="1191"/>
      <c r="P34" s="1191"/>
      <c r="Q34" s="1193"/>
      <c r="R34" s="118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1"/>
      <c r="G53" s="1193"/>
      <c r="H53" s="118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9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77</v>
      </c>
      <c r="N11" s="1135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8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82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9"/>
      <c r="J35" s="35"/>
      <c r="K35" s="1146"/>
      <c r="L35" s="1146"/>
      <c r="M35" s="422" t="s">
        <v>31</v>
      </c>
      <c r="N35" s="432">
        <v>1</v>
      </c>
      <c r="O35" s="465">
        <v>2</v>
      </c>
      <c r="P35" s="466">
        <v>3</v>
      </c>
      <c r="Q35" s="118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0" t="s">
        <v>29</v>
      </c>
      <c r="C53" s="1141"/>
      <c r="D53" s="1141"/>
      <c r="E53" s="1141"/>
      <c r="F53" s="1182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9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78</v>
      </c>
      <c r="N11" s="1135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79</v>
      </c>
      <c r="N11" s="1135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80</v>
      </c>
      <c r="N11" s="1135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81</v>
      </c>
      <c r="N11" s="113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81</v>
      </c>
      <c r="N11" s="113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81</v>
      </c>
      <c r="N11" s="113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82</v>
      </c>
      <c r="N11" s="1135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83</v>
      </c>
      <c r="N11" s="113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62" t="s">
        <v>17</v>
      </c>
      <c r="N34" s="1140" t="s">
        <v>16</v>
      </c>
      <c r="O34" s="1141"/>
      <c r="P34" s="1141"/>
      <c r="Q34" s="118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81">
        <v>3</v>
      </c>
      <c r="Q35" s="119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9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83</v>
      </c>
      <c r="N11" s="113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497" t="s">
        <v>17</v>
      </c>
      <c r="N34" s="1198" t="s">
        <v>16</v>
      </c>
      <c r="O34" s="1199"/>
      <c r="P34" s="1199"/>
      <c r="Q34" s="498"/>
      <c r="R34" s="119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9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85</v>
      </c>
      <c r="N11" s="113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L34" s="32"/>
      <c r="M34" s="497" t="s">
        <v>17</v>
      </c>
      <c r="N34" s="1198" t="s">
        <v>16</v>
      </c>
      <c r="O34" s="1199"/>
      <c r="P34" s="1199"/>
      <c r="Q34" s="498"/>
      <c r="R34" s="119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1146"/>
      <c r="L35" s="114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9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9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4" t="s">
        <v>29</v>
      </c>
      <c r="C53" s="1191"/>
      <c r="D53" s="1191"/>
      <c r="E53" s="1191"/>
      <c r="F53" s="1193"/>
      <c r="G53" s="118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9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85</v>
      </c>
      <c r="N11" s="113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39"/>
      <c r="I15" s="1139"/>
      <c r="J15" s="1139"/>
      <c r="K15" s="1139"/>
      <c r="L15" s="1184" t="s">
        <v>29</v>
      </c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5"/>
      <c r="W15" s="1185"/>
      <c r="X15" s="1185"/>
      <c r="Y15" s="1186"/>
      <c r="Z15" s="119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4" t="s">
        <v>16</v>
      </c>
      <c r="C34" s="1191"/>
      <c r="D34" s="1191"/>
      <c r="E34" s="1191"/>
      <c r="F34" s="1191"/>
      <c r="G34" s="1191"/>
      <c r="H34" s="1191"/>
      <c r="I34" s="1187" t="s">
        <v>8</v>
      </c>
      <c r="N34" s="32"/>
      <c r="O34" s="497" t="s">
        <v>17</v>
      </c>
      <c r="P34" s="1198" t="s">
        <v>16</v>
      </c>
      <c r="Q34" s="1199"/>
      <c r="R34" s="1199"/>
      <c r="S34" s="119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5"/>
      <c r="J35" s="35"/>
      <c r="K35" s="35"/>
      <c r="L35" s="35"/>
      <c r="M35" s="1146"/>
      <c r="N35" s="1146"/>
      <c r="O35" s="422" t="s">
        <v>31</v>
      </c>
      <c r="P35" s="432">
        <v>1</v>
      </c>
      <c r="Q35" s="465">
        <v>2</v>
      </c>
      <c r="R35" s="466">
        <v>3</v>
      </c>
      <c r="S35" s="119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9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40" t="s">
        <v>29</v>
      </c>
      <c r="C53" s="1141"/>
      <c r="D53" s="1141"/>
      <c r="E53" s="1182"/>
      <c r="F53" s="118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9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8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86</v>
      </c>
      <c r="N11" s="113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94" t="s">
        <v>16</v>
      </c>
      <c r="C33" s="1191"/>
      <c r="D33" s="1191"/>
      <c r="E33" s="1191"/>
      <c r="F33" s="1191"/>
      <c r="G33" s="1191"/>
      <c r="H33" s="1191"/>
      <c r="I33" s="1187" t="s">
        <v>8</v>
      </c>
      <c r="N33" s="32"/>
      <c r="O33" s="497" t="s">
        <v>17</v>
      </c>
      <c r="P33" s="1198" t="s">
        <v>16</v>
      </c>
      <c r="Q33" s="1199"/>
      <c r="R33" s="1199"/>
      <c r="S33" s="119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95"/>
      <c r="J34" s="35"/>
      <c r="K34" s="35"/>
      <c r="L34" s="35"/>
      <c r="M34" s="1146"/>
      <c r="N34" s="1146"/>
      <c r="O34" s="422" t="s">
        <v>31</v>
      </c>
      <c r="P34" s="432">
        <v>1</v>
      </c>
      <c r="Q34" s="465">
        <v>2</v>
      </c>
      <c r="R34" s="466">
        <v>3</v>
      </c>
      <c r="S34" s="119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8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9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9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86</v>
      </c>
      <c r="N11" s="113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94" t="s">
        <v>16</v>
      </c>
      <c r="C33" s="1191"/>
      <c r="D33" s="1191"/>
      <c r="E33" s="1191"/>
      <c r="F33" s="1191"/>
      <c r="G33" s="1191"/>
      <c r="H33" s="1191"/>
      <c r="I33" s="1187" t="s">
        <v>8</v>
      </c>
      <c r="N33" s="32"/>
      <c r="O33" s="497" t="s">
        <v>17</v>
      </c>
      <c r="P33" s="1198" t="s">
        <v>16</v>
      </c>
      <c r="Q33" s="1199"/>
      <c r="R33" s="1199"/>
      <c r="S33" s="119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95"/>
      <c r="J34" s="35"/>
      <c r="K34" s="35"/>
      <c r="L34" s="35"/>
      <c r="M34" s="1146"/>
      <c r="N34" s="1146"/>
      <c r="O34" s="422" t="s">
        <v>31</v>
      </c>
      <c r="P34" s="432">
        <v>1</v>
      </c>
      <c r="Q34" s="465">
        <v>2</v>
      </c>
      <c r="R34" s="466">
        <v>3</v>
      </c>
      <c r="S34" s="119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8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9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9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86</v>
      </c>
      <c r="N11" s="113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8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9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88</v>
      </c>
      <c r="N11" s="1135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9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90</v>
      </c>
      <c r="N11" s="1135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9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90</v>
      </c>
      <c r="N11" s="1135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9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92</v>
      </c>
      <c r="N11" s="1135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9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92</v>
      </c>
      <c r="N11" s="1135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94</v>
      </c>
      <c r="N11" s="1135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95</v>
      </c>
      <c r="N11" s="1135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202" t="s">
        <v>96</v>
      </c>
      <c r="J40" s="1203"/>
      <c r="K40" s="1203"/>
      <c r="L40" s="1203"/>
      <c r="M40" s="120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202"/>
      <c r="J41" s="1203"/>
      <c r="K41" s="1203"/>
      <c r="L41" s="1203"/>
      <c r="M41" s="120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202"/>
      <c r="J42" s="1203"/>
      <c r="K42" s="1203"/>
      <c r="L42" s="1203"/>
      <c r="M42" s="120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95</v>
      </c>
      <c r="N11" s="1135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97</v>
      </c>
      <c r="N11" s="1135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106</v>
      </c>
      <c r="N11" s="1135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107</v>
      </c>
      <c r="N11" s="1135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112</v>
      </c>
      <c r="N11" s="1135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112</v>
      </c>
      <c r="N11" s="1135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53" t="s">
        <v>87</v>
      </c>
      <c r="O33" s="1140" t="s">
        <v>16</v>
      </c>
      <c r="P33" s="1141"/>
      <c r="Q33" s="1141"/>
      <c r="R33" s="1141"/>
      <c r="S33" s="1141"/>
      <c r="T33" s="1182"/>
      <c r="U33" s="118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200" t="s">
        <v>93</v>
      </c>
      <c r="X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01"/>
      <c r="X53" s="118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114</v>
      </c>
      <c r="N11" s="1135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1194" t="s">
        <v>16</v>
      </c>
      <c r="P32" s="1191"/>
      <c r="Q32" s="1191"/>
      <c r="R32" s="1191"/>
      <c r="S32" s="1191"/>
      <c r="T32" s="1191"/>
      <c r="U32" s="119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/>
      <c r="P33" s="1210"/>
      <c r="Q33" s="1210"/>
      <c r="R33" s="1210"/>
      <c r="S33" s="1210"/>
      <c r="T33" s="1210"/>
      <c r="U33" s="1211"/>
      <c r="V33" s="119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207" t="s">
        <v>67</v>
      </c>
      <c r="V34" s="119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8"/>
      <c r="V35" s="119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39"/>
      <c r="W52" s="1139"/>
      <c r="X52" s="1142"/>
      <c r="Y52" s="119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8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114</v>
      </c>
      <c r="N11" s="113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114</v>
      </c>
      <c r="N11" s="113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114</v>
      </c>
      <c r="N11" s="1135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118</v>
      </c>
      <c r="N11" s="1135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8" t="s">
        <v>7</v>
      </c>
      <c r="C15" s="1139"/>
      <c r="D15" s="1139"/>
      <c r="E15" s="1139"/>
      <c r="F15" s="1139"/>
      <c r="G15" s="1139"/>
      <c r="H15" s="1142"/>
      <c r="I15" s="1184" t="s">
        <v>29</v>
      </c>
      <c r="J15" s="1185"/>
      <c r="K15" s="1185"/>
      <c r="L15" s="1185"/>
      <c r="M15" s="1185"/>
      <c r="N15" s="1185"/>
      <c r="O15" s="1186"/>
      <c r="P15" s="1138" t="s">
        <v>28</v>
      </c>
      <c r="Q15" s="1139"/>
      <c r="R15" s="1139"/>
      <c r="S15" s="1139"/>
      <c r="T15" s="1139"/>
      <c r="U15" s="1139"/>
      <c r="V15" s="1142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9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119</v>
      </c>
      <c r="N11" s="1135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119</v>
      </c>
      <c r="N11" s="113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120</v>
      </c>
      <c r="N11" s="113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19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120</v>
      </c>
      <c r="N11" s="113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120</v>
      </c>
      <c r="N11" s="1135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121</v>
      </c>
      <c r="N11" s="1135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645" t="s">
        <v>28</v>
      </c>
      <c r="Q52" s="646"/>
      <c r="R52" s="646"/>
      <c r="S52" s="646"/>
      <c r="T52" s="646"/>
      <c r="U52" s="646"/>
      <c r="V52" s="646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122</v>
      </c>
      <c r="N11" s="113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718"/>
      <c r="V33" s="119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122</v>
      </c>
      <c r="N11" s="113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718"/>
      <c r="V33" s="119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727"/>
      <c r="X52" s="118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8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 t="s">
        <v>122</v>
      </c>
      <c r="N11" s="113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718"/>
      <c r="V33" s="119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727"/>
      <c r="X52" s="118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8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/>
      <c r="N11" s="113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718"/>
      <c r="V33" s="119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9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727"/>
      <c r="X52" s="118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8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/>
      <c r="N11" s="113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/>
      <c r="N11" s="113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/>
      <c r="N11" s="113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/>
      <c r="N11" s="113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4" t="s">
        <v>0</v>
      </c>
      <c r="B3" s="1144"/>
      <c r="C3" s="114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4" t="s">
        <v>2</v>
      </c>
      <c r="F9" s="1134"/>
      <c r="G9" s="113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4" t="s">
        <v>49</v>
      </c>
      <c r="U9" s="1134"/>
      <c r="V9" s="113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5"/>
      <c r="N11" s="1135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84" t="s">
        <v>7</v>
      </c>
      <c r="C15" s="1185"/>
      <c r="D15" s="1185"/>
      <c r="E15" s="1185"/>
      <c r="F15" s="1185"/>
      <c r="G15" s="1185"/>
      <c r="H15" s="1186"/>
      <c r="I15" s="1184" t="s">
        <v>29</v>
      </c>
      <c r="J15" s="1185"/>
      <c r="K15" s="1185"/>
      <c r="L15" s="1185"/>
      <c r="M15" s="1185"/>
      <c r="N15" s="1185"/>
      <c r="O15" s="1186"/>
      <c r="P15" s="1184" t="s">
        <v>28</v>
      </c>
      <c r="Q15" s="1185"/>
      <c r="R15" s="1185"/>
      <c r="S15" s="1185"/>
      <c r="T15" s="1185"/>
      <c r="U15" s="1185"/>
      <c r="V15" s="1186"/>
      <c r="W15" s="121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0" t="s">
        <v>16</v>
      </c>
      <c r="C33" s="1141"/>
      <c r="D33" s="1141"/>
      <c r="E33" s="1141"/>
      <c r="F33" s="1141"/>
      <c r="G33" s="1182"/>
      <c r="H33" s="1187" t="s">
        <v>8</v>
      </c>
      <c r="M33" s="32"/>
      <c r="N33" s="1206"/>
      <c r="O33" s="1209" t="s">
        <v>16</v>
      </c>
      <c r="P33" s="1210"/>
      <c r="Q33" s="1210"/>
      <c r="R33" s="1210"/>
      <c r="S33" s="1210"/>
      <c r="T33" s="1210"/>
      <c r="U33" s="119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7"/>
      <c r="I34" s="35"/>
      <c r="J34" s="35"/>
      <c r="K34" s="35"/>
      <c r="L34" s="1146"/>
      <c r="M34" s="114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9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9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38" t="s">
        <v>7</v>
      </c>
      <c r="C52" s="1139"/>
      <c r="D52" s="1139"/>
      <c r="E52" s="1139"/>
      <c r="F52" s="1139"/>
      <c r="G52" s="1139"/>
      <c r="H52" s="1142"/>
      <c r="I52" s="1184" t="s">
        <v>29</v>
      </c>
      <c r="J52" s="1185"/>
      <c r="K52" s="1185"/>
      <c r="L52" s="1185"/>
      <c r="M52" s="1185"/>
      <c r="N52" s="1185"/>
      <c r="O52" s="1186"/>
      <c r="P52" s="1138" t="s">
        <v>28</v>
      </c>
      <c r="Q52" s="1139"/>
      <c r="R52" s="1139"/>
      <c r="S52" s="1139"/>
      <c r="T52" s="1139"/>
      <c r="U52" s="1139"/>
      <c r="V52" s="1142"/>
      <c r="W52" s="118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30" t="s">
        <v>16</v>
      </c>
      <c r="C24" s="1231"/>
      <c r="D24" s="1231"/>
      <c r="E24" s="1231"/>
      <c r="F24" s="1231"/>
      <c r="G24" s="1232"/>
      <c r="H24" s="123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1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20"/>
      <c r="I25" s="826"/>
      <c r="J25" s="826"/>
      <c r="K25" s="826"/>
      <c r="L25" s="1233"/>
      <c r="M25" s="123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2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21" t="s">
        <v>7</v>
      </c>
      <c r="C44" s="1222"/>
      <c r="D44" s="1222"/>
      <c r="E44" s="1222"/>
      <c r="F44" s="1222"/>
      <c r="G44" s="1222"/>
      <c r="H44" s="1223"/>
      <c r="I44" s="1216" t="s">
        <v>29</v>
      </c>
      <c r="J44" s="1217"/>
      <c r="K44" s="1217"/>
      <c r="L44" s="1217"/>
      <c r="M44" s="1217"/>
      <c r="N44" s="1217"/>
      <c r="O44" s="1218"/>
      <c r="P44" s="1216" t="s">
        <v>28</v>
      </c>
      <c r="Q44" s="1217"/>
      <c r="R44" s="1217"/>
      <c r="S44" s="1217"/>
      <c r="T44" s="1217"/>
      <c r="U44" s="1217"/>
      <c r="V44" s="121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30" t="s">
        <v>16</v>
      </c>
      <c r="C24" s="1231"/>
      <c r="D24" s="1231"/>
      <c r="E24" s="1231"/>
      <c r="F24" s="1231"/>
      <c r="G24" s="1232"/>
      <c r="H24" s="123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1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20"/>
      <c r="I25" s="826"/>
      <c r="J25" s="826"/>
      <c r="K25" s="826"/>
      <c r="L25" s="1233"/>
      <c r="M25" s="123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2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21" t="s">
        <v>7</v>
      </c>
      <c r="C44" s="1222"/>
      <c r="D44" s="1222"/>
      <c r="E44" s="1222"/>
      <c r="F44" s="1222"/>
      <c r="G44" s="1222"/>
      <c r="H44" s="1223"/>
      <c r="I44" s="1216" t="s">
        <v>29</v>
      </c>
      <c r="J44" s="1217"/>
      <c r="K44" s="1217"/>
      <c r="L44" s="1217"/>
      <c r="M44" s="1217"/>
      <c r="N44" s="1217"/>
      <c r="O44" s="1218"/>
      <c r="P44" s="1216" t="s">
        <v>28</v>
      </c>
      <c r="Q44" s="1217"/>
      <c r="R44" s="1217"/>
      <c r="S44" s="1217"/>
      <c r="T44" s="1217"/>
      <c r="U44" s="1217"/>
      <c r="V44" s="121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30" t="s">
        <v>16</v>
      </c>
      <c r="C25" s="1231"/>
      <c r="D25" s="1231"/>
      <c r="E25" s="1231"/>
      <c r="F25" s="1231"/>
      <c r="G25" s="1232"/>
      <c r="H25" s="123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1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5"/>
      <c r="I26" s="826"/>
      <c r="J26" s="826"/>
      <c r="K26" s="826"/>
      <c r="L26" s="1233"/>
      <c r="M26" s="123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21" t="s">
        <v>7</v>
      </c>
      <c r="C45" s="1222"/>
      <c r="D45" s="1222"/>
      <c r="E45" s="1222"/>
      <c r="F45" s="1222"/>
      <c r="G45" s="1222"/>
      <c r="H45" s="1223"/>
      <c r="I45" s="1216" t="s">
        <v>29</v>
      </c>
      <c r="J45" s="1217"/>
      <c r="K45" s="1217"/>
      <c r="L45" s="1217"/>
      <c r="M45" s="1217"/>
      <c r="N45" s="1217"/>
      <c r="O45" s="1218"/>
      <c r="P45" s="1216" t="s">
        <v>28</v>
      </c>
      <c r="Q45" s="1217"/>
      <c r="R45" s="1217"/>
      <c r="S45" s="1217"/>
      <c r="T45" s="1217"/>
      <c r="U45" s="1217"/>
      <c r="V45" s="121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30" t="s">
        <v>16</v>
      </c>
      <c r="C25" s="1231"/>
      <c r="D25" s="1231"/>
      <c r="E25" s="1231"/>
      <c r="F25" s="1231"/>
      <c r="G25" s="1232"/>
      <c r="H25" s="123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1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5"/>
      <c r="I26" s="826"/>
      <c r="J26" s="826"/>
      <c r="K26" s="826"/>
      <c r="L26" s="1233"/>
      <c r="M26" s="123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221" t="s">
        <v>7</v>
      </c>
      <c r="C45" s="1222"/>
      <c r="D45" s="1222"/>
      <c r="E45" s="1222"/>
      <c r="F45" s="1222"/>
      <c r="G45" s="1222"/>
      <c r="H45" s="1223"/>
      <c r="I45" s="1216" t="s">
        <v>29</v>
      </c>
      <c r="J45" s="1217"/>
      <c r="K45" s="1217"/>
      <c r="L45" s="1217"/>
      <c r="M45" s="1217"/>
      <c r="N45" s="1217"/>
      <c r="O45" s="1218"/>
      <c r="P45" s="1236" t="s">
        <v>76</v>
      </c>
      <c r="Q45" s="1221" t="s">
        <v>28</v>
      </c>
      <c r="R45" s="1222"/>
      <c r="S45" s="1222"/>
      <c r="T45" s="1222"/>
      <c r="U45" s="1222"/>
      <c r="V45" s="1222"/>
      <c r="W45" s="1223"/>
      <c r="X45" s="123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3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3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41" t="s">
        <v>16</v>
      </c>
      <c r="C25" s="1242"/>
      <c r="D25" s="1242"/>
      <c r="E25" s="1242"/>
      <c r="F25" s="1242"/>
      <c r="G25" s="1243"/>
      <c r="H25" s="1235" t="s">
        <v>8</v>
      </c>
      <c r="I25" s="824"/>
      <c r="J25" s="824"/>
      <c r="K25" s="824"/>
      <c r="L25" s="824"/>
      <c r="M25" s="825"/>
      <c r="N25" s="1038" t="s">
        <v>87</v>
      </c>
      <c r="O25" s="1241" t="s">
        <v>16</v>
      </c>
      <c r="P25" s="1242"/>
      <c r="Q25" s="1242"/>
      <c r="R25" s="1242"/>
      <c r="S25" s="1242"/>
      <c r="T25" s="1243"/>
      <c r="U25" s="1240" t="s">
        <v>76</v>
      </c>
      <c r="V25" s="123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5"/>
      <c r="I26" s="826"/>
      <c r="J26" s="826"/>
      <c r="K26" s="826"/>
      <c r="L26" s="1233"/>
      <c r="M26" s="123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7"/>
      <c r="V26" s="123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21" t="s">
        <v>7</v>
      </c>
      <c r="C45" s="1222"/>
      <c r="D45" s="1222"/>
      <c r="E45" s="1222"/>
      <c r="F45" s="1222"/>
      <c r="G45" s="1222"/>
      <c r="H45" s="1222"/>
      <c r="I45" s="1236" t="s">
        <v>76</v>
      </c>
      <c r="J45" s="1221" t="s">
        <v>29</v>
      </c>
      <c r="K45" s="1222"/>
      <c r="L45" s="1222"/>
      <c r="M45" s="1222"/>
      <c r="N45" s="1222"/>
      <c r="O45" s="1238"/>
      <c r="P45" s="1239"/>
      <c r="Q45" s="1240" t="s">
        <v>76</v>
      </c>
      <c r="R45" s="1244" t="s">
        <v>28</v>
      </c>
      <c r="S45" s="1238"/>
      <c r="T45" s="1238"/>
      <c r="U45" s="1222"/>
      <c r="V45" s="1238"/>
      <c r="W45" s="1222"/>
      <c r="X45" s="1223"/>
      <c r="Y45" s="123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3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3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3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41" t="s">
        <v>16</v>
      </c>
      <c r="C25" s="1242"/>
      <c r="D25" s="1242"/>
      <c r="E25" s="1242"/>
      <c r="F25" s="1242"/>
      <c r="G25" s="1243"/>
      <c r="H25" s="1235" t="s">
        <v>8</v>
      </c>
      <c r="I25" s="824"/>
      <c r="J25" s="824"/>
      <c r="K25" s="824"/>
      <c r="L25" s="824"/>
      <c r="M25" s="825"/>
      <c r="N25" s="1038" t="s">
        <v>87</v>
      </c>
      <c r="O25" s="1241" t="s">
        <v>16</v>
      </c>
      <c r="P25" s="1242"/>
      <c r="Q25" s="1242"/>
      <c r="R25" s="1242"/>
      <c r="S25" s="1242"/>
      <c r="T25" s="1243"/>
      <c r="U25" s="1240" t="s">
        <v>76</v>
      </c>
      <c r="V25" s="123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5"/>
      <c r="I26" s="826"/>
      <c r="J26" s="826"/>
      <c r="K26" s="826"/>
      <c r="L26" s="1233"/>
      <c r="M26" s="123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7"/>
      <c r="V26" s="123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44" t="s">
        <v>7</v>
      </c>
      <c r="C45" s="1238"/>
      <c r="D45" s="1238"/>
      <c r="E45" s="1238"/>
      <c r="F45" s="1238"/>
      <c r="G45" s="1238"/>
      <c r="H45" s="1222"/>
      <c r="I45" s="1236" t="s">
        <v>76</v>
      </c>
      <c r="J45" s="1221" t="s">
        <v>29</v>
      </c>
      <c r="K45" s="1222"/>
      <c r="L45" s="1222"/>
      <c r="M45" s="1222"/>
      <c r="N45" s="1222"/>
      <c r="O45" s="1238"/>
      <c r="P45" s="1239"/>
      <c r="Q45" s="1240" t="s">
        <v>76</v>
      </c>
      <c r="R45" s="1244" t="s">
        <v>28</v>
      </c>
      <c r="S45" s="1238"/>
      <c r="T45" s="1238"/>
      <c r="U45" s="1222"/>
      <c r="V45" s="1238"/>
      <c r="W45" s="1222"/>
      <c r="X45" s="1223"/>
      <c r="Y45" s="1236" t="s">
        <v>76</v>
      </c>
      <c r="Z45" s="123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3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3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37"/>
      <c r="Z46" s="122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41" t="s">
        <v>16</v>
      </c>
      <c r="C25" s="1242"/>
      <c r="D25" s="1242"/>
      <c r="E25" s="1242"/>
      <c r="F25" s="1242"/>
      <c r="G25" s="1243"/>
      <c r="H25" s="1235" t="s">
        <v>8</v>
      </c>
      <c r="I25" s="824"/>
      <c r="J25" s="824"/>
      <c r="K25" s="824"/>
      <c r="L25" s="824"/>
      <c r="M25" s="825"/>
      <c r="N25" s="1038" t="s">
        <v>87</v>
      </c>
      <c r="O25" s="1241" t="s">
        <v>16</v>
      </c>
      <c r="P25" s="1242"/>
      <c r="Q25" s="1242"/>
      <c r="R25" s="1242"/>
      <c r="S25" s="1242"/>
      <c r="T25" s="1243"/>
      <c r="U25" s="123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5"/>
      <c r="I26" s="826"/>
      <c r="J26" s="826"/>
      <c r="K26" s="826"/>
      <c r="L26" s="1233"/>
      <c r="M26" s="123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44" t="s">
        <v>7</v>
      </c>
      <c r="C45" s="1238"/>
      <c r="D45" s="1238"/>
      <c r="E45" s="1238"/>
      <c r="F45" s="1238"/>
      <c r="G45" s="1238"/>
      <c r="H45" s="1222"/>
      <c r="I45" s="1221" t="s">
        <v>29</v>
      </c>
      <c r="J45" s="1222"/>
      <c r="K45" s="1222"/>
      <c r="L45" s="1222"/>
      <c r="M45" s="1222"/>
      <c r="N45" s="1222"/>
      <c r="O45" s="1223"/>
      <c r="P45" s="1244" t="s">
        <v>28</v>
      </c>
      <c r="Q45" s="1238"/>
      <c r="R45" s="1238"/>
      <c r="S45" s="1222"/>
      <c r="T45" s="1238"/>
      <c r="U45" s="1222"/>
      <c r="V45" s="1223"/>
      <c r="W45" s="123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2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88">
        <v>88.4</v>
      </c>
      <c r="C9" s="781">
        <v>88.4</v>
      </c>
      <c r="D9" s="1089">
        <v>87.4</v>
      </c>
      <c r="E9" s="781">
        <v>7.8</v>
      </c>
      <c r="F9" s="781">
        <v>87.9</v>
      </c>
      <c r="G9" s="1089">
        <v>88.5</v>
      </c>
      <c r="H9" s="1090">
        <v>88.3</v>
      </c>
      <c r="I9" s="1088">
        <v>83.5</v>
      </c>
      <c r="J9" s="1089">
        <v>85</v>
      </c>
      <c r="K9" s="1089">
        <v>87.1</v>
      </c>
      <c r="L9" s="781">
        <v>16.3</v>
      </c>
      <c r="M9" s="781">
        <v>88.5</v>
      </c>
      <c r="N9" s="1089">
        <v>86.1</v>
      </c>
      <c r="O9" s="1090">
        <v>85.1</v>
      </c>
      <c r="P9" s="1037">
        <v>85.7</v>
      </c>
      <c r="Q9" s="781">
        <v>86.9</v>
      </c>
      <c r="R9" s="1089">
        <v>89</v>
      </c>
      <c r="S9" s="781">
        <v>11</v>
      </c>
      <c r="T9" s="1091">
        <v>90.5</v>
      </c>
      <c r="U9" s="1089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41" t="s">
        <v>16</v>
      </c>
      <c r="C25" s="1242"/>
      <c r="D25" s="1242"/>
      <c r="E25" s="1242"/>
      <c r="F25" s="1242"/>
      <c r="G25" s="1243"/>
      <c r="H25" s="1235" t="s">
        <v>8</v>
      </c>
      <c r="I25" s="824"/>
      <c r="J25" s="824"/>
      <c r="K25" s="824"/>
      <c r="L25" s="824"/>
      <c r="M25" s="825"/>
      <c r="N25" s="1038" t="s">
        <v>87</v>
      </c>
      <c r="O25" s="1241" t="s">
        <v>16</v>
      </c>
      <c r="P25" s="1242"/>
      <c r="Q25" s="1242"/>
      <c r="R25" s="1242"/>
      <c r="S25" s="1242"/>
      <c r="T25" s="1243"/>
      <c r="U25" s="123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5"/>
      <c r="I26" s="826"/>
      <c r="J26" s="826"/>
      <c r="K26" s="826"/>
      <c r="L26" s="1233"/>
      <c r="M26" s="123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44" t="s">
        <v>7</v>
      </c>
      <c r="C45" s="1238"/>
      <c r="D45" s="1238"/>
      <c r="E45" s="1238"/>
      <c r="F45" s="1238"/>
      <c r="G45" s="1238"/>
      <c r="H45" s="1222"/>
      <c r="I45" s="1221" t="s">
        <v>29</v>
      </c>
      <c r="J45" s="1222"/>
      <c r="K45" s="1222"/>
      <c r="L45" s="1222"/>
      <c r="M45" s="1222"/>
      <c r="N45" s="1222"/>
      <c r="O45" s="1223"/>
      <c r="P45" s="1244" t="s">
        <v>28</v>
      </c>
      <c r="Q45" s="1238"/>
      <c r="R45" s="1238"/>
      <c r="S45" s="1222"/>
      <c r="T45" s="1238"/>
      <c r="U45" s="1222"/>
      <c r="V45" s="1223"/>
      <c r="W45" s="123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2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S34" sqref="S34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72"/>
      <c r="C1" s="1160" t="s">
        <v>33</v>
      </c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1"/>
      <c r="V1" s="1274" t="s">
        <v>34</v>
      </c>
      <c r="W1" s="1275"/>
      <c r="X1" s="1275"/>
    </row>
    <row r="2" spans="1:24" x14ac:dyDescent="0.25">
      <c r="A2" s="562"/>
      <c r="B2" s="1273"/>
      <c r="C2" s="1165" t="s">
        <v>35</v>
      </c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6"/>
      <c r="V2" s="1274" t="s">
        <v>36</v>
      </c>
      <c r="W2" s="1275"/>
      <c r="X2" s="1275"/>
    </row>
    <row r="3" spans="1:24" x14ac:dyDescent="0.25">
      <c r="A3" s="562"/>
      <c r="B3" s="1273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168"/>
      <c r="U3" s="1169"/>
      <c r="V3" s="1274" t="s">
        <v>37</v>
      </c>
      <c r="W3" s="1275"/>
      <c r="X3" s="1275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70"/>
      <c r="W4" s="1270"/>
      <c r="X4" s="1270"/>
    </row>
    <row r="5" spans="1:24" ht="30" customHeight="1" thickBot="1" x14ac:dyDescent="0.3">
      <c r="A5" s="562"/>
      <c r="B5" s="564" t="s">
        <v>38</v>
      </c>
      <c r="C5" s="1168">
        <v>3</v>
      </c>
      <c r="D5" s="1168"/>
      <c r="E5" s="84"/>
      <c r="F5" s="84"/>
      <c r="G5" s="84" t="s">
        <v>39</v>
      </c>
      <c r="H5" s="1177" t="s">
        <v>50</v>
      </c>
      <c r="I5" s="1177"/>
      <c r="J5" s="87"/>
      <c r="K5" s="87"/>
      <c r="L5" s="87"/>
      <c r="M5" s="85"/>
      <c r="N5" s="84" t="s">
        <v>40</v>
      </c>
      <c r="O5" s="574">
        <v>59</v>
      </c>
      <c r="P5" s="551"/>
      <c r="V5" s="1271"/>
      <c r="W5" s="1271"/>
      <c r="X5" s="1271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67" t="s">
        <v>126</v>
      </c>
      <c r="W6" s="1268"/>
      <c r="X6" s="1269"/>
    </row>
    <row r="7" spans="1:24" ht="30" customHeight="1" thickBot="1" x14ac:dyDescent="0.3">
      <c r="A7" s="562"/>
      <c r="B7" s="565" t="s">
        <v>41</v>
      </c>
      <c r="C7" s="1179" t="s">
        <v>2</v>
      </c>
      <c r="D7" s="1179"/>
      <c r="E7" s="86"/>
      <c r="F7" s="86"/>
      <c r="G7" s="84" t="s">
        <v>42</v>
      </c>
      <c r="H7" s="1276">
        <f ca="1">INDIRECT("'SEM " &amp; $O$5 &amp; "'!" &amp; ADDRESS(ROW(T2), COLUMN(T2)))</f>
        <v>45834</v>
      </c>
      <c r="I7" s="1276"/>
      <c r="J7" s="1276">
        <f ca="1">H7+6</f>
        <v>45840</v>
      </c>
      <c r="K7" s="1276"/>
      <c r="L7" s="87"/>
      <c r="M7" s="391" t="s">
        <v>43</v>
      </c>
      <c r="N7" s="391"/>
      <c r="P7" s="1168" t="s">
        <v>89</v>
      </c>
      <c r="Q7" s="1168"/>
      <c r="R7" s="1168"/>
      <c r="S7" s="1168"/>
      <c r="T7" s="84"/>
      <c r="U7" s="88"/>
      <c r="V7" s="1264">
        <v>45834</v>
      </c>
      <c r="W7" s="1265"/>
      <c r="X7" s="1266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49" t="s">
        <v>105</v>
      </c>
      <c r="B9" s="1250"/>
      <c r="C9" s="1151" t="s">
        <v>7</v>
      </c>
      <c r="D9" s="1152"/>
      <c r="E9" s="1152"/>
      <c r="F9" s="1152"/>
      <c r="G9" s="1152"/>
      <c r="H9" s="1152"/>
      <c r="I9" s="1150"/>
      <c r="J9" s="1152" t="s">
        <v>29</v>
      </c>
      <c r="K9" s="1152"/>
      <c r="L9" s="1152"/>
      <c r="M9" s="1152"/>
      <c r="N9" s="1152"/>
      <c r="O9" s="1152"/>
      <c r="P9" s="1152"/>
      <c r="Q9" s="1151" t="s">
        <v>28</v>
      </c>
      <c r="R9" s="1152"/>
      <c r="S9" s="1152"/>
      <c r="T9" s="1152"/>
      <c r="U9" s="1152"/>
      <c r="V9" s="1152"/>
      <c r="W9" s="1150"/>
      <c r="X9" s="1251" t="s">
        <v>8</v>
      </c>
    </row>
    <row r="10" spans="1:24" ht="34.5" thickBot="1" x14ac:dyDescent="0.3">
      <c r="A10" s="1253" t="s">
        <v>44</v>
      </c>
      <c r="B10" s="125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52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86.9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84.3</v>
      </c>
      <c r="L12" s="572">
        <f t="shared" ca="1" si="2"/>
        <v>86.6</v>
      </c>
      <c r="M12" s="572">
        <f t="shared" ca="1" si="2"/>
        <v>14.2</v>
      </c>
      <c r="N12" s="572">
        <f t="shared" ca="1" si="2"/>
        <v>88</v>
      </c>
      <c r="O12" s="572">
        <f t="shared" ca="1" si="2"/>
        <v>86.3</v>
      </c>
      <c r="P12" s="280">
        <f t="shared" ca="1" si="2"/>
        <v>84.8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88.3</v>
      </c>
      <c r="V12" s="572">
        <f t="shared" ca="1" si="2"/>
        <v>86.8</v>
      </c>
      <c r="W12" s="280">
        <f t="shared" ca="1" si="2"/>
        <v>88.9</v>
      </c>
      <c r="X12" s="754">
        <f t="shared" ca="1" si="2"/>
        <v>1598.1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45" t="s">
        <v>8</v>
      </c>
      <c r="B18" s="1246"/>
      <c r="C18" s="229">
        <f t="shared" ref="C18:X18" ca="1" si="8">INDIRECT("'SEM " &amp; $O$5 &amp; "'!" &amp; ADDRESS(ROW(B15), COLUMN(B15)))</f>
        <v>169.5</v>
      </c>
      <c r="D18" s="230">
        <f t="shared" ca="1" si="8"/>
        <v>172.9</v>
      </c>
      <c r="E18" s="230">
        <f t="shared" ca="1" si="8"/>
        <v>166.8</v>
      </c>
      <c r="F18" s="230">
        <f t="shared" ca="1" si="8"/>
        <v>45</v>
      </c>
      <c r="G18" s="230">
        <f t="shared" ca="1" si="8"/>
        <v>167</v>
      </c>
      <c r="H18" s="230">
        <f t="shared" ca="1" si="8"/>
        <v>169.1</v>
      </c>
      <c r="I18" s="231">
        <f t="shared" ca="1" si="8"/>
        <v>170.8</v>
      </c>
      <c r="J18" s="229">
        <f t="shared" ca="1" si="8"/>
        <v>165.8</v>
      </c>
      <c r="K18" s="230">
        <f t="shared" ca="1" si="8"/>
        <v>169.6</v>
      </c>
      <c r="L18" s="230">
        <f t="shared" ca="1" si="8"/>
        <v>173.8</v>
      </c>
      <c r="M18" s="230">
        <f t="shared" ca="1" si="8"/>
        <v>27.9</v>
      </c>
      <c r="N18" s="230">
        <f t="shared" ca="1" si="8"/>
        <v>176.3</v>
      </c>
      <c r="O18" s="230">
        <f t="shared" ca="1" si="8"/>
        <v>171.8</v>
      </c>
      <c r="P18" s="231">
        <f t="shared" ca="1" si="8"/>
        <v>167.1</v>
      </c>
      <c r="Q18" s="229">
        <f t="shared" ca="1" si="8"/>
        <v>165.1</v>
      </c>
      <c r="R18" s="230">
        <f t="shared" ca="1" si="8"/>
        <v>166.39999999999998</v>
      </c>
      <c r="S18" s="230">
        <f t="shared" ca="1" si="8"/>
        <v>176.3</v>
      </c>
      <c r="T18" s="230">
        <f t="shared" ca="1" si="8"/>
        <v>34.4</v>
      </c>
      <c r="U18" s="230">
        <f t="shared" ca="1" si="8"/>
        <v>176.7</v>
      </c>
      <c r="V18" s="230">
        <f t="shared" ca="1" si="8"/>
        <v>171.6</v>
      </c>
      <c r="W18" s="232">
        <f t="shared" ca="1" si="8"/>
        <v>175.9</v>
      </c>
      <c r="X18" s="510">
        <f t="shared" ca="1" si="8"/>
        <v>3179.8</v>
      </c>
    </row>
    <row r="19" spans="1:24" ht="33.75" thickBot="1" x14ac:dyDescent="0.3">
      <c r="A19" s="1247" t="s">
        <v>47</v>
      </c>
      <c r="B19" s="1248"/>
      <c r="C19" s="587">
        <f ca="1">INDIRECT("'SEM " &amp; $O$5 &amp; "'!" &amp; ADDRESS(ROW(B17), COLUMN(B16)))</f>
        <v>554</v>
      </c>
      <c r="D19" s="588">
        <f t="shared" ref="D19:X19" ca="1" si="9">INDIRECT("'SEM " &amp; $O$5 &amp; "'!" &amp; ADDRESS(ROW(C17), COLUMN(C16)))</f>
        <v>561</v>
      </c>
      <c r="E19" s="588">
        <f t="shared" ca="1" si="9"/>
        <v>544</v>
      </c>
      <c r="F19" s="588">
        <f t="shared" ca="1" si="9"/>
        <v>114</v>
      </c>
      <c r="G19" s="588">
        <f t="shared" ca="1" si="9"/>
        <v>546</v>
      </c>
      <c r="H19" s="588">
        <f t="shared" ca="1" si="9"/>
        <v>551</v>
      </c>
      <c r="I19" s="589">
        <f t="shared" ca="1" si="9"/>
        <v>556</v>
      </c>
      <c r="J19" s="587">
        <f t="shared" ca="1" si="9"/>
        <v>537</v>
      </c>
      <c r="K19" s="588">
        <f t="shared" ca="1" si="9"/>
        <v>546</v>
      </c>
      <c r="L19" s="588">
        <f t="shared" ca="1" si="9"/>
        <v>560</v>
      </c>
      <c r="M19" s="588">
        <f t="shared" ca="1" si="9"/>
        <v>94</v>
      </c>
      <c r="N19" s="588">
        <f t="shared" ca="1" si="9"/>
        <v>568</v>
      </c>
      <c r="O19" s="588">
        <f t="shared" ca="1" si="9"/>
        <v>556</v>
      </c>
      <c r="P19" s="589">
        <f t="shared" ca="1" si="9"/>
        <v>545</v>
      </c>
      <c r="Q19" s="587">
        <f t="shared" ca="1" si="9"/>
        <v>539</v>
      </c>
      <c r="R19" s="588">
        <f t="shared" ca="1" si="9"/>
        <v>546</v>
      </c>
      <c r="S19" s="588">
        <f t="shared" ca="1" si="9"/>
        <v>571</v>
      </c>
      <c r="T19" s="588">
        <f t="shared" ca="1" si="9"/>
        <v>102</v>
      </c>
      <c r="U19" s="588">
        <f t="shared" ca="1" si="9"/>
        <v>572</v>
      </c>
      <c r="V19" s="588">
        <f t="shared" ca="1" si="9"/>
        <v>559</v>
      </c>
      <c r="W19" s="590">
        <f t="shared" ca="1" si="9"/>
        <v>572</v>
      </c>
      <c r="X19" s="590">
        <f t="shared" ca="1" si="9"/>
        <v>10293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6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6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6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9" t="s">
        <v>26</v>
      </c>
      <c r="B25" s="1250"/>
      <c r="C25" s="1151" t="s">
        <v>16</v>
      </c>
      <c r="D25" s="1152"/>
      <c r="E25" s="1152"/>
      <c r="F25" s="1152"/>
      <c r="G25" s="1152"/>
      <c r="H25" s="1256"/>
      <c r="I25" s="1260" t="s">
        <v>8</v>
      </c>
      <c r="J25" s="92"/>
      <c r="K25" s="92"/>
      <c r="L25" s="1249" t="s">
        <v>45</v>
      </c>
      <c r="M25" s="1250"/>
      <c r="N25" s="1255" t="s">
        <v>16</v>
      </c>
      <c r="O25" s="1256"/>
      <c r="P25" s="1256"/>
      <c r="Q25" s="1256"/>
      <c r="R25" s="1256"/>
      <c r="S25" s="1256"/>
      <c r="T25" s="1260" t="s">
        <v>8</v>
      </c>
      <c r="V25"/>
      <c r="W25"/>
      <c r="X25"/>
    </row>
    <row r="26" spans="1:24" ht="30.75" customHeight="1" thickBot="1" x14ac:dyDescent="0.3">
      <c r="A26" s="1253" t="s">
        <v>44</v>
      </c>
      <c r="B26" s="125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61"/>
      <c r="J26" s="92"/>
      <c r="K26" s="92"/>
      <c r="L26" s="1253" t="s">
        <v>44</v>
      </c>
      <c r="M26" s="126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61"/>
      <c r="U26" s="1258" t="s">
        <v>91</v>
      </c>
      <c r="V26" s="1259"/>
      <c r="W26" s="1259"/>
      <c r="X26" s="1259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58"/>
      <c r="V27" s="1259"/>
      <c r="W27" s="1259"/>
      <c r="X27" s="1259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73.2</v>
      </c>
      <c r="G28" s="330">
        <f t="shared" ca="1" si="10"/>
        <v>73</v>
      </c>
      <c r="H28" s="331">
        <f t="shared" ca="1" si="10"/>
        <v>74.5</v>
      </c>
      <c r="I28" s="751">
        <f t="shared" ca="1" si="10"/>
        <v>382.2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58"/>
      <c r="V28" s="1259"/>
      <c r="W28" s="1259"/>
      <c r="X28" s="1259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27.4</v>
      </c>
      <c r="U29" s="1258"/>
      <c r="V29" s="1259"/>
      <c r="W29" s="1259"/>
      <c r="X29" s="1259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27.6</v>
      </c>
      <c r="U30" s="1258"/>
      <c r="V30" s="1259"/>
      <c r="W30" s="1259"/>
      <c r="X30" s="1259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27.6</v>
      </c>
      <c r="U31" s="1258"/>
      <c r="V31" s="1259"/>
      <c r="W31" s="1259"/>
      <c r="X31" s="1259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27.6</v>
      </c>
      <c r="U32" s="1258"/>
      <c r="V32" s="1259"/>
      <c r="W32" s="1259"/>
      <c r="X32" s="1259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27.6</v>
      </c>
      <c r="U33" s="1258"/>
      <c r="V33" s="1259"/>
      <c r="W33" s="1259"/>
      <c r="X33" s="1259"/>
    </row>
    <row r="34" spans="1:24" ht="30.75" customHeight="1" thickBot="1" x14ac:dyDescent="0.3">
      <c r="A34" s="1245" t="s">
        <v>8</v>
      </c>
      <c r="B34" s="1246"/>
      <c r="C34" s="747">
        <f t="shared" ca="1" si="13"/>
        <v>138.80000000000001</v>
      </c>
      <c r="D34" s="748">
        <f t="shared" ca="1" si="10"/>
        <v>149.4</v>
      </c>
      <c r="E34" s="748">
        <f t="shared" ca="1" si="10"/>
        <v>30.1</v>
      </c>
      <c r="F34" s="748">
        <f t="shared" ca="1" si="10"/>
        <v>144.4</v>
      </c>
      <c r="G34" s="748">
        <f t="shared" ca="1" si="10"/>
        <v>146.19999999999999</v>
      </c>
      <c r="H34" s="749">
        <f t="shared" ca="1" si="10"/>
        <v>148.4</v>
      </c>
      <c r="I34" s="752">
        <f t="shared" ca="1" si="10"/>
        <v>757.30000000000007</v>
      </c>
      <c r="J34" s="89"/>
      <c r="K34" s="89"/>
      <c r="L34" s="1245" t="s">
        <v>8</v>
      </c>
      <c r="M34" s="1246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36.200000000000003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192.9</v>
      </c>
      <c r="U34" s="1259"/>
      <c r="V34" s="1259"/>
      <c r="W34" s="1259"/>
      <c r="X34" s="1259"/>
    </row>
    <row r="35" spans="1:24" ht="30.75" customHeight="1" thickBot="1" x14ac:dyDescent="0.3">
      <c r="A35" s="1247" t="s">
        <v>47</v>
      </c>
      <c r="B35" s="1248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483</v>
      </c>
      <c r="E35" s="598">
        <f t="shared" ca="1" si="16"/>
        <v>100</v>
      </c>
      <c r="F35" s="598">
        <f t="shared" ca="1" si="16"/>
        <v>471</v>
      </c>
      <c r="G35" s="598">
        <f t="shared" ca="1" si="16"/>
        <v>471</v>
      </c>
      <c r="H35" s="599">
        <f t="shared" ca="1" si="16"/>
        <v>480</v>
      </c>
      <c r="I35" s="553">
        <f t="shared" ca="1" si="16"/>
        <v>2455</v>
      </c>
      <c r="J35" s="89"/>
      <c r="K35" s="89"/>
      <c r="L35" s="1247" t="s">
        <v>47</v>
      </c>
      <c r="M35" s="1248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59"/>
      <c r="V35" s="1259"/>
      <c r="W35" s="1259"/>
      <c r="X35" s="125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9" t="s">
        <v>26</v>
      </c>
      <c r="B45" s="1250"/>
      <c r="C45" s="1151" t="s">
        <v>7</v>
      </c>
      <c r="D45" s="1152"/>
      <c r="E45" s="1152"/>
      <c r="F45" s="1152"/>
      <c r="G45" s="1152"/>
      <c r="H45" s="1152"/>
      <c r="I45" s="1150"/>
      <c r="J45" s="1255" t="s">
        <v>29</v>
      </c>
      <c r="K45" s="1256"/>
      <c r="L45" s="1256"/>
      <c r="M45" s="1256"/>
      <c r="N45" s="1256"/>
      <c r="O45" s="1256"/>
      <c r="P45" s="1257"/>
      <c r="Q45" s="1255" t="s">
        <v>28</v>
      </c>
      <c r="R45" s="1256"/>
      <c r="S45" s="1256"/>
      <c r="T45" s="1256"/>
      <c r="U45" s="1256"/>
      <c r="V45" s="1256"/>
      <c r="W45" s="1257"/>
      <c r="X45" s="1251" t="s">
        <v>8</v>
      </c>
    </row>
    <row r="46" spans="1:24" ht="30.75" customHeight="1" thickBot="1" x14ac:dyDescent="0.3">
      <c r="A46" s="1253" t="s">
        <v>44</v>
      </c>
      <c r="B46" s="125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52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1.4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112.09999999999998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1.4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6.4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112.6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1.4</v>
      </c>
      <c r="G51" s="330">
        <f t="shared" ca="1" si="22"/>
        <v>5.9</v>
      </c>
      <c r="H51" s="330">
        <f t="shared" ca="1" si="23"/>
        <v>5.8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1.2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6.2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1</v>
      </c>
      <c r="U51" s="330">
        <f t="shared" ca="1" si="36"/>
        <v>6.4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112.6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1.4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5.8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6.2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1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113.1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1.4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113.39999999999999</v>
      </c>
    </row>
    <row r="54" spans="1:24" ht="34.5" thickBot="1" x14ac:dyDescent="0.3">
      <c r="A54" s="1245" t="s">
        <v>8</v>
      </c>
      <c r="B54" s="1246"/>
      <c r="C54" s="756">
        <f t="shared" ca="1" si="18"/>
        <v>42.300000000000004</v>
      </c>
      <c r="D54" s="757">
        <f t="shared" ca="1" si="19"/>
        <v>41.099999999999994</v>
      </c>
      <c r="E54" s="757">
        <f t="shared" ca="1" si="20"/>
        <v>41.099999999999994</v>
      </c>
      <c r="F54" s="757">
        <f t="shared" ca="1" si="21"/>
        <v>10.000000000000002</v>
      </c>
      <c r="G54" s="757">
        <f t="shared" ca="1" si="22"/>
        <v>40.999999999999993</v>
      </c>
      <c r="H54" s="757">
        <f t="shared" ca="1" si="23"/>
        <v>40.799999999999997</v>
      </c>
      <c r="I54" s="758">
        <f t="shared" ca="1" si="24"/>
        <v>40.699999999999996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8.7000000000000011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43.4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7.4</v>
      </c>
      <c r="U54" s="757">
        <f t="shared" ca="1" si="36"/>
        <v>45.1</v>
      </c>
      <c r="V54" s="757">
        <f t="shared" ca="1" si="37"/>
        <v>43.9</v>
      </c>
      <c r="W54" s="758">
        <f t="shared" ca="1" si="38"/>
        <v>43.9</v>
      </c>
      <c r="X54" s="762">
        <f t="shared" ca="1" si="39"/>
        <v>788.7</v>
      </c>
    </row>
    <row r="55" spans="1:24" ht="34.5" thickBot="1" x14ac:dyDescent="0.3">
      <c r="A55" s="1247" t="s">
        <v>47</v>
      </c>
      <c r="B55" s="1248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4" zoomScale="85" zoomScaleNormal="85" zoomScaleSheetLayoutView="100" workbookViewId="0">
      <pane xSplit="1" topLeftCell="B1" activePane="topRight" state="frozen"/>
      <selection pane="topRight" activeCell="T3" sqref="T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94"/>
      <c r="G1" s="1224" t="s">
        <v>0</v>
      </c>
      <c r="H1" s="1224"/>
      <c r="I1" s="1224"/>
      <c r="J1" s="1224"/>
      <c r="K1" s="1224"/>
      <c r="L1" s="1224"/>
      <c r="M1" s="1224"/>
      <c r="N1" s="1224"/>
      <c r="O1" s="1224"/>
      <c r="P1" s="1224"/>
      <c r="S1" s="1094"/>
      <c r="T1" s="1094"/>
      <c r="U1" s="1094"/>
      <c r="V1" s="1094"/>
      <c r="W1" s="1094"/>
      <c r="X1" s="1092"/>
      <c r="Y1" s="1092"/>
      <c r="Z1" s="1092"/>
      <c r="AA1" s="370"/>
      <c r="AB1" s="12"/>
      <c r="AC1" s="2"/>
      <c r="AD1" s="2"/>
      <c r="AE1" s="2"/>
      <c r="AF1" s="2"/>
      <c r="AG1" s="1092"/>
    </row>
    <row r="2" spans="1:33" s="3" customFormat="1" ht="15" customHeight="1" x14ac:dyDescent="0.25">
      <c r="A2" s="871">
        <f>COUNTA(A8:A14) - MATCH(A3,A8:A14,0) + 1</f>
        <v>6</v>
      </c>
      <c r="E2" s="1229" t="s">
        <v>1</v>
      </c>
      <c r="F2" s="1229"/>
      <c r="G2" s="1229"/>
      <c r="H2" s="1229"/>
      <c r="I2" s="1225" t="s">
        <v>2</v>
      </c>
      <c r="J2" s="1225"/>
      <c r="K2" s="1225"/>
      <c r="M2" s="768" t="s">
        <v>3</v>
      </c>
      <c r="N2" s="1225" t="s">
        <v>49</v>
      </c>
      <c r="O2" s="1225"/>
      <c r="P2" s="1225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94" t="s">
        <v>4</v>
      </c>
      <c r="I3" s="1095">
        <v>3</v>
      </c>
      <c r="J3" s="768"/>
      <c r="K3" s="768"/>
      <c r="V3" s="771"/>
      <c r="W3" s="771"/>
      <c r="X3" s="1093"/>
      <c r="Y3" s="1093"/>
      <c r="Z3" s="1093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4"/>
      <c r="B4" s="1094"/>
      <c r="C4" s="1094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93"/>
      <c r="Y4" s="1093"/>
      <c r="Z4" s="1093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21" t="s">
        <v>7</v>
      </c>
      <c r="C5" s="1222"/>
      <c r="D5" s="1222"/>
      <c r="E5" s="1222"/>
      <c r="F5" s="1222"/>
      <c r="G5" s="1222"/>
      <c r="H5" s="1223"/>
      <c r="I5" s="1226" t="s">
        <v>29</v>
      </c>
      <c r="J5" s="1227"/>
      <c r="K5" s="1227"/>
      <c r="L5" s="1227"/>
      <c r="M5" s="1227"/>
      <c r="N5" s="1227"/>
      <c r="O5" s="1228"/>
      <c r="P5" s="1226" t="s">
        <v>28</v>
      </c>
      <c r="Q5" s="1227"/>
      <c r="R5" s="1227"/>
      <c r="S5" s="1227"/>
      <c r="T5" s="1227"/>
      <c r="U5" s="1227"/>
      <c r="V5" s="122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133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1097" t="s">
        <v>23</v>
      </c>
      <c r="B8" s="1088">
        <v>83.4</v>
      </c>
      <c r="C8" s="1089">
        <v>86</v>
      </c>
      <c r="D8" s="1089">
        <v>82.3</v>
      </c>
      <c r="E8" s="1089">
        <v>25</v>
      </c>
      <c r="F8" s="1089">
        <v>81.900000000000006</v>
      </c>
      <c r="G8" s="1089">
        <v>83.3</v>
      </c>
      <c r="H8" s="1090">
        <v>84.3</v>
      </c>
      <c r="I8" s="1088">
        <v>82.4</v>
      </c>
      <c r="J8" s="1089">
        <v>85.3</v>
      </c>
      <c r="K8" s="1089">
        <v>87.2</v>
      </c>
      <c r="L8" s="1089">
        <v>13.7</v>
      </c>
      <c r="M8" s="1089">
        <v>88.3</v>
      </c>
      <c r="N8" s="1089">
        <v>85.5</v>
      </c>
      <c r="O8" s="1090">
        <v>82.3</v>
      </c>
      <c r="P8" s="1088">
        <v>81.099999999999994</v>
      </c>
      <c r="Q8" s="1089">
        <v>81.8</v>
      </c>
      <c r="R8" s="1089">
        <v>87.7</v>
      </c>
      <c r="S8" s="1089">
        <v>20</v>
      </c>
      <c r="T8" s="1091">
        <v>88.4</v>
      </c>
      <c r="U8" s="1089">
        <v>84.8</v>
      </c>
      <c r="V8" s="1090">
        <v>87</v>
      </c>
      <c r="W8" s="10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1099" t="s">
        <v>19</v>
      </c>
      <c r="B9" s="1088">
        <v>86.1</v>
      </c>
      <c r="C9" s="1089">
        <v>86.9</v>
      </c>
      <c r="D9" s="1089">
        <v>84.5</v>
      </c>
      <c r="E9" s="1089">
        <v>20</v>
      </c>
      <c r="F9" s="1089">
        <v>85.1</v>
      </c>
      <c r="G9" s="1089">
        <v>85.8</v>
      </c>
      <c r="H9" s="1090">
        <v>86.5</v>
      </c>
      <c r="I9" s="1088">
        <v>83.4</v>
      </c>
      <c r="J9" s="1089">
        <v>84.3</v>
      </c>
      <c r="K9" s="1089">
        <v>86.6</v>
      </c>
      <c r="L9" s="1089">
        <v>14.2</v>
      </c>
      <c r="M9" s="1089">
        <v>88</v>
      </c>
      <c r="N9" s="1089">
        <v>86.3</v>
      </c>
      <c r="O9" s="1090">
        <v>84.8</v>
      </c>
      <c r="P9" s="1088">
        <v>84</v>
      </c>
      <c r="Q9" s="1089">
        <v>84.6</v>
      </c>
      <c r="R9" s="1089">
        <v>88.6</v>
      </c>
      <c r="S9" s="1089">
        <v>14.4</v>
      </c>
      <c r="T9" s="1091">
        <v>88.3</v>
      </c>
      <c r="U9" s="1089">
        <v>86.8</v>
      </c>
      <c r="V9" s="1090">
        <v>88.9</v>
      </c>
      <c r="W9" s="1100">
        <f t="shared" si="0"/>
        <v>1598.1</v>
      </c>
      <c r="X9" s="895">
        <f t="shared" si="1"/>
        <v>-16.399999999999864</v>
      </c>
      <c r="Y9" s="356"/>
      <c r="Z9" s="326"/>
      <c r="AA9" s="502"/>
      <c r="AB9" s="11"/>
    </row>
    <row r="10" spans="1:33" ht="15" customHeight="1" x14ac:dyDescent="0.2">
      <c r="A10" s="1099" t="s">
        <v>27</v>
      </c>
      <c r="B10" s="1088"/>
      <c r="C10" s="1089"/>
      <c r="D10" s="1089"/>
      <c r="E10" s="1089"/>
      <c r="F10" s="1089"/>
      <c r="G10" s="1089"/>
      <c r="H10" s="1090"/>
      <c r="I10" s="1088"/>
      <c r="J10" s="1089"/>
      <c r="K10" s="1089"/>
      <c r="L10" s="1089"/>
      <c r="M10" s="1089"/>
      <c r="N10" s="1089"/>
      <c r="O10" s="1090"/>
      <c r="P10" s="1088"/>
      <c r="Q10" s="1089"/>
      <c r="R10" s="1089"/>
      <c r="S10" s="1089"/>
      <c r="T10" s="1091"/>
      <c r="U10" s="1089"/>
      <c r="V10" s="1090"/>
      <c r="W10" s="1100">
        <f t="shared" si="0"/>
        <v>0</v>
      </c>
      <c r="X10" s="895">
        <f t="shared" si="1"/>
        <v>1598.1</v>
      </c>
      <c r="Y10" s="356"/>
      <c r="Z10" s="326"/>
      <c r="AA10" s="502"/>
      <c r="AB10" s="11"/>
    </row>
    <row r="11" spans="1:33" ht="15" customHeight="1" x14ac:dyDescent="0.2">
      <c r="A11" s="1099" t="s">
        <v>20</v>
      </c>
      <c r="B11" s="1088"/>
      <c r="C11" s="1089"/>
      <c r="D11" s="1089"/>
      <c r="E11" s="1089"/>
      <c r="F11" s="1089"/>
      <c r="G11" s="1089"/>
      <c r="H11" s="1090"/>
      <c r="I11" s="1088"/>
      <c r="J11" s="1089"/>
      <c r="K11" s="1089"/>
      <c r="L11" s="1089"/>
      <c r="M11" s="1089"/>
      <c r="N11" s="1089"/>
      <c r="O11" s="1090"/>
      <c r="P11" s="1088"/>
      <c r="Q11" s="1089"/>
      <c r="R11" s="1089"/>
      <c r="S11" s="1089"/>
      <c r="T11" s="1091"/>
      <c r="U11" s="1089"/>
      <c r="V11" s="1090"/>
      <c r="W11" s="1100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1099" t="s">
        <v>21</v>
      </c>
      <c r="B12" s="1088"/>
      <c r="C12" s="1089"/>
      <c r="D12" s="1089"/>
      <c r="E12" s="1089"/>
      <c r="F12" s="1089"/>
      <c r="G12" s="1089"/>
      <c r="H12" s="1090"/>
      <c r="I12" s="1088"/>
      <c r="J12" s="1089"/>
      <c r="K12" s="1089"/>
      <c r="L12" s="1089"/>
      <c r="M12" s="1089"/>
      <c r="N12" s="1089"/>
      <c r="O12" s="1090"/>
      <c r="P12" s="1088"/>
      <c r="Q12" s="1089"/>
      <c r="R12" s="1089"/>
      <c r="S12" s="1089"/>
      <c r="T12" s="1091"/>
      <c r="U12" s="1089"/>
      <c r="V12" s="1090"/>
      <c r="W12" s="1100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1099" t="s">
        <v>22</v>
      </c>
      <c r="B13" s="1088"/>
      <c r="C13" s="1089"/>
      <c r="D13" s="1089"/>
      <c r="E13" s="1089"/>
      <c r="F13" s="1089"/>
      <c r="G13" s="1089"/>
      <c r="H13" s="1090"/>
      <c r="I13" s="1088"/>
      <c r="J13" s="1089"/>
      <c r="K13" s="1089"/>
      <c r="L13" s="1089"/>
      <c r="M13" s="1089"/>
      <c r="N13" s="1089"/>
      <c r="O13" s="1090"/>
      <c r="P13" s="1088"/>
      <c r="Q13" s="1089"/>
      <c r="R13" s="1089"/>
      <c r="S13" s="1089"/>
      <c r="T13" s="1091"/>
      <c r="U13" s="1089"/>
      <c r="V13" s="1090"/>
      <c r="W13" s="1100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1101" t="s">
        <v>30</v>
      </c>
      <c r="B14" s="1088"/>
      <c r="C14" s="1089"/>
      <c r="D14" s="1089"/>
      <c r="E14" s="1089"/>
      <c r="F14" s="1089"/>
      <c r="G14" s="1089"/>
      <c r="H14" s="1090"/>
      <c r="I14" s="1088"/>
      <c r="J14" s="1089"/>
      <c r="K14" s="1089"/>
      <c r="L14" s="1089"/>
      <c r="M14" s="1089"/>
      <c r="N14" s="1089"/>
      <c r="O14" s="1090"/>
      <c r="P14" s="1088"/>
      <c r="Q14" s="1089"/>
      <c r="R14" s="1089"/>
      <c r="S14" s="1089"/>
      <c r="T14" s="1091"/>
      <c r="U14" s="1089"/>
      <c r="V14" s="1090"/>
      <c r="W14" s="1102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169.5</v>
      </c>
      <c r="C15" s="844">
        <f t="shared" si="2"/>
        <v>172.9</v>
      </c>
      <c r="D15" s="844">
        <f t="shared" si="2"/>
        <v>166.8</v>
      </c>
      <c r="E15" s="844">
        <f t="shared" si="2"/>
        <v>45</v>
      </c>
      <c r="F15" s="844">
        <f t="shared" si="2"/>
        <v>167</v>
      </c>
      <c r="G15" s="844">
        <f t="shared" si="2"/>
        <v>169.1</v>
      </c>
      <c r="H15" s="885">
        <f t="shared" si="2"/>
        <v>170.8</v>
      </c>
      <c r="I15" s="843">
        <f t="shared" si="2"/>
        <v>165.8</v>
      </c>
      <c r="J15" s="844">
        <f t="shared" si="2"/>
        <v>169.6</v>
      </c>
      <c r="K15" s="844">
        <f t="shared" si="2"/>
        <v>173.8</v>
      </c>
      <c r="L15" s="844">
        <f t="shared" si="2"/>
        <v>27.9</v>
      </c>
      <c r="M15" s="844">
        <f t="shared" si="2"/>
        <v>176.3</v>
      </c>
      <c r="N15" s="844">
        <f t="shared" si="2"/>
        <v>171.8</v>
      </c>
      <c r="O15" s="885">
        <f t="shared" si="2"/>
        <v>167.1</v>
      </c>
      <c r="P15" s="843">
        <f t="shared" si="2"/>
        <v>165.1</v>
      </c>
      <c r="Q15" s="844">
        <f t="shared" si="2"/>
        <v>166.39999999999998</v>
      </c>
      <c r="R15" s="844">
        <f t="shared" si="2"/>
        <v>176.3</v>
      </c>
      <c r="S15" s="844">
        <f t="shared" si="2"/>
        <v>34.4</v>
      </c>
      <c r="T15" s="844">
        <f t="shared" si="2"/>
        <v>176.7</v>
      </c>
      <c r="U15" s="844">
        <f t="shared" si="2"/>
        <v>171.6</v>
      </c>
      <c r="V15" s="885">
        <f t="shared" si="2"/>
        <v>175.9</v>
      </c>
      <c r="W15" s="796">
        <f t="shared" si="0"/>
        <v>3179.8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44.132628277192545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85.845785714285768</v>
      </c>
      <c r="C18" s="811">
        <f t="shared" si="3"/>
        <v>86.930300000000059</v>
      </c>
      <c r="D18" s="811">
        <f t="shared" si="3"/>
        <v>84.296171428571469</v>
      </c>
      <c r="E18" s="811">
        <f t="shared" si="3"/>
        <v>17.663571428571437</v>
      </c>
      <c r="F18" s="811">
        <f t="shared" si="3"/>
        <v>84.606142857142913</v>
      </c>
      <c r="G18" s="811">
        <f t="shared" si="3"/>
        <v>85.380842857142895</v>
      </c>
      <c r="H18" s="812">
        <f t="shared" si="3"/>
        <v>86.155600000000049</v>
      </c>
      <c r="I18" s="808">
        <f t="shared" si="3"/>
        <v>83.211314285714337</v>
      </c>
      <c r="J18" s="811">
        <f t="shared" si="3"/>
        <v>84.605771428571458</v>
      </c>
      <c r="K18" s="811">
        <f t="shared" si="3"/>
        <v>86.775171428571497</v>
      </c>
      <c r="L18" s="811">
        <f t="shared" si="3"/>
        <v>14.566014285714294</v>
      </c>
      <c r="M18" s="811">
        <f t="shared" si="3"/>
        <v>88.014814285714337</v>
      </c>
      <c r="N18" s="811">
        <f t="shared" si="3"/>
        <v>86.155457142857173</v>
      </c>
      <c r="O18" s="812">
        <f t="shared" si="3"/>
        <v>84.451128571428612</v>
      </c>
      <c r="P18" s="808">
        <f t="shared" si="3"/>
        <v>83.521414285714329</v>
      </c>
      <c r="Q18" s="811">
        <f t="shared" si="3"/>
        <v>84.606228571428616</v>
      </c>
      <c r="R18" s="811">
        <f t="shared" si="3"/>
        <v>88.479814285714355</v>
      </c>
      <c r="S18" s="811">
        <f t="shared" si="3"/>
        <v>15.805085714285726</v>
      </c>
      <c r="T18" s="811">
        <f t="shared" si="3"/>
        <v>88.634757142857183</v>
      </c>
      <c r="U18" s="811">
        <f t="shared" si="3"/>
        <v>86.620485714285749</v>
      </c>
      <c r="V18" s="812">
        <f t="shared" si="3"/>
        <v>88.634871428571472</v>
      </c>
      <c r="W18" s="867">
        <f>((W15*1000)/W17)/7</f>
        <v>44.132628277192545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43.708096957194428</v>
      </c>
      <c r="C20" s="817">
        <f t="shared" si="6"/>
        <v>44.028520499108737</v>
      </c>
      <c r="D20" s="817">
        <f t="shared" si="6"/>
        <v>43.802521008403367</v>
      </c>
      <c r="E20" s="817">
        <f t="shared" si="6"/>
        <v>56.390977443609025</v>
      </c>
      <c r="F20" s="817">
        <f t="shared" si="6"/>
        <v>43.694400837257987</v>
      </c>
      <c r="G20" s="817">
        <f t="shared" si="6"/>
        <v>43.842364532019708</v>
      </c>
      <c r="H20" s="818">
        <f t="shared" si="6"/>
        <v>43.884892086330936</v>
      </c>
      <c r="I20" s="816">
        <f t="shared" si="6"/>
        <v>44.107475392391592</v>
      </c>
      <c r="J20" s="817">
        <f t="shared" si="6"/>
        <v>44.374672946101519</v>
      </c>
      <c r="K20" s="817">
        <f t="shared" si="6"/>
        <v>44.336734693877553</v>
      </c>
      <c r="L20" s="817">
        <f>+(L15/L17)/7*1000</f>
        <v>42.401215805471125</v>
      </c>
      <c r="M20" s="817">
        <f>+(M15/M17)/7*1000</f>
        <v>44.341046277665995</v>
      </c>
      <c r="N20" s="817">
        <f>+(N15/N17)/7*1000</f>
        <v>44.141829393627965</v>
      </c>
      <c r="O20" s="818">
        <f>+(O15/O17)/7*1000</f>
        <v>43.800786369593709</v>
      </c>
      <c r="P20" s="816">
        <f t="shared" ref="P20:V20" si="7">+(P15/P17)/7*1000</f>
        <v>43.758282533792737</v>
      </c>
      <c r="Q20" s="817">
        <f t="shared" si="7"/>
        <v>43.537414965986393</v>
      </c>
      <c r="R20" s="817">
        <f t="shared" si="7"/>
        <v>44.108081060795598</v>
      </c>
      <c r="S20" s="817">
        <f t="shared" si="7"/>
        <v>48.179271708683466</v>
      </c>
      <c r="T20" s="817">
        <f t="shared" si="7"/>
        <v>44.130869130869122</v>
      </c>
      <c r="U20" s="817">
        <f t="shared" si="7"/>
        <v>43.853820598006642</v>
      </c>
      <c r="V20" s="818">
        <f t="shared" si="7"/>
        <v>43.931068931068928</v>
      </c>
      <c r="W20" s="869"/>
      <c r="Y20" s="327"/>
      <c r="AA20" s="11"/>
      <c r="AB20" s="11"/>
    </row>
    <row r="21" spans="1:30" ht="15" customHeight="1" x14ac:dyDescent="0.25">
      <c r="B21" s="821">
        <f>B19-B15</f>
        <v>431.59000000000037</v>
      </c>
      <c r="C21" s="821">
        <f t="shared" ref="C21:V21" si="8">C19-C15</f>
        <v>435.78500000000042</v>
      </c>
      <c r="D21" s="821">
        <f t="shared" si="8"/>
        <v>423.44000000000034</v>
      </c>
      <c r="E21" s="821">
        <f t="shared" si="8"/>
        <v>78.690000000000069</v>
      </c>
      <c r="F21" s="821">
        <f t="shared" si="8"/>
        <v>425.41000000000031</v>
      </c>
      <c r="G21" s="821">
        <f t="shared" si="8"/>
        <v>428.73500000000035</v>
      </c>
      <c r="H21" s="821">
        <f t="shared" si="8"/>
        <v>432.46000000000032</v>
      </c>
      <c r="I21" s="821">
        <f t="shared" si="8"/>
        <v>416.84500000000031</v>
      </c>
      <c r="J21" s="821">
        <f t="shared" si="8"/>
        <v>422.81000000000029</v>
      </c>
      <c r="K21" s="821">
        <f t="shared" si="8"/>
        <v>433.80000000000035</v>
      </c>
      <c r="L21" s="821">
        <f t="shared" si="8"/>
        <v>74.09000000000006</v>
      </c>
      <c r="M21" s="821">
        <f t="shared" si="8"/>
        <v>439.9800000000003</v>
      </c>
      <c r="N21" s="821">
        <f t="shared" si="8"/>
        <v>431.46000000000032</v>
      </c>
      <c r="O21" s="821">
        <f t="shared" si="8"/>
        <v>424.22500000000036</v>
      </c>
      <c r="P21" s="821">
        <f t="shared" si="8"/>
        <v>419.71500000000037</v>
      </c>
      <c r="Q21" s="821">
        <f t="shared" si="8"/>
        <v>426.01000000000033</v>
      </c>
      <c r="R21" s="821">
        <f t="shared" si="8"/>
        <v>443.2350000000003</v>
      </c>
      <c r="S21" s="821">
        <f t="shared" si="8"/>
        <v>76.270000000000067</v>
      </c>
      <c r="T21" s="821">
        <f t="shared" si="8"/>
        <v>443.92000000000036</v>
      </c>
      <c r="U21" s="821">
        <f t="shared" si="8"/>
        <v>434.9150000000003</v>
      </c>
      <c r="V21" s="821">
        <f t="shared" si="8"/>
        <v>444.72000000000037</v>
      </c>
      <c r="W21" s="1096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71.931666666666729</v>
      </c>
      <c r="C22" s="901">
        <f t="shared" ref="C22:V22" si="9">(C21+C24)/$A$2</f>
        <v>72.630833333333399</v>
      </c>
      <c r="D22" s="901">
        <f t="shared" si="9"/>
        <v>70.573333333333395</v>
      </c>
      <c r="E22" s="901">
        <f t="shared" si="9"/>
        <v>13.115000000000011</v>
      </c>
      <c r="F22" s="901">
        <f t="shared" si="9"/>
        <v>70.901666666666713</v>
      </c>
      <c r="G22" s="901">
        <f t="shared" si="9"/>
        <v>71.455833333333388</v>
      </c>
      <c r="H22" s="901">
        <f t="shared" si="9"/>
        <v>72.076666666666725</v>
      </c>
      <c r="I22" s="901">
        <f t="shared" si="9"/>
        <v>69.474166666666719</v>
      </c>
      <c r="J22" s="901">
        <f t="shared" si="9"/>
        <v>70.468333333333376</v>
      </c>
      <c r="K22" s="901">
        <f t="shared" si="9"/>
        <v>72.300000000000054</v>
      </c>
      <c r="L22" s="901">
        <f t="shared" si="9"/>
        <v>12.348333333333343</v>
      </c>
      <c r="M22" s="901">
        <f t="shared" si="9"/>
        <v>73.330000000000055</v>
      </c>
      <c r="N22" s="901">
        <f t="shared" si="9"/>
        <v>71.910000000000053</v>
      </c>
      <c r="O22" s="901">
        <f t="shared" si="9"/>
        <v>70.704166666666723</v>
      </c>
      <c r="P22" s="901">
        <f t="shared" si="9"/>
        <v>69.952500000000057</v>
      </c>
      <c r="Q22" s="901">
        <f t="shared" si="9"/>
        <v>71.001666666666722</v>
      </c>
      <c r="R22" s="901">
        <f t="shared" si="9"/>
        <v>73.872500000000045</v>
      </c>
      <c r="S22" s="901">
        <f t="shared" si="9"/>
        <v>12.711666666666678</v>
      </c>
      <c r="T22" s="901">
        <f t="shared" si="9"/>
        <v>73.986666666666721</v>
      </c>
      <c r="U22" s="901">
        <f t="shared" si="9"/>
        <v>72.485833333333389</v>
      </c>
      <c r="V22" s="901">
        <f t="shared" si="9"/>
        <v>74.120000000000061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158.03166666666672</v>
      </c>
      <c r="C23" s="901">
        <f t="shared" si="10"/>
        <v>159.53083333333342</v>
      </c>
      <c r="D23" s="901">
        <f t="shared" si="10"/>
        <v>155.07333333333338</v>
      </c>
      <c r="E23" s="901">
        <f t="shared" si="10"/>
        <v>33.115000000000009</v>
      </c>
      <c r="F23" s="901">
        <f t="shared" si="10"/>
        <v>156.00166666666672</v>
      </c>
      <c r="G23" s="901">
        <f t="shared" si="10"/>
        <v>157.25583333333338</v>
      </c>
      <c r="H23" s="901">
        <f t="shared" si="10"/>
        <v>158.57666666666671</v>
      </c>
      <c r="I23" s="901">
        <f t="shared" si="10"/>
        <v>152.87416666666672</v>
      </c>
      <c r="J23" s="901">
        <f t="shared" si="10"/>
        <v>154.76833333333337</v>
      </c>
      <c r="K23" s="901">
        <f t="shared" si="10"/>
        <v>158.90000000000003</v>
      </c>
      <c r="L23" s="901">
        <f t="shared" si="10"/>
        <v>26.548333333333343</v>
      </c>
      <c r="M23" s="901">
        <f t="shared" si="10"/>
        <v>161.33000000000004</v>
      </c>
      <c r="N23" s="901">
        <f t="shared" si="10"/>
        <v>158.21000000000004</v>
      </c>
      <c r="O23" s="901">
        <f t="shared" si="10"/>
        <v>155.50416666666672</v>
      </c>
      <c r="P23" s="901">
        <f t="shared" si="10"/>
        <v>153.95250000000004</v>
      </c>
      <c r="Q23" s="901">
        <f t="shared" si="10"/>
        <v>155.60166666666672</v>
      </c>
      <c r="R23" s="901">
        <f t="shared" si="10"/>
        <v>162.47250000000003</v>
      </c>
      <c r="S23" s="901">
        <f t="shared" si="10"/>
        <v>27.111666666666679</v>
      </c>
      <c r="T23" s="901">
        <f t="shared" si="10"/>
        <v>162.28666666666672</v>
      </c>
      <c r="U23" s="901">
        <f t="shared" si="10"/>
        <v>159.28583333333339</v>
      </c>
      <c r="V23" s="901">
        <f t="shared" si="10"/>
        <v>163.02000000000007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96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41" t="s">
        <v>16</v>
      </c>
      <c r="C25" s="1242"/>
      <c r="D25" s="1242"/>
      <c r="E25" s="1242"/>
      <c r="F25" s="1242"/>
      <c r="G25" s="1243"/>
      <c r="H25" s="1235" t="s">
        <v>8</v>
      </c>
      <c r="I25" s="824"/>
      <c r="J25" s="824"/>
      <c r="K25" s="824"/>
      <c r="L25" s="824"/>
      <c r="M25" s="825"/>
      <c r="N25" s="1038" t="s">
        <v>87</v>
      </c>
      <c r="O25" s="1241" t="s">
        <v>16</v>
      </c>
      <c r="P25" s="1242"/>
      <c r="Q25" s="1242"/>
      <c r="R25" s="1242"/>
      <c r="S25" s="1242"/>
      <c r="T25" s="1243"/>
      <c r="U25" s="123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5"/>
      <c r="I26" s="826"/>
      <c r="J26" s="826"/>
      <c r="K26" s="826"/>
      <c r="L26" s="1233"/>
      <c r="M26" s="123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132">
        <v>75.2</v>
      </c>
      <c r="D27" s="962">
        <v>13.1</v>
      </c>
      <c r="E27" s="1132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1097" t="s">
        <v>23</v>
      </c>
      <c r="B28" s="1103">
        <v>68.8</v>
      </c>
      <c r="C28" s="1104">
        <v>74.900000000000006</v>
      </c>
      <c r="D28" s="1104">
        <v>13.1</v>
      </c>
      <c r="E28" s="1104">
        <v>71.2</v>
      </c>
      <c r="F28" s="1104">
        <v>73.2</v>
      </c>
      <c r="G28" s="1105">
        <v>73.900000000000006</v>
      </c>
      <c r="H28" s="1098">
        <f>SUM(B28:G28)</f>
        <v>375.1</v>
      </c>
      <c r="I28" s="1106">
        <f t="shared" ref="I28:I34" si="12">H27-H28</f>
        <v>0.60000000000002274</v>
      </c>
      <c r="J28" s="1107"/>
      <c r="K28" s="1108"/>
      <c r="L28" s="1107"/>
      <c r="M28" s="1109"/>
      <c r="N28" s="1099" t="s">
        <v>23</v>
      </c>
      <c r="O28" s="1110">
        <v>5.2</v>
      </c>
      <c r="P28" s="1111">
        <v>5.6</v>
      </c>
      <c r="Q28" s="1111">
        <v>1.4</v>
      </c>
      <c r="R28" s="1111">
        <v>5.2</v>
      </c>
      <c r="S28" s="1111">
        <v>5.3</v>
      </c>
      <c r="T28" s="1112">
        <v>5.2</v>
      </c>
      <c r="U28" s="111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1099" t="s">
        <v>19</v>
      </c>
      <c r="B29" s="1088">
        <v>70</v>
      </c>
      <c r="C29" s="1114">
        <v>74.5</v>
      </c>
      <c r="D29" s="1114">
        <v>17</v>
      </c>
      <c r="E29" s="1114">
        <v>73.2</v>
      </c>
      <c r="F29" s="1114">
        <v>73</v>
      </c>
      <c r="G29" s="1115">
        <v>74.5</v>
      </c>
      <c r="H29" s="1098">
        <f>SUM(B29:G29)</f>
        <v>382.2</v>
      </c>
      <c r="I29" s="1106">
        <f t="shared" si="12"/>
        <v>-7.0999999999999659</v>
      </c>
      <c r="J29" s="1107"/>
      <c r="K29" s="1108"/>
      <c r="L29" s="1107"/>
      <c r="M29" s="1109"/>
      <c r="N29" s="1099" t="s">
        <v>19</v>
      </c>
      <c r="O29" s="1116">
        <v>5</v>
      </c>
      <c r="P29" s="1114">
        <v>5.5</v>
      </c>
      <c r="Q29" s="1114">
        <v>1.2</v>
      </c>
      <c r="R29" s="1114">
        <v>5.0999999999999996</v>
      </c>
      <c r="S29" s="1114">
        <v>5.2</v>
      </c>
      <c r="T29" s="1117">
        <v>5.2</v>
      </c>
      <c r="U29" s="1118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1099" t="s">
        <v>27</v>
      </c>
      <c r="B30" s="1088"/>
      <c r="C30" s="1114"/>
      <c r="D30" s="1114"/>
      <c r="E30" s="1114"/>
      <c r="F30" s="1114"/>
      <c r="G30" s="1115"/>
      <c r="H30" s="1098">
        <f t="shared" ref="H30:H35" si="13">SUM(B30:G30)</f>
        <v>0</v>
      </c>
      <c r="I30" s="1106">
        <f t="shared" si="12"/>
        <v>382.2</v>
      </c>
      <c r="J30" s="1107"/>
      <c r="K30" s="1108"/>
      <c r="L30" s="1107"/>
      <c r="M30" s="1109"/>
      <c r="N30" s="1099" t="s">
        <v>27</v>
      </c>
      <c r="O30" s="1116">
        <v>5</v>
      </c>
      <c r="P30" s="1114">
        <v>5.5</v>
      </c>
      <c r="Q30" s="1114">
        <v>1.3</v>
      </c>
      <c r="R30" s="1114">
        <v>5.0999999999999996</v>
      </c>
      <c r="S30" s="1114">
        <v>5.3</v>
      </c>
      <c r="T30" s="1117">
        <v>5.2</v>
      </c>
      <c r="U30" s="1118">
        <f t="shared" si="11"/>
        <v>27.4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1099" t="s">
        <v>20</v>
      </c>
      <c r="B31" s="1088"/>
      <c r="C31" s="1114"/>
      <c r="D31" s="1114"/>
      <c r="E31" s="1114"/>
      <c r="F31" s="1114"/>
      <c r="G31" s="1115"/>
      <c r="H31" s="1098">
        <f t="shared" si="13"/>
        <v>0</v>
      </c>
      <c r="I31" s="1106">
        <f t="shared" si="12"/>
        <v>0</v>
      </c>
      <c r="J31" s="1107"/>
      <c r="K31" s="1119"/>
      <c r="L31" s="1107"/>
      <c r="M31" s="1109"/>
      <c r="N31" s="1099" t="s">
        <v>20</v>
      </c>
      <c r="O31" s="1116">
        <v>5.0999999999999996</v>
      </c>
      <c r="P31" s="1114">
        <v>5.5</v>
      </c>
      <c r="Q31" s="1114">
        <v>1.3</v>
      </c>
      <c r="R31" s="1114">
        <v>5.2</v>
      </c>
      <c r="S31" s="1114">
        <v>5.3</v>
      </c>
      <c r="T31" s="1117">
        <v>5.2</v>
      </c>
      <c r="U31" s="1118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1099" t="s">
        <v>21</v>
      </c>
      <c r="B32" s="1088"/>
      <c r="C32" s="1114"/>
      <c r="D32" s="1114"/>
      <c r="E32" s="1114"/>
      <c r="F32" s="1114"/>
      <c r="G32" s="1115"/>
      <c r="H32" s="1098">
        <f t="shared" si="13"/>
        <v>0</v>
      </c>
      <c r="I32" s="1106">
        <f t="shared" si="12"/>
        <v>0</v>
      </c>
      <c r="J32" s="1120"/>
      <c r="K32" s="1119"/>
      <c r="L32" s="1120"/>
      <c r="M32" s="1121"/>
      <c r="N32" s="1099" t="s">
        <v>21</v>
      </c>
      <c r="O32" s="1116">
        <v>5.0999999999999996</v>
      </c>
      <c r="P32" s="1114">
        <v>5.5</v>
      </c>
      <c r="Q32" s="1114">
        <v>1.3</v>
      </c>
      <c r="R32" s="1114">
        <v>5.2</v>
      </c>
      <c r="S32" s="1114">
        <v>5.3</v>
      </c>
      <c r="T32" s="1117">
        <v>5.2</v>
      </c>
      <c r="U32" s="1118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1099" t="s">
        <v>22</v>
      </c>
      <c r="B33" s="1088"/>
      <c r="C33" s="1114"/>
      <c r="D33" s="1114"/>
      <c r="E33" s="1114"/>
      <c r="F33" s="1114"/>
      <c r="G33" s="1115"/>
      <c r="H33" s="1098">
        <f t="shared" si="13"/>
        <v>0</v>
      </c>
      <c r="I33" s="1106">
        <f t="shared" si="12"/>
        <v>0</v>
      </c>
      <c r="J33" s="1120"/>
      <c r="K33" s="1119"/>
      <c r="L33" s="1120"/>
      <c r="M33" s="1121"/>
      <c r="N33" s="1099" t="s">
        <v>22</v>
      </c>
      <c r="O33" s="1116">
        <v>5.0999999999999996</v>
      </c>
      <c r="P33" s="1114">
        <v>5.5</v>
      </c>
      <c r="Q33" s="1114">
        <v>1.3</v>
      </c>
      <c r="R33" s="1114">
        <v>5.2</v>
      </c>
      <c r="S33" s="1114">
        <v>5.3</v>
      </c>
      <c r="T33" s="1117">
        <v>5.2</v>
      </c>
      <c r="U33" s="1118">
        <f t="shared" si="11"/>
        <v>27.6</v>
      </c>
      <c r="V33" s="895"/>
      <c r="W33" s="841"/>
      <c r="X33" s="895"/>
      <c r="AA33" s="11"/>
      <c r="AB33" s="11"/>
    </row>
    <row r="34" spans="1:30" ht="15" customHeight="1" thickBot="1" x14ac:dyDescent="0.3">
      <c r="A34" s="1101" t="s">
        <v>30</v>
      </c>
      <c r="B34" s="1088"/>
      <c r="C34" s="1114"/>
      <c r="D34" s="1114"/>
      <c r="E34" s="1114"/>
      <c r="F34" s="1114"/>
      <c r="G34" s="1115"/>
      <c r="H34" s="1098">
        <f t="shared" si="13"/>
        <v>0</v>
      </c>
      <c r="I34" s="1106">
        <f t="shared" si="12"/>
        <v>0</v>
      </c>
      <c r="J34" s="1120"/>
      <c r="K34" s="1120"/>
      <c r="L34" s="1120"/>
      <c r="M34" s="1121"/>
      <c r="N34" s="1101" t="s">
        <v>30</v>
      </c>
      <c r="O34" s="1122">
        <v>5.0999999999999996</v>
      </c>
      <c r="P34" s="1123">
        <v>5.5</v>
      </c>
      <c r="Q34" s="1123">
        <v>1.3</v>
      </c>
      <c r="R34" s="1123">
        <v>5.2</v>
      </c>
      <c r="S34" s="1123">
        <v>5.3</v>
      </c>
      <c r="T34" s="1124">
        <v>5.2</v>
      </c>
      <c r="U34" s="1118">
        <f t="shared" si="11"/>
        <v>27.6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138.80000000000001</v>
      </c>
      <c r="C35" s="844">
        <f t="shared" si="14"/>
        <v>149.4</v>
      </c>
      <c r="D35" s="844">
        <f t="shared" si="14"/>
        <v>30.1</v>
      </c>
      <c r="E35" s="890">
        <f t="shared" si="14"/>
        <v>144.4</v>
      </c>
      <c r="F35" s="844">
        <f>SUM(F28:F34)</f>
        <v>146.19999999999999</v>
      </c>
      <c r="G35" s="885">
        <f t="shared" si="14"/>
        <v>148.4</v>
      </c>
      <c r="H35" s="1020">
        <f t="shared" si="13"/>
        <v>757.30000000000007</v>
      </c>
      <c r="I35" s="1096"/>
      <c r="J35" s="1096"/>
      <c r="K35" s="837"/>
      <c r="L35" s="1096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9.1</v>
      </c>
      <c r="R35" s="794">
        <f t="shared" si="15"/>
        <v>36.200000000000003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44.06750072737853</v>
      </c>
      <c r="I36" s="1015">
        <f>AVERAGE(B36:G36)</f>
        <v>155.1</v>
      </c>
      <c r="J36" s="846"/>
      <c r="K36" s="837"/>
      <c r="L36" s="1096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1096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44.067500727378537</v>
      </c>
      <c r="I38" s="853"/>
      <c r="J38" s="853"/>
      <c r="K38" s="853"/>
      <c r="L38" s="1096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1096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44.06349206349207</v>
      </c>
      <c r="C40" s="817">
        <f t="shared" si="19"/>
        <v>44.188110026619341</v>
      </c>
      <c r="D40" s="817">
        <f t="shared" si="19"/>
        <v>43</v>
      </c>
      <c r="E40" s="817">
        <f t="shared" si="19"/>
        <v>43.797391568092202</v>
      </c>
      <c r="F40" s="817">
        <f>+(F35/F37)/7*1000</f>
        <v>44.343342432514405</v>
      </c>
      <c r="G40" s="818">
        <f t="shared" si="19"/>
        <v>44.166666666666671</v>
      </c>
      <c r="H40" s="858"/>
      <c r="I40" s="9"/>
      <c r="J40" s="9"/>
      <c r="K40" s="9"/>
      <c r="L40" s="1096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162.5</v>
      </c>
      <c r="R40" s="817">
        <f t="shared" si="20"/>
        <v>152.10084033613444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349.76499999999999</v>
      </c>
      <c r="C41" s="821">
        <f t="shared" si="21"/>
        <v>374.99310000000003</v>
      </c>
      <c r="D41" s="821">
        <f t="shared" si="21"/>
        <v>78.47</v>
      </c>
      <c r="E41" s="821">
        <f t="shared" si="21"/>
        <v>366.96469999999999</v>
      </c>
      <c r="F41" s="821">
        <f t="shared" si="21"/>
        <v>365.16469999999998</v>
      </c>
      <c r="G41" s="821">
        <f t="shared" si="21"/>
        <v>372.73599999999999</v>
      </c>
      <c r="H41" s="9"/>
      <c r="I41" s="9"/>
      <c r="J41" s="9"/>
      <c r="K41" s="9"/>
      <c r="L41" s="1096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-0.41999999999999993</v>
      </c>
      <c r="R41" s="821">
        <f t="shared" si="22"/>
        <v>-2.4000000000000909E-2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58.294166666666662</v>
      </c>
      <c r="C42" s="901">
        <f t="shared" si="23"/>
        <v>62.498850000000004</v>
      </c>
      <c r="D42" s="901">
        <f t="shared" si="23"/>
        <v>13.078333333333333</v>
      </c>
      <c r="E42" s="901">
        <f t="shared" si="23"/>
        <v>61.160783333333335</v>
      </c>
      <c r="F42" s="901">
        <f t="shared" si="23"/>
        <v>60.86078333333333</v>
      </c>
      <c r="G42" s="901">
        <f t="shared" si="23"/>
        <v>62.122666666666667</v>
      </c>
      <c r="H42" s="9"/>
      <c r="I42" s="9"/>
      <c r="J42" s="9"/>
      <c r="K42" s="9"/>
      <c r="L42" s="9"/>
      <c r="M42" s="1096"/>
      <c r="N42" s="1096"/>
      <c r="O42" s="901">
        <f>(O41)/$A$2</f>
        <v>-4.3333333333338926E-3</v>
      </c>
      <c r="P42" s="901">
        <f t="shared" ref="P42:T42" si="24">(P41)/$A$2</f>
        <v>-7.3333333333340063E-3</v>
      </c>
      <c r="Q42" s="901">
        <f t="shared" si="24"/>
        <v>-6.9999999999999993E-2</v>
      </c>
      <c r="R42" s="901">
        <f t="shared" si="24"/>
        <v>-4.0000000000001519E-3</v>
      </c>
      <c r="S42" s="901">
        <f t="shared" si="24"/>
        <v>-8.333333333337597E-4</v>
      </c>
      <c r="T42" s="901">
        <f t="shared" si="24"/>
        <v>-2.9166666666663823E-3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128.29416666666665</v>
      </c>
      <c r="C43" s="901">
        <f t="shared" si="25"/>
        <v>136.99885</v>
      </c>
      <c r="D43" s="901">
        <f t="shared" si="25"/>
        <v>30.078333333333333</v>
      </c>
      <c r="E43" s="901">
        <f t="shared" si="25"/>
        <v>134.36078333333333</v>
      </c>
      <c r="F43" s="901">
        <f t="shared" si="25"/>
        <v>133.86078333333333</v>
      </c>
      <c r="G43" s="901">
        <f t="shared" si="25"/>
        <v>136.62266666666667</v>
      </c>
      <c r="H43" s="9"/>
      <c r="I43" s="9"/>
      <c r="J43" s="9"/>
      <c r="K43" s="9"/>
      <c r="L43" s="9"/>
      <c r="M43" s="1096"/>
      <c r="N43" s="1096"/>
      <c r="O43" s="901">
        <f t="shared" ref="O43:T43" si="26">O42 + SUMIF($N$28:$N$34, $A$3,O28:O34)</f>
        <v>4.9956666666666658</v>
      </c>
      <c r="P43" s="901">
        <f t="shared" si="26"/>
        <v>5.4926666666666657</v>
      </c>
      <c r="Q43" s="901">
        <f t="shared" si="26"/>
        <v>1.1299999999999999</v>
      </c>
      <c r="R43" s="901">
        <f t="shared" si="26"/>
        <v>5.0959999999999992</v>
      </c>
      <c r="S43" s="901">
        <f t="shared" si="26"/>
        <v>5.1991666666666667</v>
      </c>
      <c r="T43" s="901">
        <f t="shared" si="26"/>
        <v>5.1970833333333335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1096"/>
      <c r="I44" s="1096"/>
      <c r="J44" s="1096"/>
      <c r="K44" s="1096"/>
      <c r="L44" s="1096"/>
      <c r="M44" s="1096"/>
      <c r="N44" s="1096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-7.5</v>
      </c>
      <c r="R44" s="1018">
        <f t="shared" si="27"/>
        <v>-0.10084033613443921</v>
      </c>
      <c r="S44" s="1018">
        <f t="shared" si="27"/>
        <v>-2.0408163265301482E-2</v>
      </c>
      <c r="T44" s="1019">
        <f t="shared" si="27"/>
        <v>-7.1428571428583609E-2</v>
      </c>
      <c r="U44" s="1096"/>
      <c r="V44" s="1011">
        <f>SUM(O44:U44)</f>
        <v>-7.9798343579855953</v>
      </c>
      <c r="W44" s="1096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44" t="s">
        <v>7</v>
      </c>
      <c r="C45" s="1238"/>
      <c r="D45" s="1238"/>
      <c r="E45" s="1238"/>
      <c r="F45" s="1238"/>
      <c r="G45" s="1238"/>
      <c r="H45" s="1222"/>
      <c r="I45" s="1221" t="s">
        <v>29</v>
      </c>
      <c r="J45" s="1222"/>
      <c r="K45" s="1222"/>
      <c r="L45" s="1222"/>
      <c r="M45" s="1222"/>
      <c r="N45" s="1222"/>
      <c r="O45" s="1223"/>
      <c r="P45" s="1244" t="s">
        <v>28</v>
      </c>
      <c r="Q45" s="1238"/>
      <c r="R45" s="1238"/>
      <c r="S45" s="1222"/>
      <c r="T45" s="1238"/>
      <c r="U45" s="1222"/>
      <c r="V45" s="1223"/>
      <c r="W45" s="123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2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1099" t="s">
        <v>23</v>
      </c>
      <c r="B48" s="1103">
        <v>6.1</v>
      </c>
      <c r="C48" s="1104">
        <v>5.8</v>
      </c>
      <c r="D48" s="1104">
        <v>5.9</v>
      </c>
      <c r="E48" s="1104">
        <v>1.7</v>
      </c>
      <c r="F48" s="1104">
        <v>5.8</v>
      </c>
      <c r="G48" s="1125">
        <v>5.8</v>
      </c>
      <c r="H48" s="1126">
        <v>5.8</v>
      </c>
      <c r="I48" s="1103">
        <v>5.9</v>
      </c>
      <c r="J48" s="1125">
        <v>5.9</v>
      </c>
      <c r="K48" s="1125">
        <v>6</v>
      </c>
      <c r="L48" s="1104">
        <v>1.3</v>
      </c>
      <c r="M48" s="1104">
        <v>6.2</v>
      </c>
      <c r="N48" s="1127">
        <v>6</v>
      </c>
      <c r="O48" s="1105">
        <v>5.8</v>
      </c>
      <c r="P48" s="1103">
        <v>6.1</v>
      </c>
      <c r="Q48" s="1104">
        <v>6.4</v>
      </c>
      <c r="R48" s="1104">
        <v>6.5</v>
      </c>
      <c r="S48" s="1104">
        <v>1.4</v>
      </c>
      <c r="T48" s="1104">
        <v>6.5</v>
      </c>
      <c r="U48" s="1104">
        <v>6.2</v>
      </c>
      <c r="V48" s="1105">
        <v>6.2</v>
      </c>
      <c r="W48" s="1128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1099" t="s">
        <v>19</v>
      </c>
      <c r="B49" s="1116">
        <v>6</v>
      </c>
      <c r="C49" s="1114">
        <v>5.8</v>
      </c>
      <c r="D49" s="1114">
        <v>5.8</v>
      </c>
      <c r="E49" s="1114">
        <v>1.3</v>
      </c>
      <c r="F49" s="1114">
        <v>5.8</v>
      </c>
      <c r="G49" s="1123">
        <v>5.8</v>
      </c>
      <c r="H49" s="1124">
        <v>5.8</v>
      </c>
      <c r="I49" s="1116">
        <v>5.8</v>
      </c>
      <c r="J49" s="1123">
        <v>5.8</v>
      </c>
      <c r="K49" s="1123">
        <v>6</v>
      </c>
      <c r="L49" s="1114">
        <v>1.2</v>
      </c>
      <c r="M49" s="1114">
        <v>6.1</v>
      </c>
      <c r="N49" s="1129">
        <v>5.9</v>
      </c>
      <c r="O49" s="1115">
        <v>5.8</v>
      </c>
      <c r="P49" s="1116">
        <v>6.2</v>
      </c>
      <c r="Q49" s="1114">
        <v>6.3</v>
      </c>
      <c r="R49" s="1114">
        <v>6.4</v>
      </c>
      <c r="S49" s="1114">
        <v>1</v>
      </c>
      <c r="T49" s="1114">
        <v>6.4</v>
      </c>
      <c r="U49" s="1114">
        <v>6.2</v>
      </c>
      <c r="V49" s="1115">
        <v>6.2</v>
      </c>
      <c r="W49" s="1130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1099" t="s">
        <v>27</v>
      </c>
      <c r="B50" s="1116">
        <v>6</v>
      </c>
      <c r="C50" s="1114">
        <v>5.9</v>
      </c>
      <c r="D50" s="1114">
        <v>5.8</v>
      </c>
      <c r="E50" s="1114">
        <v>1.4</v>
      </c>
      <c r="F50" s="1114">
        <v>5.8</v>
      </c>
      <c r="G50" s="1123">
        <v>5.8</v>
      </c>
      <c r="H50" s="1124">
        <v>5.8</v>
      </c>
      <c r="I50" s="1116">
        <v>5.9</v>
      </c>
      <c r="J50" s="1123">
        <v>5.8</v>
      </c>
      <c r="K50" s="1123">
        <v>6</v>
      </c>
      <c r="L50" s="1114">
        <v>1.2</v>
      </c>
      <c r="M50" s="1114">
        <v>6.1</v>
      </c>
      <c r="N50" s="1129">
        <v>5.9</v>
      </c>
      <c r="O50" s="1115">
        <v>5.8</v>
      </c>
      <c r="P50" s="1116">
        <v>6.2</v>
      </c>
      <c r="Q50" s="1114">
        <v>6.3</v>
      </c>
      <c r="R50" s="1114">
        <v>6.4</v>
      </c>
      <c r="S50" s="1114">
        <v>1</v>
      </c>
      <c r="T50" s="1114">
        <v>6.4</v>
      </c>
      <c r="U50" s="1114">
        <v>6.3</v>
      </c>
      <c r="V50" s="1115">
        <v>6.3</v>
      </c>
      <c r="W50" s="1130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1099" t="s">
        <v>20</v>
      </c>
      <c r="B51" s="1116">
        <v>6</v>
      </c>
      <c r="C51" s="1114">
        <v>5.9</v>
      </c>
      <c r="D51" s="1114">
        <v>5.9</v>
      </c>
      <c r="E51" s="1114">
        <v>1.4</v>
      </c>
      <c r="F51" s="1114">
        <v>5.9</v>
      </c>
      <c r="G51" s="1123">
        <v>5.8</v>
      </c>
      <c r="H51" s="1124">
        <v>5.8</v>
      </c>
      <c r="I51" s="1116">
        <v>5.9</v>
      </c>
      <c r="J51" s="1123">
        <v>5.9</v>
      </c>
      <c r="K51" s="1123">
        <v>6</v>
      </c>
      <c r="L51" s="1114">
        <v>1.2</v>
      </c>
      <c r="M51" s="1114">
        <v>6.1</v>
      </c>
      <c r="N51" s="1129">
        <v>6</v>
      </c>
      <c r="O51" s="1115">
        <v>5.8</v>
      </c>
      <c r="P51" s="1116">
        <v>6.2</v>
      </c>
      <c r="Q51" s="1114">
        <v>6.3</v>
      </c>
      <c r="R51" s="1114">
        <v>6.5</v>
      </c>
      <c r="S51" s="1114">
        <v>1</v>
      </c>
      <c r="T51" s="1114">
        <v>6.4</v>
      </c>
      <c r="U51" s="1114">
        <v>6.3</v>
      </c>
      <c r="V51" s="1115">
        <v>6.3</v>
      </c>
      <c r="W51" s="1130">
        <f t="shared" si="28"/>
        <v>112.6</v>
      </c>
      <c r="X51" s="895"/>
      <c r="Y51" s="1029"/>
      <c r="Z51" s="1043"/>
      <c r="AA51" s="2"/>
      <c r="AB51" s="2"/>
    </row>
    <row r="52" spans="1:28" ht="15" customHeight="1" x14ac:dyDescent="0.25">
      <c r="A52" s="1099" t="s">
        <v>21</v>
      </c>
      <c r="B52" s="1116">
        <v>6</v>
      </c>
      <c r="C52" s="1114">
        <v>5.9</v>
      </c>
      <c r="D52" s="1114">
        <v>5.9</v>
      </c>
      <c r="E52" s="1114">
        <v>1.4</v>
      </c>
      <c r="F52" s="1114">
        <v>5.9</v>
      </c>
      <c r="G52" s="1123">
        <v>5.8</v>
      </c>
      <c r="H52" s="1124">
        <v>5.8</v>
      </c>
      <c r="I52" s="1116">
        <v>5.9</v>
      </c>
      <c r="J52" s="1123">
        <v>5.9</v>
      </c>
      <c r="K52" s="1123">
        <v>6</v>
      </c>
      <c r="L52" s="1114">
        <v>1.2</v>
      </c>
      <c r="M52" s="1114">
        <v>6.1</v>
      </c>
      <c r="N52" s="1129">
        <v>6</v>
      </c>
      <c r="O52" s="1115">
        <v>5.8</v>
      </c>
      <c r="P52" s="1116">
        <v>6.2</v>
      </c>
      <c r="Q52" s="1114">
        <v>6.3</v>
      </c>
      <c r="R52" s="1114">
        <v>6.5</v>
      </c>
      <c r="S52" s="1114">
        <v>1</v>
      </c>
      <c r="T52" s="1114">
        <v>6.4</v>
      </c>
      <c r="U52" s="1114">
        <v>6.3</v>
      </c>
      <c r="V52" s="1115">
        <v>6.3</v>
      </c>
      <c r="W52" s="1130">
        <f t="shared" si="28"/>
        <v>112.6</v>
      </c>
      <c r="X52" s="895"/>
      <c r="Y52" s="1029"/>
      <c r="Z52" s="1043"/>
      <c r="AA52" s="2"/>
      <c r="AB52" s="2"/>
    </row>
    <row r="53" spans="1:28" ht="15" customHeight="1" x14ac:dyDescent="0.25">
      <c r="A53" s="1099" t="s">
        <v>22</v>
      </c>
      <c r="B53" s="1116">
        <v>6.1</v>
      </c>
      <c r="C53" s="1114">
        <v>5.9</v>
      </c>
      <c r="D53" s="1114">
        <v>5.9</v>
      </c>
      <c r="E53" s="1114">
        <v>1.4</v>
      </c>
      <c r="F53" s="1114">
        <v>5.9</v>
      </c>
      <c r="G53" s="1123">
        <v>5.9</v>
      </c>
      <c r="H53" s="1124">
        <v>5.8</v>
      </c>
      <c r="I53" s="1116">
        <v>5.9</v>
      </c>
      <c r="J53" s="1123">
        <v>5.9</v>
      </c>
      <c r="K53" s="1123">
        <v>6</v>
      </c>
      <c r="L53" s="1114">
        <v>1.3</v>
      </c>
      <c r="M53" s="1114">
        <v>6.2</v>
      </c>
      <c r="N53" s="1129">
        <v>6</v>
      </c>
      <c r="O53" s="1115">
        <v>5.8</v>
      </c>
      <c r="P53" s="1116">
        <v>6.2</v>
      </c>
      <c r="Q53" s="1114">
        <v>6.3</v>
      </c>
      <c r="R53" s="1114">
        <v>6.5</v>
      </c>
      <c r="S53" s="1114">
        <v>1</v>
      </c>
      <c r="T53" s="1114">
        <v>6.5</v>
      </c>
      <c r="U53" s="1114">
        <v>6.3</v>
      </c>
      <c r="V53" s="1115">
        <v>6.3</v>
      </c>
      <c r="W53" s="1130">
        <f t="shared" si="28"/>
        <v>113.1</v>
      </c>
      <c r="X53" s="895"/>
      <c r="Y53" s="1029"/>
      <c r="Z53" s="1043"/>
      <c r="AA53" s="2"/>
      <c r="AB53" s="2"/>
    </row>
    <row r="54" spans="1:28" ht="15" customHeight="1" thickBot="1" x14ac:dyDescent="0.3">
      <c r="A54" s="1101" t="s">
        <v>30</v>
      </c>
      <c r="B54" s="1116">
        <v>6.1</v>
      </c>
      <c r="C54" s="1114">
        <v>5.9</v>
      </c>
      <c r="D54" s="1114">
        <v>5.9</v>
      </c>
      <c r="E54" s="1114">
        <v>1.4</v>
      </c>
      <c r="F54" s="1114">
        <v>5.9</v>
      </c>
      <c r="G54" s="1123">
        <v>5.9</v>
      </c>
      <c r="H54" s="1124">
        <v>5.9</v>
      </c>
      <c r="I54" s="1116">
        <v>5.9</v>
      </c>
      <c r="J54" s="1123">
        <v>5.9</v>
      </c>
      <c r="K54" s="1123">
        <v>6</v>
      </c>
      <c r="L54" s="1114">
        <v>1.3</v>
      </c>
      <c r="M54" s="1114">
        <v>6.2</v>
      </c>
      <c r="N54" s="1129">
        <v>6</v>
      </c>
      <c r="O54" s="1115">
        <v>5.8</v>
      </c>
      <c r="P54" s="1116">
        <v>6.3</v>
      </c>
      <c r="Q54" s="1114">
        <v>6.4</v>
      </c>
      <c r="R54" s="1114">
        <v>6.5</v>
      </c>
      <c r="S54" s="1114">
        <v>1</v>
      </c>
      <c r="T54" s="1114">
        <v>6.5</v>
      </c>
      <c r="U54" s="1114">
        <v>6.3</v>
      </c>
      <c r="V54" s="1115">
        <v>6.3</v>
      </c>
      <c r="W54" s="1131">
        <f t="shared" si="28"/>
        <v>113.39999999999999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10.000000000000002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8.7000000000000011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</v>
      </c>
      <c r="Q55" s="844">
        <f t="shared" si="30"/>
        <v>44.3</v>
      </c>
      <c r="R55" s="844">
        <f t="shared" si="30"/>
        <v>45.3</v>
      </c>
      <c r="S55" s="844">
        <f t="shared" si="30"/>
        <v>7.4</v>
      </c>
      <c r="T55" s="844">
        <f t="shared" si="30"/>
        <v>45.1</v>
      </c>
      <c r="U55" s="844">
        <f t="shared" si="30"/>
        <v>43.9</v>
      </c>
      <c r="V55" s="885">
        <f t="shared" si="30"/>
        <v>43.9</v>
      </c>
      <c r="W55" s="1028">
        <f t="shared" si="28"/>
        <v>788.7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154.13328121946455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5.8693428571428559</v>
      </c>
      <c r="D58" s="811">
        <f t="shared" si="31"/>
        <v>5.8693285714285706</v>
      </c>
      <c r="E58" s="811">
        <f t="shared" si="31"/>
        <v>1.2435714285714285</v>
      </c>
      <c r="F58" s="811">
        <f t="shared" si="31"/>
        <v>5.8503428571428566</v>
      </c>
      <c r="G58" s="811">
        <f t="shared" si="31"/>
        <v>5.8313428571428565</v>
      </c>
      <c r="H58" s="813">
        <f t="shared" si="31"/>
        <v>5.8123428571428564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1.2436428571428573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6.1982428571428576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1.088157142857143</v>
      </c>
      <c r="T58" s="811">
        <f t="shared" si="31"/>
        <v>6.4451571428571421</v>
      </c>
      <c r="U58" s="811">
        <f t="shared" si="31"/>
        <v>6.2712285714285727</v>
      </c>
      <c r="V58" s="812">
        <f t="shared" si="31"/>
        <v>6.2712285714285727</v>
      </c>
      <c r="W58" s="867">
        <f>((W55*1000)/W57)/7</f>
        <v>154.13328121946455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178.57142857142861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155.35714285714289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151.0204081632653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-1.2920000000000016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7.9999999999991189E-3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0.21950000000000003</v>
      </c>
      <c r="T61" s="821">
        <f t="shared" si="36"/>
        <v>2.8999999999996362E-2</v>
      </c>
      <c r="U61" s="821">
        <f t="shared" si="36"/>
        <v>1.1000000000002785E-2</v>
      </c>
      <c r="V61" s="821">
        <f t="shared" si="36"/>
        <v>1.1000000000002785E-2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2.4999999999989106E-3</v>
      </c>
      <c r="C62" s="901">
        <f t="shared" si="37"/>
        <v>-4.9999999999883471E-4</v>
      </c>
      <c r="D62" s="901">
        <f t="shared" si="37"/>
        <v>-4.9999999999883471E-4</v>
      </c>
      <c r="E62" s="901">
        <f t="shared" si="37"/>
        <v>-0.2153333333333336</v>
      </c>
      <c r="F62" s="901">
        <f t="shared" si="37"/>
        <v>-5.9999999999990434E-3</v>
      </c>
      <c r="G62" s="901">
        <f t="shared" si="37"/>
        <v>5.166666666667652E-3</v>
      </c>
      <c r="H62" s="901">
        <f t="shared" si="37"/>
        <v>-3.3333333333255649E-4</v>
      </c>
      <c r="I62" s="901">
        <f t="shared" si="37"/>
        <v>5.0000000000001892E-3</v>
      </c>
      <c r="J62" s="901">
        <f t="shared" si="37"/>
        <v>-4.9999999999883471E-4</v>
      </c>
      <c r="K62" s="901">
        <f t="shared" si="37"/>
        <v>7.0000000000002656E-3</v>
      </c>
      <c r="L62" s="901">
        <f t="shared" si="37"/>
        <v>1.3333333333331865E-3</v>
      </c>
      <c r="M62" s="901">
        <f t="shared" si="37"/>
        <v>-3.3333333333350388E-3</v>
      </c>
      <c r="N62" s="901">
        <f t="shared" si="37"/>
        <v>-5.166666666666468E-3</v>
      </c>
      <c r="O62" s="901">
        <f t="shared" si="37"/>
        <v>-5.8333333333327646E-3</v>
      </c>
      <c r="P62" s="901">
        <f t="shared" si="37"/>
        <v>0</v>
      </c>
      <c r="Q62" s="901">
        <f t="shared" si="37"/>
        <v>6.9166666666677186E-3</v>
      </c>
      <c r="R62" s="901">
        <f t="shared" si="37"/>
        <v>-3.9999999999989671E-3</v>
      </c>
      <c r="S62" s="901">
        <f t="shared" si="37"/>
        <v>3.6583333333333336E-2</v>
      </c>
      <c r="T62" s="901">
        <f t="shared" si="37"/>
        <v>4.8333333333327273E-3</v>
      </c>
      <c r="U62" s="901">
        <f t="shared" si="37"/>
        <v>1.8333333333337976E-3</v>
      </c>
      <c r="V62" s="901">
        <f t="shared" si="37"/>
        <v>1.8333333333337976E-3</v>
      </c>
      <c r="W62" s="1096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6.0024999999999986</v>
      </c>
      <c r="C63" s="901">
        <f t="shared" si="38"/>
        <v>5.799500000000001</v>
      </c>
      <c r="D63" s="901">
        <f t="shared" si="38"/>
        <v>5.799500000000001</v>
      </c>
      <c r="E63" s="901">
        <f t="shared" si="38"/>
        <v>1.0846666666666664</v>
      </c>
      <c r="F63" s="901">
        <f t="shared" si="38"/>
        <v>5.7940000000000005</v>
      </c>
      <c r="G63" s="901">
        <f t="shared" si="38"/>
        <v>5.8051666666666675</v>
      </c>
      <c r="H63" s="901">
        <f t="shared" si="38"/>
        <v>5.799666666666667</v>
      </c>
      <c r="I63" s="901">
        <f t="shared" si="38"/>
        <v>5.8049999999999997</v>
      </c>
      <c r="J63" s="901">
        <f t="shared" si="38"/>
        <v>5.799500000000001</v>
      </c>
      <c r="K63" s="901">
        <f t="shared" si="38"/>
        <v>6.0070000000000006</v>
      </c>
      <c r="L63" s="901">
        <f t="shared" si="38"/>
        <v>1.2013333333333331</v>
      </c>
      <c r="M63" s="901">
        <f t="shared" si="38"/>
        <v>6.0966666666666649</v>
      </c>
      <c r="N63" s="901">
        <f t="shared" si="38"/>
        <v>5.8948333333333336</v>
      </c>
      <c r="O63" s="901">
        <f t="shared" si="38"/>
        <v>5.7941666666666674</v>
      </c>
      <c r="P63" s="901">
        <f t="shared" si="38"/>
        <v>6.2</v>
      </c>
      <c r="Q63" s="901">
        <f t="shared" si="38"/>
        <v>6.3069166666666678</v>
      </c>
      <c r="R63" s="901">
        <f t="shared" si="38"/>
        <v>6.3960000000000017</v>
      </c>
      <c r="S63" s="901">
        <f t="shared" si="38"/>
        <v>1.0365833333333334</v>
      </c>
      <c r="T63" s="901">
        <f t="shared" si="38"/>
        <v>6.4048333333333334</v>
      </c>
      <c r="U63" s="901">
        <f t="shared" si="38"/>
        <v>6.201833333333334</v>
      </c>
      <c r="V63" s="901">
        <f t="shared" si="38"/>
        <v>6.201833333333334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-23.071428571428612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0.14285714285711038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4.4795918367346985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-18.265856278326396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72"/>
      <c r="C1" s="1160" t="s">
        <v>33</v>
      </c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1"/>
      <c r="V1" s="1274" t="s">
        <v>34</v>
      </c>
      <c r="W1" s="1275"/>
      <c r="X1" s="1275"/>
    </row>
    <row r="2" spans="1:24" x14ac:dyDescent="0.25">
      <c r="A2" s="562"/>
      <c r="B2" s="1273"/>
      <c r="C2" s="1165" t="s">
        <v>35</v>
      </c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6"/>
      <c r="V2" s="1274" t="s">
        <v>36</v>
      </c>
      <c r="W2" s="1275"/>
      <c r="X2" s="1275"/>
    </row>
    <row r="3" spans="1:24" x14ac:dyDescent="0.25">
      <c r="A3" s="562"/>
      <c r="B3" s="1273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168"/>
      <c r="U3" s="1169"/>
      <c r="V3" s="1274" t="s">
        <v>37</v>
      </c>
      <c r="W3" s="1275"/>
      <c r="X3" s="1275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74"/>
      <c r="W4" s="1174"/>
      <c r="X4" s="1174"/>
    </row>
    <row r="5" spans="1:24" x14ac:dyDescent="0.25">
      <c r="A5" s="562"/>
      <c r="B5" s="564" t="s">
        <v>38</v>
      </c>
      <c r="C5" s="1168">
        <v>3</v>
      </c>
      <c r="D5" s="1168"/>
      <c r="E5" s="84"/>
      <c r="F5" s="84"/>
      <c r="G5" s="84" t="s">
        <v>39</v>
      </c>
      <c r="H5" s="1177" t="s">
        <v>50</v>
      </c>
      <c r="I5" s="1177"/>
      <c r="J5" s="87"/>
      <c r="K5" s="87"/>
      <c r="L5" s="87"/>
      <c r="M5" s="85"/>
      <c r="N5" s="84" t="s">
        <v>40</v>
      </c>
      <c r="O5" s="574">
        <v>50</v>
      </c>
      <c r="P5" s="551"/>
      <c r="V5" s="1174"/>
      <c r="W5" s="1174"/>
      <c r="X5" s="117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74"/>
      <c r="W6" s="1174"/>
      <c r="X6" s="1174"/>
    </row>
    <row r="7" spans="1:24" x14ac:dyDescent="0.25">
      <c r="A7" s="562"/>
      <c r="B7" s="565" t="s">
        <v>41</v>
      </c>
      <c r="C7" s="1179" t="s">
        <v>2</v>
      </c>
      <c r="D7" s="1179"/>
      <c r="E7" s="86"/>
      <c r="F7" s="86"/>
      <c r="G7" s="84" t="s">
        <v>42</v>
      </c>
      <c r="H7" s="1276">
        <v>45772</v>
      </c>
      <c r="I7" s="1177"/>
      <c r="J7" s="1177"/>
      <c r="K7" s="1177"/>
      <c r="L7" s="87"/>
      <c r="M7" s="391" t="s">
        <v>43</v>
      </c>
      <c r="N7" s="391"/>
      <c r="P7" s="1168" t="s">
        <v>89</v>
      </c>
      <c r="Q7" s="1168"/>
      <c r="R7" s="1168"/>
      <c r="S7" s="1168"/>
      <c r="T7" s="84"/>
      <c r="U7" s="88"/>
      <c r="V7" s="1174"/>
      <c r="W7" s="1174"/>
      <c r="X7" s="117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76"/>
      <c r="W8" s="1176"/>
      <c r="X8" s="1176"/>
    </row>
    <row r="9" spans="1:24" ht="30.75" thickBot="1" x14ac:dyDescent="0.3">
      <c r="A9" s="1249" t="s">
        <v>105</v>
      </c>
      <c r="B9" s="1250"/>
      <c r="C9" s="1151" t="s">
        <v>7</v>
      </c>
      <c r="D9" s="1152"/>
      <c r="E9" s="1152"/>
      <c r="F9" s="1152"/>
      <c r="G9" s="1152"/>
      <c r="H9" s="1152"/>
      <c r="I9" s="1150"/>
      <c r="J9" s="1152" t="s">
        <v>29</v>
      </c>
      <c r="K9" s="1152"/>
      <c r="L9" s="1152"/>
      <c r="M9" s="1152"/>
      <c r="N9" s="1152"/>
      <c r="O9" s="1152"/>
      <c r="P9" s="1152"/>
      <c r="Q9" s="1151" t="s">
        <v>28</v>
      </c>
      <c r="R9" s="1152"/>
      <c r="S9" s="1152"/>
      <c r="T9" s="1152"/>
      <c r="U9" s="1152"/>
      <c r="V9" s="1152"/>
      <c r="W9" s="1150"/>
      <c r="X9" s="1251" t="s">
        <v>8</v>
      </c>
    </row>
    <row r="10" spans="1:24" ht="34.5" thickBot="1" x14ac:dyDescent="0.3">
      <c r="A10" s="1253" t="s">
        <v>44</v>
      </c>
      <c r="B10" s="125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52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45" t="s">
        <v>8</v>
      </c>
      <c r="B18" s="124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47" t="s">
        <v>47</v>
      </c>
      <c r="B19" s="124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6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6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6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9" t="s">
        <v>26</v>
      </c>
      <c r="B25" s="1250"/>
      <c r="C25" s="1151" t="s">
        <v>16</v>
      </c>
      <c r="D25" s="1152"/>
      <c r="E25" s="1152"/>
      <c r="F25" s="1152"/>
      <c r="G25" s="1152"/>
      <c r="H25" s="1150"/>
      <c r="I25" s="1251" t="s">
        <v>8</v>
      </c>
      <c r="J25" s="92"/>
      <c r="K25" s="92"/>
      <c r="L25" s="1249" t="s">
        <v>45</v>
      </c>
      <c r="M25" s="1250"/>
      <c r="N25" s="1151" t="s">
        <v>16</v>
      </c>
      <c r="O25" s="1152"/>
      <c r="P25" s="1152"/>
      <c r="Q25" s="1152"/>
      <c r="R25" s="1152"/>
      <c r="S25" s="1150"/>
      <c r="T25" s="1251" t="s">
        <v>8</v>
      </c>
      <c r="V25"/>
      <c r="W25"/>
      <c r="X25"/>
    </row>
    <row r="26" spans="1:24" ht="30.75" customHeight="1" thickBot="1" x14ac:dyDescent="0.3">
      <c r="A26" s="1253" t="s">
        <v>44</v>
      </c>
      <c r="B26" s="125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77"/>
      <c r="J26" s="92"/>
      <c r="K26" s="92"/>
      <c r="L26" s="1253" t="s">
        <v>44</v>
      </c>
      <c r="M26" s="125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77"/>
      <c r="U26" s="1258" t="s">
        <v>91</v>
      </c>
      <c r="V26" s="1259"/>
      <c r="W26" s="1259"/>
      <c r="X26" s="125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58"/>
      <c r="V27" s="1259"/>
      <c r="W27" s="1259"/>
      <c r="X27" s="125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58"/>
      <c r="V28" s="1259"/>
      <c r="W28" s="1259"/>
      <c r="X28" s="125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58"/>
      <c r="V29" s="1259"/>
      <c r="W29" s="1259"/>
      <c r="X29" s="125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58"/>
      <c r="V30" s="1259"/>
      <c r="W30" s="1259"/>
      <c r="X30" s="125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58"/>
      <c r="V31" s="1259"/>
      <c r="W31" s="1259"/>
      <c r="X31" s="125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58"/>
      <c r="V32" s="1259"/>
      <c r="W32" s="1259"/>
      <c r="X32" s="125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58"/>
      <c r="V33" s="1259"/>
      <c r="W33" s="1259"/>
      <c r="X33" s="1259"/>
    </row>
    <row r="34" spans="1:24" ht="30.75" customHeight="1" thickBot="1" x14ac:dyDescent="0.3">
      <c r="A34" s="1245" t="s">
        <v>8</v>
      </c>
      <c r="B34" s="124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45" t="s">
        <v>8</v>
      </c>
      <c r="M34" s="124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58"/>
      <c r="V34" s="1259"/>
      <c r="W34" s="1259"/>
      <c r="X34" s="1259"/>
    </row>
    <row r="35" spans="1:24" ht="30.75" customHeight="1" thickBot="1" x14ac:dyDescent="0.3">
      <c r="A35" s="1247" t="s">
        <v>47</v>
      </c>
      <c r="B35" s="124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47" t="s">
        <v>47</v>
      </c>
      <c r="M35" s="124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58"/>
      <c r="V35" s="1259"/>
      <c r="W35" s="1259"/>
      <c r="X35" s="125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9" t="s">
        <v>26</v>
      </c>
      <c r="B45" s="1250"/>
      <c r="C45" s="1151" t="s">
        <v>7</v>
      </c>
      <c r="D45" s="1152"/>
      <c r="E45" s="1152"/>
      <c r="F45" s="1152"/>
      <c r="G45" s="1152"/>
      <c r="H45" s="1152"/>
      <c r="I45" s="1150"/>
      <c r="J45" s="1152" t="s">
        <v>29</v>
      </c>
      <c r="K45" s="1152"/>
      <c r="L45" s="1152"/>
      <c r="M45" s="1152"/>
      <c r="N45" s="1152"/>
      <c r="O45" s="1152"/>
      <c r="P45" s="1152"/>
      <c r="Q45" s="1151" t="s">
        <v>28</v>
      </c>
      <c r="R45" s="1152"/>
      <c r="S45" s="1152"/>
      <c r="T45" s="1152"/>
      <c r="U45" s="1152"/>
      <c r="V45" s="1152"/>
      <c r="W45" s="1150"/>
      <c r="X45" s="1251" t="s">
        <v>8</v>
      </c>
    </row>
    <row r="46" spans="1:24" ht="30.75" customHeight="1" thickBot="1" x14ac:dyDescent="0.3">
      <c r="A46" s="1253" t="s">
        <v>44</v>
      </c>
      <c r="B46" s="125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6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45" t="s">
        <v>8</v>
      </c>
      <c r="B54" s="124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47" t="s">
        <v>47</v>
      </c>
      <c r="B55" s="124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72"/>
      <c r="C1" s="1160" t="s">
        <v>33</v>
      </c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1"/>
      <c r="V1" s="1274" t="s">
        <v>34</v>
      </c>
      <c r="W1" s="1275"/>
      <c r="X1" s="1275"/>
    </row>
    <row r="2" spans="1:24" x14ac:dyDescent="0.25">
      <c r="A2" s="562"/>
      <c r="B2" s="1273"/>
      <c r="C2" s="1165" t="s">
        <v>35</v>
      </c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6"/>
      <c r="V2" s="1274" t="s">
        <v>36</v>
      </c>
      <c r="W2" s="1275"/>
      <c r="X2" s="1275"/>
    </row>
    <row r="3" spans="1:24" x14ac:dyDescent="0.25">
      <c r="A3" s="562"/>
      <c r="B3" s="1273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168"/>
      <c r="U3" s="1169"/>
      <c r="V3" s="1274" t="s">
        <v>37</v>
      </c>
      <c r="W3" s="1275"/>
      <c r="X3" s="1275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74"/>
      <c r="W4" s="1174"/>
      <c r="X4" s="1174"/>
    </row>
    <row r="5" spans="1:24" x14ac:dyDescent="0.25">
      <c r="A5" s="562"/>
      <c r="B5" s="564" t="s">
        <v>38</v>
      </c>
      <c r="C5" s="1168">
        <v>3</v>
      </c>
      <c r="D5" s="1168"/>
      <c r="E5" s="84"/>
      <c r="F5" s="84"/>
      <c r="G5" s="84" t="s">
        <v>39</v>
      </c>
      <c r="H5" s="1177" t="s">
        <v>50</v>
      </c>
      <c r="I5" s="1177"/>
      <c r="J5" s="87"/>
      <c r="K5" s="87"/>
      <c r="L5" s="87"/>
      <c r="M5" s="85"/>
      <c r="N5" s="84" t="s">
        <v>40</v>
      </c>
      <c r="O5" s="574">
        <v>50</v>
      </c>
      <c r="P5" s="551"/>
      <c r="V5" s="1174"/>
      <c r="W5" s="1174"/>
      <c r="X5" s="117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74"/>
      <c r="W6" s="1174"/>
      <c r="X6" s="1174"/>
    </row>
    <row r="7" spans="1:24" x14ac:dyDescent="0.25">
      <c r="A7" s="562"/>
      <c r="B7" s="565" t="s">
        <v>41</v>
      </c>
      <c r="C7" s="1179" t="s">
        <v>2</v>
      </c>
      <c r="D7" s="1179"/>
      <c r="E7" s="86"/>
      <c r="F7" s="86"/>
      <c r="G7" s="84" t="s">
        <v>42</v>
      </c>
      <c r="H7" s="1276">
        <v>45772</v>
      </c>
      <c r="I7" s="1177"/>
      <c r="J7" s="1177"/>
      <c r="K7" s="1177"/>
      <c r="L7" s="87"/>
      <c r="M7" s="391" t="s">
        <v>43</v>
      </c>
      <c r="N7" s="391"/>
      <c r="P7" s="1168" t="s">
        <v>89</v>
      </c>
      <c r="Q7" s="1168"/>
      <c r="R7" s="1168"/>
      <c r="S7" s="1168"/>
      <c r="T7" s="84"/>
      <c r="U7" s="88"/>
      <c r="V7" s="1174"/>
      <c r="W7" s="1174"/>
      <c r="X7" s="117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76"/>
      <c r="W8" s="1176"/>
      <c r="X8" s="1176"/>
    </row>
    <row r="9" spans="1:24" ht="30.75" thickBot="1" x14ac:dyDescent="0.3">
      <c r="A9" s="1249" t="s">
        <v>105</v>
      </c>
      <c r="B9" s="1250"/>
      <c r="C9" s="1151" t="s">
        <v>7</v>
      </c>
      <c r="D9" s="1152"/>
      <c r="E9" s="1152"/>
      <c r="F9" s="1152"/>
      <c r="G9" s="1152"/>
      <c r="H9" s="1152"/>
      <c r="I9" s="1150"/>
      <c r="J9" s="1152" t="s">
        <v>29</v>
      </c>
      <c r="K9" s="1152"/>
      <c r="L9" s="1152"/>
      <c r="M9" s="1152"/>
      <c r="N9" s="1152"/>
      <c r="O9" s="1152"/>
      <c r="P9" s="1152"/>
      <c r="Q9" s="1151" t="s">
        <v>28</v>
      </c>
      <c r="R9" s="1152"/>
      <c r="S9" s="1152"/>
      <c r="T9" s="1152"/>
      <c r="U9" s="1152"/>
      <c r="V9" s="1152"/>
      <c r="W9" s="1150"/>
      <c r="X9" s="1251" t="s">
        <v>8</v>
      </c>
    </row>
    <row r="10" spans="1:24" ht="34.5" thickBot="1" x14ac:dyDescent="0.3">
      <c r="A10" s="1253" t="s">
        <v>44</v>
      </c>
      <c r="B10" s="125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5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45" t="s">
        <v>8</v>
      </c>
      <c r="B18" s="124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47" t="s">
        <v>47</v>
      </c>
      <c r="B19" s="124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6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6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6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49" t="s">
        <v>26</v>
      </c>
      <c r="B25" s="1250"/>
      <c r="C25" s="1151" t="s">
        <v>16</v>
      </c>
      <c r="D25" s="1152"/>
      <c r="E25" s="1152"/>
      <c r="F25" s="1152"/>
      <c r="G25" s="1152"/>
      <c r="H25" s="1150"/>
      <c r="I25" s="1251" t="s">
        <v>8</v>
      </c>
      <c r="J25" s="92"/>
      <c r="K25" s="92"/>
      <c r="L25" s="1249" t="s">
        <v>45</v>
      </c>
      <c r="M25" s="1250"/>
      <c r="N25" s="1151" t="s">
        <v>16</v>
      </c>
      <c r="O25" s="1152"/>
      <c r="P25" s="1152"/>
      <c r="Q25" s="1152"/>
      <c r="R25" s="1152"/>
      <c r="S25" s="1150"/>
      <c r="T25" s="1251" t="s">
        <v>8</v>
      </c>
      <c r="V25"/>
      <c r="W25"/>
      <c r="X25"/>
    </row>
    <row r="26" spans="1:24" ht="30.75" customHeight="1" thickBot="1" x14ac:dyDescent="0.3">
      <c r="A26" s="1253" t="s">
        <v>44</v>
      </c>
      <c r="B26" s="125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77"/>
      <c r="J26" s="92"/>
      <c r="K26" s="92"/>
      <c r="L26" s="1253" t="s">
        <v>44</v>
      </c>
      <c r="M26" s="125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77"/>
      <c r="U26" s="1258" t="s">
        <v>91</v>
      </c>
      <c r="V26" s="1259"/>
      <c r="W26" s="1259"/>
      <c r="X26" s="125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58"/>
      <c r="V27" s="1259"/>
      <c r="W27" s="1259"/>
      <c r="X27" s="125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58"/>
      <c r="V28" s="1259"/>
      <c r="W28" s="1259"/>
      <c r="X28" s="125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58"/>
      <c r="V29" s="1259"/>
      <c r="W29" s="1259"/>
      <c r="X29" s="125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58"/>
      <c r="V30" s="1259"/>
      <c r="W30" s="1259"/>
      <c r="X30" s="125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58"/>
      <c r="V31" s="1259"/>
      <c r="W31" s="1259"/>
      <c r="X31" s="125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58"/>
      <c r="V32" s="1259"/>
      <c r="W32" s="1259"/>
      <c r="X32" s="125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58"/>
      <c r="V33" s="1259"/>
      <c r="W33" s="1259"/>
      <c r="X33" s="1259"/>
    </row>
    <row r="34" spans="1:24" ht="30.75" customHeight="1" thickBot="1" x14ac:dyDescent="0.3">
      <c r="A34" s="1245" t="s">
        <v>8</v>
      </c>
      <c r="B34" s="124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45" t="s">
        <v>8</v>
      </c>
      <c r="M34" s="124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58"/>
      <c r="V34" s="1259"/>
      <c r="W34" s="1259"/>
      <c r="X34" s="1259"/>
    </row>
    <row r="35" spans="1:24" ht="30.75" customHeight="1" thickBot="1" x14ac:dyDescent="0.3">
      <c r="A35" s="1247" t="s">
        <v>47</v>
      </c>
      <c r="B35" s="124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47" t="s">
        <v>47</v>
      </c>
      <c r="M35" s="124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58"/>
      <c r="V35" s="1259"/>
      <c r="W35" s="1259"/>
      <c r="X35" s="125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49" t="s">
        <v>26</v>
      </c>
      <c r="B45" s="1250"/>
      <c r="C45" s="1151" t="s">
        <v>7</v>
      </c>
      <c r="D45" s="1152"/>
      <c r="E45" s="1152"/>
      <c r="F45" s="1152"/>
      <c r="G45" s="1152"/>
      <c r="H45" s="1152"/>
      <c r="I45" s="1150"/>
      <c r="J45" s="1152" t="s">
        <v>29</v>
      </c>
      <c r="K45" s="1152"/>
      <c r="L45" s="1152"/>
      <c r="M45" s="1152"/>
      <c r="N45" s="1152"/>
      <c r="O45" s="1152"/>
      <c r="P45" s="1152"/>
      <c r="Q45" s="1151" t="s">
        <v>28</v>
      </c>
      <c r="R45" s="1152"/>
      <c r="S45" s="1152"/>
      <c r="T45" s="1152"/>
      <c r="U45" s="1152"/>
      <c r="V45" s="1152"/>
      <c r="W45" s="1150"/>
      <c r="X45" s="1251" t="s">
        <v>8</v>
      </c>
    </row>
    <row r="46" spans="1:24" ht="30.75" customHeight="1" thickBot="1" x14ac:dyDescent="0.3">
      <c r="A46" s="1253" t="s">
        <v>44</v>
      </c>
      <c r="B46" s="125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6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45" t="s">
        <v>8</v>
      </c>
      <c r="B54" s="124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47" t="s">
        <v>47</v>
      </c>
      <c r="B55" s="124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2025-06-25T20:34:24Z</cp:lastPrinted>
  <dcterms:created xsi:type="dcterms:W3CDTF">2021-03-04T08:17:33Z</dcterms:created>
  <dcterms:modified xsi:type="dcterms:W3CDTF">2025-06-26T15:32:11Z</dcterms:modified>
</cp:coreProperties>
</file>