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OneDrive\Documentos\Produccion\09 Registros de Producción\Pesajes\2023\Lote M614 F613\liquidador sem-62\"/>
    </mc:Choice>
  </mc:AlternateContent>
  <bookViews>
    <workbookView xWindow="-105" yWindow="0" windowWidth="14610" windowHeight="15585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58" i="248" l="1"/>
  <c r="X843" i="248"/>
  <c r="X828" i="248"/>
  <c r="H838" i="251" l="1"/>
  <c r="G838" i="251"/>
  <c r="F838" i="251"/>
  <c r="E838" i="251"/>
  <c r="D838" i="251"/>
  <c r="C838" i="251"/>
  <c r="K837" i="251"/>
  <c r="I837" i="251"/>
  <c r="K835" i="251"/>
  <c r="L835" i="251" s="1"/>
  <c r="I835" i="251"/>
  <c r="H835" i="251"/>
  <c r="G835" i="251"/>
  <c r="F835" i="251"/>
  <c r="E835" i="251"/>
  <c r="D835" i="251"/>
  <c r="C835" i="251"/>
  <c r="I834" i="251"/>
  <c r="H834" i="251"/>
  <c r="G834" i="251"/>
  <c r="F834" i="251"/>
  <c r="E834" i="251"/>
  <c r="D834" i="251"/>
  <c r="C834" i="251"/>
  <c r="J828" i="251"/>
  <c r="B826" i="251"/>
  <c r="H825" i="251"/>
  <c r="G825" i="251"/>
  <c r="F825" i="251"/>
  <c r="E825" i="251"/>
  <c r="D825" i="251"/>
  <c r="C825" i="251"/>
  <c r="A825" i="251"/>
  <c r="K850" i="250"/>
  <c r="H850" i="250"/>
  <c r="G850" i="250"/>
  <c r="F850" i="250"/>
  <c r="E850" i="250"/>
  <c r="D850" i="250"/>
  <c r="C850" i="250"/>
  <c r="I849" i="250"/>
  <c r="I848" i="250"/>
  <c r="K848" i="250" s="1"/>
  <c r="L848" i="250" s="1"/>
  <c r="I847" i="250"/>
  <c r="H847" i="250"/>
  <c r="G847" i="250"/>
  <c r="F847" i="250"/>
  <c r="E847" i="250"/>
  <c r="D847" i="250"/>
  <c r="C847" i="250"/>
  <c r="I846" i="250"/>
  <c r="H846" i="250"/>
  <c r="G846" i="250"/>
  <c r="F846" i="250"/>
  <c r="E846" i="250"/>
  <c r="D846" i="250"/>
  <c r="C846" i="250"/>
  <c r="J840" i="250"/>
  <c r="B838" i="250"/>
  <c r="H837" i="250"/>
  <c r="G837" i="250"/>
  <c r="F837" i="250"/>
  <c r="E837" i="250"/>
  <c r="D837" i="250"/>
  <c r="C837" i="250"/>
  <c r="A837" i="250"/>
  <c r="Z830" i="249"/>
  <c r="W830" i="249"/>
  <c r="V830" i="249"/>
  <c r="U830" i="249"/>
  <c r="T830" i="249"/>
  <c r="S830" i="249"/>
  <c r="R830" i="249"/>
  <c r="Q830" i="249"/>
  <c r="P830" i="249"/>
  <c r="O830" i="249"/>
  <c r="N830" i="249"/>
  <c r="M830" i="249"/>
  <c r="L830" i="249"/>
  <c r="K830" i="249"/>
  <c r="J830" i="249"/>
  <c r="I830" i="249"/>
  <c r="H830" i="249"/>
  <c r="G830" i="249"/>
  <c r="F830" i="249"/>
  <c r="E830" i="249"/>
  <c r="D830" i="249"/>
  <c r="C830" i="249"/>
  <c r="X829" i="249"/>
  <c r="X828" i="249"/>
  <c r="Z828" i="249" s="1"/>
  <c r="AA828" i="249" s="1"/>
  <c r="X827" i="249"/>
  <c r="W827" i="249"/>
  <c r="V827" i="249"/>
  <c r="U827" i="249"/>
  <c r="T827" i="249"/>
  <c r="S827" i="249"/>
  <c r="R827" i="249"/>
  <c r="Q827" i="249"/>
  <c r="P827" i="249"/>
  <c r="O827" i="249"/>
  <c r="N827" i="249"/>
  <c r="M827" i="249"/>
  <c r="L827" i="249"/>
  <c r="K827" i="249"/>
  <c r="J827" i="249"/>
  <c r="I827" i="249"/>
  <c r="H827" i="249"/>
  <c r="G827" i="249"/>
  <c r="F827" i="249"/>
  <c r="E827" i="249"/>
  <c r="D827" i="249"/>
  <c r="C827" i="249"/>
  <c r="X826" i="249"/>
  <c r="W826" i="249"/>
  <c r="V826" i="249"/>
  <c r="U826" i="249"/>
  <c r="T826" i="249"/>
  <c r="S826" i="249"/>
  <c r="R826" i="249"/>
  <c r="Q826" i="249"/>
  <c r="P826" i="249"/>
  <c r="O826" i="249"/>
  <c r="N826" i="249"/>
  <c r="M826" i="249"/>
  <c r="L826" i="249"/>
  <c r="K826" i="249"/>
  <c r="J826" i="249"/>
  <c r="I826" i="249"/>
  <c r="H826" i="249"/>
  <c r="G826" i="249"/>
  <c r="F826" i="249"/>
  <c r="E826" i="249"/>
  <c r="D826" i="249"/>
  <c r="C826" i="249"/>
  <c r="Y820" i="249"/>
  <c r="B818" i="249"/>
  <c r="W817" i="249"/>
  <c r="V817" i="249"/>
  <c r="U817" i="249"/>
  <c r="T817" i="249"/>
  <c r="S817" i="249"/>
  <c r="R817" i="249"/>
  <c r="Q817" i="249"/>
  <c r="P817" i="249"/>
  <c r="O817" i="249"/>
  <c r="N817" i="249"/>
  <c r="M817" i="249"/>
  <c r="L817" i="249"/>
  <c r="K817" i="249"/>
  <c r="J817" i="249"/>
  <c r="I817" i="249"/>
  <c r="H817" i="249"/>
  <c r="G817" i="249"/>
  <c r="F817" i="249"/>
  <c r="E817" i="249"/>
  <c r="D817" i="249"/>
  <c r="C817" i="249"/>
  <c r="A817" i="249"/>
  <c r="Z859" i="248"/>
  <c r="W859" i="248"/>
  <c r="V859" i="248"/>
  <c r="U859" i="248"/>
  <c r="T859" i="248"/>
  <c r="S859" i="248"/>
  <c r="R859" i="248"/>
  <c r="Q859" i="248"/>
  <c r="P859" i="248"/>
  <c r="O859" i="248"/>
  <c r="N859" i="248"/>
  <c r="M859" i="248"/>
  <c r="L859" i="248"/>
  <c r="K859" i="248"/>
  <c r="J859" i="248"/>
  <c r="I859" i="248"/>
  <c r="H859" i="248"/>
  <c r="G859" i="248"/>
  <c r="F859" i="248"/>
  <c r="E859" i="248"/>
  <c r="D859" i="248"/>
  <c r="C859" i="248"/>
  <c r="X857" i="248"/>
  <c r="Z857" i="248" s="1"/>
  <c r="AA857" i="248" s="1"/>
  <c r="X856" i="248"/>
  <c r="W856" i="248"/>
  <c r="V856" i="248"/>
  <c r="U856" i="248"/>
  <c r="T856" i="248"/>
  <c r="S856" i="248"/>
  <c r="R856" i="248"/>
  <c r="Q856" i="248"/>
  <c r="P856" i="248"/>
  <c r="O856" i="248"/>
  <c r="N856" i="248"/>
  <c r="M856" i="248"/>
  <c r="L856" i="248"/>
  <c r="K856" i="248"/>
  <c r="J856" i="248"/>
  <c r="I856" i="248"/>
  <c r="H856" i="248"/>
  <c r="G856" i="248"/>
  <c r="F856" i="248"/>
  <c r="E856" i="248"/>
  <c r="D856" i="248"/>
  <c r="C856" i="248"/>
  <c r="X855" i="248"/>
  <c r="W855" i="248"/>
  <c r="V855" i="248"/>
  <c r="U855" i="248"/>
  <c r="T855" i="248"/>
  <c r="S855" i="248"/>
  <c r="R855" i="248"/>
  <c r="Q855" i="248"/>
  <c r="P855" i="248"/>
  <c r="O855" i="248"/>
  <c r="N855" i="248"/>
  <c r="M855" i="248"/>
  <c r="L855" i="248"/>
  <c r="K855" i="248"/>
  <c r="J855" i="248"/>
  <c r="I855" i="248"/>
  <c r="H855" i="248"/>
  <c r="G855" i="248"/>
  <c r="F855" i="248"/>
  <c r="E855" i="248"/>
  <c r="D855" i="248"/>
  <c r="C855" i="248"/>
  <c r="Y849" i="248"/>
  <c r="B847" i="248"/>
  <c r="W846" i="248"/>
  <c r="V846" i="248"/>
  <c r="U846" i="248"/>
  <c r="T846" i="248"/>
  <c r="S846" i="248"/>
  <c r="R846" i="248"/>
  <c r="Q846" i="248"/>
  <c r="P846" i="248"/>
  <c r="O846" i="248"/>
  <c r="N846" i="248"/>
  <c r="M846" i="248"/>
  <c r="L846" i="248"/>
  <c r="K846" i="248"/>
  <c r="J846" i="248"/>
  <c r="I846" i="248"/>
  <c r="H846" i="248"/>
  <c r="G846" i="248"/>
  <c r="F846" i="248"/>
  <c r="E846" i="248"/>
  <c r="D846" i="248"/>
  <c r="C846" i="248"/>
  <c r="A846" i="248"/>
  <c r="H823" i="251" l="1"/>
  <c r="G823" i="251"/>
  <c r="F823" i="251"/>
  <c r="E823" i="251"/>
  <c r="D823" i="251"/>
  <c r="C823" i="251"/>
  <c r="K822" i="251"/>
  <c r="I822" i="251"/>
  <c r="I821" i="251"/>
  <c r="I820" i="251"/>
  <c r="H820" i="251"/>
  <c r="G820" i="251"/>
  <c r="F820" i="251"/>
  <c r="E820" i="251"/>
  <c r="D820" i="251"/>
  <c r="C820" i="251"/>
  <c r="I819" i="251"/>
  <c r="H819" i="251"/>
  <c r="G819" i="251"/>
  <c r="F819" i="251"/>
  <c r="E819" i="251"/>
  <c r="D819" i="251"/>
  <c r="C819" i="251"/>
  <c r="J813" i="251"/>
  <c r="H810" i="251"/>
  <c r="G810" i="251"/>
  <c r="F810" i="251"/>
  <c r="E810" i="251"/>
  <c r="D810" i="251"/>
  <c r="C810" i="251"/>
  <c r="K835" i="250"/>
  <c r="H835" i="250"/>
  <c r="G835" i="250"/>
  <c r="F835" i="250"/>
  <c r="E835" i="250"/>
  <c r="D835" i="250"/>
  <c r="C835" i="250"/>
  <c r="I834" i="250"/>
  <c r="I833" i="250"/>
  <c r="I832" i="250"/>
  <c r="H832" i="250"/>
  <c r="G832" i="250"/>
  <c r="F832" i="250"/>
  <c r="E832" i="250"/>
  <c r="D832" i="250"/>
  <c r="C832" i="250"/>
  <c r="I831" i="250"/>
  <c r="H831" i="250"/>
  <c r="G831" i="250"/>
  <c r="F831" i="250"/>
  <c r="E831" i="250"/>
  <c r="D831" i="250"/>
  <c r="C831" i="250"/>
  <c r="J825" i="250"/>
  <c r="H822" i="250"/>
  <c r="G822" i="250"/>
  <c r="F822" i="250"/>
  <c r="E822" i="250"/>
  <c r="D822" i="250"/>
  <c r="C822" i="250"/>
  <c r="Z815" i="249"/>
  <c r="W815" i="249"/>
  <c r="V815" i="249"/>
  <c r="U815" i="249"/>
  <c r="T815" i="249"/>
  <c r="S815" i="249"/>
  <c r="R815" i="249"/>
  <c r="Q815" i="249"/>
  <c r="P815" i="249"/>
  <c r="O815" i="249"/>
  <c r="N815" i="249"/>
  <c r="M815" i="249"/>
  <c r="L815" i="249"/>
  <c r="K815" i="249"/>
  <c r="J815" i="249"/>
  <c r="I815" i="249"/>
  <c r="H815" i="249"/>
  <c r="G815" i="249"/>
  <c r="F815" i="249"/>
  <c r="E815" i="249"/>
  <c r="D815" i="249"/>
  <c r="C815" i="249"/>
  <c r="X814" i="249"/>
  <c r="X813" i="249"/>
  <c r="X812" i="249"/>
  <c r="W812" i="249"/>
  <c r="V812" i="249"/>
  <c r="U812" i="249"/>
  <c r="T812" i="249"/>
  <c r="S812" i="249"/>
  <c r="R812" i="249"/>
  <c r="Q812" i="249"/>
  <c r="P812" i="249"/>
  <c r="O812" i="249"/>
  <c r="N812" i="249"/>
  <c r="M812" i="249"/>
  <c r="L812" i="249"/>
  <c r="K812" i="249"/>
  <c r="J812" i="249"/>
  <c r="I812" i="249"/>
  <c r="H812" i="249"/>
  <c r="G812" i="249"/>
  <c r="F812" i="249"/>
  <c r="E812" i="249"/>
  <c r="D812" i="249"/>
  <c r="C812" i="249"/>
  <c r="X811" i="249"/>
  <c r="W811" i="249"/>
  <c r="V811" i="249"/>
  <c r="U811" i="249"/>
  <c r="T811" i="249"/>
  <c r="S811" i="249"/>
  <c r="R811" i="249"/>
  <c r="Q811" i="249"/>
  <c r="P811" i="249"/>
  <c r="O811" i="249"/>
  <c r="N811" i="249"/>
  <c r="M811" i="249"/>
  <c r="L811" i="249"/>
  <c r="K811" i="249"/>
  <c r="J811" i="249"/>
  <c r="I811" i="249"/>
  <c r="H811" i="249"/>
  <c r="G811" i="249"/>
  <c r="F811" i="249"/>
  <c r="E811" i="249"/>
  <c r="D811" i="249"/>
  <c r="C811" i="249"/>
  <c r="Y805" i="249"/>
  <c r="W802" i="249"/>
  <c r="V802" i="249"/>
  <c r="U802" i="249"/>
  <c r="T802" i="249"/>
  <c r="S802" i="249"/>
  <c r="R802" i="249"/>
  <c r="Q802" i="249"/>
  <c r="P802" i="249"/>
  <c r="O802" i="249"/>
  <c r="N802" i="249"/>
  <c r="M802" i="249"/>
  <c r="L802" i="249"/>
  <c r="K802" i="249"/>
  <c r="J802" i="249"/>
  <c r="I802" i="249"/>
  <c r="H802" i="249"/>
  <c r="G802" i="249"/>
  <c r="F802" i="249"/>
  <c r="E802" i="249"/>
  <c r="D802" i="249"/>
  <c r="C802" i="249"/>
  <c r="Z844" i="248"/>
  <c r="X842" i="248"/>
  <c r="X841" i="248"/>
  <c r="W841" i="248"/>
  <c r="V841" i="248"/>
  <c r="U841" i="248"/>
  <c r="T841" i="248"/>
  <c r="S841" i="248"/>
  <c r="R841" i="248"/>
  <c r="Q841" i="248"/>
  <c r="P841" i="248"/>
  <c r="O841" i="248"/>
  <c r="N841" i="248"/>
  <c r="M841" i="248"/>
  <c r="L841" i="248"/>
  <c r="K841" i="248"/>
  <c r="J841" i="248"/>
  <c r="I841" i="248"/>
  <c r="H841" i="248"/>
  <c r="G841" i="248"/>
  <c r="F841" i="248"/>
  <c r="E841" i="248"/>
  <c r="D841" i="248"/>
  <c r="C841" i="248"/>
  <c r="X840" i="248"/>
  <c r="W840" i="248"/>
  <c r="V840" i="248"/>
  <c r="U840" i="248"/>
  <c r="T840" i="248"/>
  <c r="S840" i="248"/>
  <c r="R840" i="248"/>
  <c r="Q840" i="248"/>
  <c r="P840" i="248"/>
  <c r="O840" i="248"/>
  <c r="N840" i="248"/>
  <c r="M840" i="248"/>
  <c r="L840" i="248"/>
  <c r="K840" i="248"/>
  <c r="J840" i="248"/>
  <c r="I840" i="248"/>
  <c r="H840" i="248"/>
  <c r="G840" i="248"/>
  <c r="F840" i="248"/>
  <c r="E840" i="248"/>
  <c r="D840" i="248"/>
  <c r="C840" i="248"/>
  <c r="Y834" i="248"/>
  <c r="W831" i="248"/>
  <c r="V831" i="248"/>
  <c r="U831" i="248"/>
  <c r="T831" i="248"/>
  <c r="S831" i="248"/>
  <c r="R831" i="248"/>
  <c r="Q831" i="248"/>
  <c r="P831" i="248"/>
  <c r="O831" i="248"/>
  <c r="N831" i="248"/>
  <c r="M831" i="248"/>
  <c r="L831" i="248"/>
  <c r="K831" i="248"/>
  <c r="J831" i="248"/>
  <c r="I831" i="248"/>
  <c r="H831" i="248"/>
  <c r="G831" i="248"/>
  <c r="F831" i="248"/>
  <c r="E831" i="248"/>
  <c r="D831" i="248"/>
  <c r="C831" i="248"/>
  <c r="H808" i="251"/>
  <c r="G808" i="251"/>
  <c r="F808" i="251"/>
  <c r="E808" i="251"/>
  <c r="D808" i="251"/>
  <c r="C808" i="251"/>
  <c r="K807" i="251"/>
  <c r="I807" i="251"/>
  <c r="I806" i="251"/>
  <c r="K820" i="251" s="1"/>
  <c r="L820" i="251" s="1"/>
  <c r="I805" i="251"/>
  <c r="H805" i="251"/>
  <c r="G805" i="251"/>
  <c r="F805" i="251"/>
  <c r="E805" i="251"/>
  <c r="D805" i="251"/>
  <c r="C805" i="251"/>
  <c r="I804" i="251"/>
  <c r="H804" i="251"/>
  <c r="G804" i="251"/>
  <c r="F804" i="251"/>
  <c r="E804" i="251"/>
  <c r="D804" i="251"/>
  <c r="C804" i="251"/>
  <c r="J798" i="251"/>
  <c r="H795" i="251"/>
  <c r="G795" i="251"/>
  <c r="F795" i="251"/>
  <c r="E795" i="251"/>
  <c r="D795" i="251"/>
  <c r="C795" i="251"/>
  <c r="B766" i="251"/>
  <c r="B781" i="251" s="1"/>
  <c r="B796" i="251" s="1"/>
  <c r="B811" i="251" s="1"/>
  <c r="K820" i="250"/>
  <c r="H820" i="250"/>
  <c r="G820" i="250"/>
  <c r="F820" i="250"/>
  <c r="E820" i="250"/>
  <c r="D820" i="250"/>
  <c r="C820" i="250"/>
  <c r="I819" i="250"/>
  <c r="I818" i="250"/>
  <c r="I817" i="250"/>
  <c r="H817" i="250"/>
  <c r="G817" i="250"/>
  <c r="F817" i="250"/>
  <c r="E817" i="250"/>
  <c r="D817" i="250"/>
  <c r="C817" i="250"/>
  <c r="I816" i="250"/>
  <c r="H816" i="250"/>
  <c r="G816" i="250"/>
  <c r="F816" i="250"/>
  <c r="E816" i="250"/>
  <c r="D816" i="250"/>
  <c r="C816" i="250"/>
  <c r="J810" i="250"/>
  <c r="H807" i="250"/>
  <c r="G807" i="250"/>
  <c r="F807" i="250"/>
  <c r="E807" i="250"/>
  <c r="D807" i="250"/>
  <c r="C807" i="250"/>
  <c r="B793" i="250"/>
  <c r="B808" i="250" s="1"/>
  <c r="B823" i="250" s="1"/>
  <c r="B773" i="249"/>
  <c r="B788" i="249" s="1"/>
  <c r="B803" i="249" s="1"/>
  <c r="Z800" i="249"/>
  <c r="W800" i="249"/>
  <c r="V800" i="249"/>
  <c r="U800" i="249"/>
  <c r="T800" i="249"/>
  <c r="S800" i="249"/>
  <c r="R800" i="249"/>
  <c r="Q800" i="249"/>
  <c r="P800" i="249"/>
  <c r="O800" i="249"/>
  <c r="N800" i="249"/>
  <c r="M800" i="249"/>
  <c r="L800" i="249"/>
  <c r="K800" i="249"/>
  <c r="J800" i="249"/>
  <c r="I800" i="249"/>
  <c r="H800" i="249"/>
  <c r="G800" i="249"/>
  <c r="F800" i="249"/>
  <c r="E800" i="249"/>
  <c r="D800" i="249"/>
  <c r="C800" i="249"/>
  <c r="X799" i="249"/>
  <c r="X798" i="249"/>
  <c r="X797" i="249"/>
  <c r="W797" i="249"/>
  <c r="V797" i="249"/>
  <c r="U797" i="249"/>
  <c r="T797" i="249"/>
  <c r="S797" i="249"/>
  <c r="R797" i="249"/>
  <c r="Q797" i="249"/>
  <c r="P797" i="249"/>
  <c r="O797" i="249"/>
  <c r="N797" i="249"/>
  <c r="M797" i="249"/>
  <c r="L797" i="249"/>
  <c r="K797" i="249"/>
  <c r="J797" i="249"/>
  <c r="I797" i="249"/>
  <c r="H797" i="249"/>
  <c r="G797" i="249"/>
  <c r="F797" i="249"/>
  <c r="E797" i="249"/>
  <c r="D797" i="249"/>
  <c r="C797" i="249"/>
  <c r="X796" i="249"/>
  <c r="W796" i="249"/>
  <c r="V796" i="249"/>
  <c r="U796" i="249"/>
  <c r="T796" i="249"/>
  <c r="S796" i="249"/>
  <c r="R796" i="249"/>
  <c r="Q796" i="249"/>
  <c r="P796" i="249"/>
  <c r="O796" i="249"/>
  <c r="N796" i="249"/>
  <c r="M796" i="249"/>
  <c r="L796" i="249"/>
  <c r="K796" i="249"/>
  <c r="J796" i="249"/>
  <c r="I796" i="249"/>
  <c r="H796" i="249"/>
  <c r="G796" i="249"/>
  <c r="F796" i="249"/>
  <c r="E796" i="249"/>
  <c r="D796" i="249"/>
  <c r="C796" i="249"/>
  <c r="Y790" i="249"/>
  <c r="W787" i="249"/>
  <c r="V787" i="249"/>
  <c r="U787" i="249"/>
  <c r="T787" i="249"/>
  <c r="S787" i="249"/>
  <c r="R787" i="249"/>
  <c r="Q787" i="249"/>
  <c r="P787" i="249"/>
  <c r="O787" i="249"/>
  <c r="N787" i="249"/>
  <c r="M787" i="249"/>
  <c r="L787" i="249"/>
  <c r="K787" i="249"/>
  <c r="J787" i="249"/>
  <c r="I787" i="249"/>
  <c r="H787" i="249"/>
  <c r="G787" i="249"/>
  <c r="F787" i="249"/>
  <c r="E787" i="249"/>
  <c r="D787" i="249"/>
  <c r="C787" i="249"/>
  <c r="K833" i="250" l="1"/>
  <c r="L833" i="250" s="1"/>
  <c r="Z813" i="249"/>
  <c r="AA813" i="249" s="1"/>
  <c r="B22" i="248"/>
  <c r="B36" i="248" s="1"/>
  <c r="B50" i="248" s="1"/>
  <c r="B64" i="248" s="1"/>
  <c r="B78" i="248" s="1"/>
  <c r="B92" i="248" s="1"/>
  <c r="B106" i="248" s="1"/>
  <c r="B120" i="248" s="1"/>
  <c r="B135" i="248" s="1"/>
  <c r="B150" i="248" s="1"/>
  <c r="B165" i="248" s="1"/>
  <c r="B180" i="248" s="1"/>
  <c r="B195" i="248" s="1"/>
  <c r="B209" i="248" s="1"/>
  <c r="B223" i="248" s="1"/>
  <c r="B237" i="248" s="1"/>
  <c r="B251" i="248" s="1"/>
  <c r="B265" i="248" s="1"/>
  <c r="B279" i="248" s="1"/>
  <c r="B293" i="248" s="1"/>
  <c r="B343" i="248" s="1"/>
  <c r="B356" i="248" s="1"/>
  <c r="B369" i="248" s="1"/>
  <c r="B383" i="248" s="1"/>
  <c r="B397" i="248" s="1"/>
  <c r="B411" i="248" s="1"/>
  <c r="B425" i="248" s="1"/>
  <c r="B439" i="248" s="1"/>
  <c r="B453" i="248" s="1"/>
  <c r="B467" i="248" s="1"/>
  <c r="B481" i="248" s="1"/>
  <c r="B495" i="248" s="1"/>
  <c r="B509" i="248" s="1"/>
  <c r="B523" i="248" s="1"/>
  <c r="B537" i="248" s="1"/>
  <c r="B551" i="248" s="1"/>
  <c r="B565" i="248" s="1"/>
  <c r="B579" i="248" s="1"/>
  <c r="B592" i="248" s="1"/>
  <c r="B605" i="248" s="1"/>
  <c r="B618" i="248" s="1"/>
  <c r="B631" i="248" s="1"/>
  <c r="B644" i="248" s="1"/>
  <c r="B657" i="248" s="1"/>
  <c r="B670" i="248" s="1"/>
  <c r="B683" i="248" s="1"/>
  <c r="B696" i="248" s="1"/>
  <c r="B709" i="248" s="1"/>
  <c r="B722" i="248" s="1"/>
  <c r="B735" i="248" s="1"/>
  <c r="B748" i="248" s="1"/>
  <c r="B761" i="248" s="1"/>
  <c r="B774" i="248" s="1"/>
  <c r="B787" i="248" s="1"/>
  <c r="B802" i="248" s="1"/>
  <c r="B817" i="248" s="1"/>
  <c r="B832" i="248" s="1"/>
  <c r="Z829" i="248"/>
  <c r="X827" i="248"/>
  <c r="Z842" i="248" s="1"/>
  <c r="AA842" i="248" s="1"/>
  <c r="X826" i="248"/>
  <c r="W826" i="248"/>
  <c r="V826" i="248"/>
  <c r="U826" i="248"/>
  <c r="T826" i="248"/>
  <c r="S826" i="248"/>
  <c r="R826" i="248"/>
  <c r="Q826" i="248"/>
  <c r="P826" i="248"/>
  <c r="O826" i="248"/>
  <c r="N826" i="248"/>
  <c r="M826" i="248"/>
  <c r="L826" i="248"/>
  <c r="K826" i="248"/>
  <c r="J826" i="248"/>
  <c r="I826" i="248"/>
  <c r="H826" i="248"/>
  <c r="G826" i="248"/>
  <c r="F826" i="248"/>
  <c r="E826" i="248"/>
  <c r="D826" i="248"/>
  <c r="C826" i="248"/>
  <c r="X825" i="248"/>
  <c r="W825" i="248"/>
  <c r="V825" i="248"/>
  <c r="U825" i="248"/>
  <c r="T825" i="248"/>
  <c r="S825" i="248"/>
  <c r="R825" i="248"/>
  <c r="Q825" i="248"/>
  <c r="P825" i="248"/>
  <c r="O825" i="248"/>
  <c r="N825" i="248"/>
  <c r="M825" i="248"/>
  <c r="L825" i="248"/>
  <c r="K825" i="248"/>
  <c r="J825" i="248"/>
  <c r="I825" i="248"/>
  <c r="H825" i="248"/>
  <c r="G825" i="248"/>
  <c r="F825" i="248"/>
  <c r="E825" i="248"/>
  <c r="D825" i="248"/>
  <c r="C825" i="248"/>
  <c r="Y819" i="248"/>
  <c r="W816" i="248"/>
  <c r="V816" i="248"/>
  <c r="U816" i="248"/>
  <c r="T816" i="248"/>
  <c r="S816" i="248"/>
  <c r="R816" i="248"/>
  <c r="Q816" i="248"/>
  <c r="P816" i="248"/>
  <c r="O816" i="248"/>
  <c r="N816" i="248"/>
  <c r="M816" i="248"/>
  <c r="L816" i="248"/>
  <c r="K816" i="248"/>
  <c r="J816" i="248"/>
  <c r="I816" i="248"/>
  <c r="H816" i="248"/>
  <c r="G816" i="248"/>
  <c r="F816" i="248"/>
  <c r="E816" i="248"/>
  <c r="D816" i="248"/>
  <c r="C816" i="248"/>
  <c r="A780" i="251" l="1"/>
  <c r="A795" i="251" s="1"/>
  <c r="A810" i="251" s="1"/>
  <c r="I792" i="251"/>
  <c r="I777" i="251"/>
  <c r="D805" i="250"/>
  <c r="E805" i="250"/>
  <c r="F805" i="250"/>
  <c r="G805" i="250"/>
  <c r="H805" i="250"/>
  <c r="C805" i="250"/>
  <c r="D802" i="250"/>
  <c r="E802" i="250"/>
  <c r="F802" i="250"/>
  <c r="G802" i="250"/>
  <c r="H802" i="250"/>
  <c r="I802" i="250"/>
  <c r="C802" i="250"/>
  <c r="D780" i="251"/>
  <c r="E780" i="251"/>
  <c r="F780" i="251"/>
  <c r="G780" i="251"/>
  <c r="H780" i="251"/>
  <c r="C780" i="251"/>
  <c r="I804" i="250"/>
  <c r="I789" i="250"/>
  <c r="I774" i="250"/>
  <c r="A792" i="250"/>
  <c r="A807" i="250" s="1"/>
  <c r="A822" i="250" s="1"/>
  <c r="D792" i="250"/>
  <c r="E792" i="250"/>
  <c r="F792" i="250"/>
  <c r="G792" i="250"/>
  <c r="H792" i="250"/>
  <c r="C792" i="250"/>
  <c r="A801" i="248"/>
  <c r="A816" i="248" s="1"/>
  <c r="A831" i="248" s="1"/>
  <c r="D801" i="248"/>
  <c r="E801" i="248"/>
  <c r="F801" i="248"/>
  <c r="G801" i="248"/>
  <c r="H801" i="248"/>
  <c r="I801" i="248"/>
  <c r="J801" i="248"/>
  <c r="K801" i="248"/>
  <c r="L801" i="248"/>
  <c r="M801" i="248"/>
  <c r="N801" i="248"/>
  <c r="O801" i="248"/>
  <c r="P801" i="248"/>
  <c r="Q801" i="248"/>
  <c r="R801" i="248"/>
  <c r="S801" i="248"/>
  <c r="T801" i="248"/>
  <c r="U801" i="248"/>
  <c r="V801" i="248"/>
  <c r="W801" i="248"/>
  <c r="C801" i="248"/>
  <c r="X784" i="249"/>
  <c r="X754" i="249"/>
  <c r="X769" i="249"/>
  <c r="X783" i="248"/>
  <c r="A772" i="249"/>
  <c r="A787" i="249" s="1"/>
  <c r="A802" i="249" s="1"/>
  <c r="W772" i="249"/>
  <c r="V772" i="249"/>
  <c r="U772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Z814" i="248" l="1"/>
  <c r="Y804" i="248" l="1"/>
  <c r="Y775" i="249"/>
  <c r="J795" i="250"/>
  <c r="J783" i="251"/>
  <c r="J768" i="251"/>
  <c r="H793" i="251"/>
  <c r="G793" i="251"/>
  <c r="F793" i="251"/>
  <c r="E793" i="251"/>
  <c r="D793" i="251"/>
  <c r="C793" i="251"/>
  <c r="K792" i="251"/>
  <c r="I791" i="251"/>
  <c r="K805" i="251" s="1"/>
  <c r="L805" i="251" s="1"/>
  <c r="I790" i="251"/>
  <c r="H790" i="251"/>
  <c r="G790" i="251"/>
  <c r="F790" i="251"/>
  <c r="E790" i="251"/>
  <c r="D790" i="251"/>
  <c r="C790" i="251"/>
  <c r="I789" i="251"/>
  <c r="H789" i="251"/>
  <c r="G789" i="251"/>
  <c r="F789" i="251"/>
  <c r="E789" i="251"/>
  <c r="D789" i="251"/>
  <c r="C789" i="251"/>
  <c r="K805" i="250"/>
  <c r="I803" i="250"/>
  <c r="K818" i="250" s="1"/>
  <c r="L818" i="250" s="1"/>
  <c r="I801" i="250"/>
  <c r="H801" i="250"/>
  <c r="G801" i="250"/>
  <c r="F801" i="250"/>
  <c r="E801" i="250"/>
  <c r="D801" i="250"/>
  <c r="C801" i="250"/>
  <c r="Z785" i="249"/>
  <c r="W785" i="249"/>
  <c r="V785" i="249"/>
  <c r="U785" i="249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X783" i="249"/>
  <c r="Z798" i="249" s="1"/>
  <c r="AA798" i="249" s="1"/>
  <c r="X782" i="249"/>
  <c r="W782" i="249"/>
  <c r="V782" i="249"/>
  <c r="U782" i="249"/>
  <c r="T782" i="249"/>
  <c r="S782" i="249"/>
  <c r="R782" i="249"/>
  <c r="Q782" i="249"/>
  <c r="P782" i="249"/>
  <c r="O782" i="249"/>
  <c r="N782" i="249"/>
  <c r="M782" i="249"/>
  <c r="L782" i="249"/>
  <c r="K782" i="249"/>
  <c r="J782" i="249"/>
  <c r="I782" i="249"/>
  <c r="H782" i="249"/>
  <c r="G782" i="249"/>
  <c r="F782" i="249"/>
  <c r="E782" i="249"/>
  <c r="D782" i="249"/>
  <c r="C782" i="249"/>
  <c r="X781" i="249"/>
  <c r="W781" i="249"/>
  <c r="V781" i="249"/>
  <c r="U781" i="249"/>
  <c r="T781" i="249"/>
  <c r="S781" i="249"/>
  <c r="R781" i="249"/>
  <c r="Q781" i="249"/>
  <c r="P781" i="249"/>
  <c r="O781" i="249"/>
  <c r="N781" i="249"/>
  <c r="M781" i="249"/>
  <c r="L781" i="249"/>
  <c r="K781" i="249"/>
  <c r="J781" i="249"/>
  <c r="I781" i="249"/>
  <c r="H781" i="249"/>
  <c r="G781" i="249"/>
  <c r="F781" i="249"/>
  <c r="E781" i="249"/>
  <c r="D781" i="249"/>
  <c r="C781" i="249"/>
  <c r="X812" i="248"/>
  <c r="Z827" i="248" s="1"/>
  <c r="AA827" i="248" s="1"/>
  <c r="X811" i="248"/>
  <c r="W811" i="248"/>
  <c r="V811" i="248"/>
  <c r="U811" i="248"/>
  <c r="T811" i="248"/>
  <c r="S811" i="248"/>
  <c r="R811" i="248"/>
  <c r="Q811" i="248"/>
  <c r="P811" i="248"/>
  <c r="O811" i="248"/>
  <c r="N811" i="248"/>
  <c r="M811" i="248"/>
  <c r="L811" i="248"/>
  <c r="K811" i="248"/>
  <c r="J811" i="248"/>
  <c r="I811" i="248"/>
  <c r="H811" i="248"/>
  <c r="G811" i="248"/>
  <c r="F811" i="248"/>
  <c r="E811" i="248"/>
  <c r="D811" i="248"/>
  <c r="C811" i="248"/>
  <c r="X810" i="248"/>
  <c r="W810" i="248"/>
  <c r="V810" i="248"/>
  <c r="U810" i="248"/>
  <c r="T810" i="248"/>
  <c r="S810" i="248"/>
  <c r="R810" i="248"/>
  <c r="Q810" i="248"/>
  <c r="P810" i="248"/>
  <c r="O810" i="248"/>
  <c r="N810" i="248"/>
  <c r="M810" i="248"/>
  <c r="L810" i="248"/>
  <c r="K810" i="248"/>
  <c r="J810" i="248"/>
  <c r="I810" i="248"/>
  <c r="H810" i="248"/>
  <c r="G810" i="248"/>
  <c r="F810" i="248"/>
  <c r="E810" i="248"/>
  <c r="D810" i="248"/>
  <c r="C810" i="248"/>
  <c r="H765" i="251" l="1"/>
  <c r="G765" i="251"/>
  <c r="F765" i="251"/>
  <c r="E765" i="251"/>
  <c r="D765" i="251"/>
  <c r="C765" i="251"/>
  <c r="D757" i="249"/>
  <c r="E757" i="249"/>
  <c r="F757" i="249"/>
  <c r="G757" i="249"/>
  <c r="H757" i="249"/>
  <c r="I757" i="249"/>
  <c r="J757" i="249"/>
  <c r="K757" i="249"/>
  <c r="L757" i="249"/>
  <c r="M757" i="249"/>
  <c r="N757" i="249"/>
  <c r="O757" i="249"/>
  <c r="P757" i="249"/>
  <c r="Q757" i="249"/>
  <c r="R757" i="249"/>
  <c r="S757" i="249"/>
  <c r="T757" i="249"/>
  <c r="U757" i="249"/>
  <c r="V757" i="249"/>
  <c r="W757" i="249"/>
  <c r="C757" i="249"/>
  <c r="K762" i="251" l="1"/>
  <c r="X761" i="249"/>
  <c r="X762" i="249"/>
  <c r="I769" i="251"/>
  <c r="I770" i="251"/>
  <c r="H778" i="251" l="1"/>
  <c r="G778" i="251"/>
  <c r="F778" i="251"/>
  <c r="E778" i="251"/>
  <c r="D778" i="251"/>
  <c r="C778" i="251"/>
  <c r="K777" i="251"/>
  <c r="I776" i="251"/>
  <c r="K790" i="251" s="1"/>
  <c r="L790" i="251" s="1"/>
  <c r="I775" i="251"/>
  <c r="H775" i="251"/>
  <c r="G775" i="251"/>
  <c r="F775" i="251"/>
  <c r="E775" i="251"/>
  <c r="D775" i="251"/>
  <c r="C775" i="251"/>
  <c r="I774" i="251"/>
  <c r="H774" i="251"/>
  <c r="G774" i="251"/>
  <c r="F774" i="251"/>
  <c r="E774" i="251"/>
  <c r="D774" i="251"/>
  <c r="C774" i="251"/>
  <c r="K790" i="250"/>
  <c r="H790" i="250"/>
  <c r="G790" i="250"/>
  <c r="F790" i="250"/>
  <c r="E790" i="250"/>
  <c r="D790" i="250"/>
  <c r="C790" i="250"/>
  <c r="I788" i="250"/>
  <c r="I787" i="250"/>
  <c r="H787" i="250"/>
  <c r="G787" i="250"/>
  <c r="F787" i="250"/>
  <c r="E787" i="250"/>
  <c r="D787" i="250"/>
  <c r="C787" i="250"/>
  <c r="I786" i="250"/>
  <c r="H786" i="250"/>
  <c r="G786" i="250"/>
  <c r="F786" i="250"/>
  <c r="E786" i="250"/>
  <c r="D786" i="250"/>
  <c r="C786" i="250"/>
  <c r="J783" i="250"/>
  <c r="Z770" i="249"/>
  <c r="W770" i="249"/>
  <c r="V770" i="249"/>
  <c r="U770" i="249"/>
  <c r="T770" i="249"/>
  <c r="S770" i="249"/>
  <c r="R770" i="249"/>
  <c r="Q770" i="249"/>
  <c r="P770" i="249"/>
  <c r="O770" i="249"/>
  <c r="N770" i="249"/>
  <c r="M770" i="249"/>
  <c r="L770" i="249"/>
  <c r="K770" i="249"/>
  <c r="J770" i="249"/>
  <c r="I770" i="249"/>
  <c r="H770" i="249"/>
  <c r="G770" i="249"/>
  <c r="F770" i="249"/>
  <c r="E770" i="249"/>
  <c r="D770" i="249"/>
  <c r="C770" i="249"/>
  <c r="X768" i="249"/>
  <c r="Z783" i="249" s="1"/>
  <c r="AA783" i="249" s="1"/>
  <c r="X767" i="249"/>
  <c r="W767" i="249"/>
  <c r="V767" i="249"/>
  <c r="U767" i="249"/>
  <c r="T767" i="249"/>
  <c r="S767" i="249"/>
  <c r="R767" i="249"/>
  <c r="Q767" i="249"/>
  <c r="P767" i="249"/>
  <c r="O767" i="249"/>
  <c r="N767" i="249"/>
  <c r="M767" i="249"/>
  <c r="L767" i="249"/>
  <c r="K767" i="249"/>
  <c r="J767" i="249"/>
  <c r="I767" i="249"/>
  <c r="H767" i="249"/>
  <c r="G767" i="249"/>
  <c r="F767" i="249"/>
  <c r="E767" i="249"/>
  <c r="D767" i="249"/>
  <c r="C767" i="249"/>
  <c r="X766" i="249"/>
  <c r="W766" i="249"/>
  <c r="V766" i="249"/>
  <c r="U766" i="249"/>
  <c r="T766" i="249"/>
  <c r="S766" i="249"/>
  <c r="R766" i="249"/>
  <c r="Q766" i="249"/>
  <c r="P766" i="249"/>
  <c r="O766" i="249"/>
  <c r="N766" i="249"/>
  <c r="M766" i="249"/>
  <c r="L766" i="249"/>
  <c r="K766" i="249"/>
  <c r="J766" i="249"/>
  <c r="I766" i="249"/>
  <c r="H766" i="249"/>
  <c r="G766" i="249"/>
  <c r="F766" i="249"/>
  <c r="E766" i="249"/>
  <c r="D766" i="249"/>
  <c r="C766" i="249"/>
  <c r="Y760" i="249"/>
  <c r="Z799" i="248"/>
  <c r="W799" i="248"/>
  <c r="W829" i="248" s="1"/>
  <c r="V799" i="248"/>
  <c r="V829" i="248" s="1"/>
  <c r="U799" i="248"/>
  <c r="U829" i="248" s="1"/>
  <c r="T799" i="248"/>
  <c r="T829" i="248" s="1"/>
  <c r="S799" i="248"/>
  <c r="S829" i="248" s="1"/>
  <c r="R799" i="248"/>
  <c r="R829" i="248" s="1"/>
  <c r="Q799" i="248"/>
  <c r="Q829" i="248" s="1"/>
  <c r="P799" i="248"/>
  <c r="P829" i="248" s="1"/>
  <c r="O799" i="248"/>
  <c r="O829" i="248" s="1"/>
  <c r="N799" i="248"/>
  <c r="N829" i="248" s="1"/>
  <c r="M799" i="248"/>
  <c r="M829" i="248" s="1"/>
  <c r="L799" i="248"/>
  <c r="L829" i="248" s="1"/>
  <c r="K799" i="248"/>
  <c r="K829" i="248" s="1"/>
  <c r="J799" i="248"/>
  <c r="J829" i="248" s="1"/>
  <c r="I799" i="248"/>
  <c r="I829" i="248" s="1"/>
  <c r="H799" i="248"/>
  <c r="H829" i="248" s="1"/>
  <c r="G799" i="248"/>
  <c r="G829" i="248" s="1"/>
  <c r="F799" i="248"/>
  <c r="F829" i="248" s="1"/>
  <c r="E799" i="248"/>
  <c r="E829" i="248" s="1"/>
  <c r="D799" i="248"/>
  <c r="D829" i="248" s="1"/>
  <c r="C799" i="248"/>
  <c r="C829" i="248" s="1"/>
  <c r="X797" i="248"/>
  <c r="Z812" i="248" s="1"/>
  <c r="AA812" i="248" s="1"/>
  <c r="X796" i="248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X795" i="248"/>
  <c r="W795" i="248"/>
  <c r="V795" i="248"/>
  <c r="U795" i="248"/>
  <c r="T795" i="248"/>
  <c r="S795" i="248"/>
  <c r="R795" i="248"/>
  <c r="Q795" i="248"/>
  <c r="P795" i="248"/>
  <c r="O795" i="248"/>
  <c r="N795" i="248"/>
  <c r="M795" i="248"/>
  <c r="L795" i="248"/>
  <c r="K795" i="248"/>
  <c r="J795" i="248"/>
  <c r="I795" i="248"/>
  <c r="H795" i="248"/>
  <c r="G795" i="248"/>
  <c r="F795" i="248"/>
  <c r="E795" i="248"/>
  <c r="D795" i="248"/>
  <c r="C795" i="248"/>
  <c r="Y789" i="248"/>
  <c r="K803" i="250" l="1"/>
  <c r="L803" i="250" s="1"/>
  <c r="J755" i="251"/>
  <c r="J768" i="250"/>
  <c r="Y747" i="249"/>
  <c r="Y776" i="248"/>
  <c r="H763" i="251" l="1"/>
  <c r="G763" i="251"/>
  <c r="F763" i="251"/>
  <c r="E763" i="251"/>
  <c r="D763" i="251"/>
  <c r="C763" i="251"/>
  <c r="I761" i="251"/>
  <c r="K775" i="251" s="1"/>
  <c r="L775" i="251" s="1"/>
  <c r="I760" i="251"/>
  <c r="H760" i="251"/>
  <c r="G760" i="251"/>
  <c r="F760" i="251"/>
  <c r="E760" i="251"/>
  <c r="D760" i="251"/>
  <c r="C760" i="251"/>
  <c r="I759" i="251"/>
  <c r="H759" i="251"/>
  <c r="G759" i="251"/>
  <c r="F759" i="251"/>
  <c r="E759" i="251"/>
  <c r="D759" i="251"/>
  <c r="C759" i="251"/>
  <c r="K775" i="250"/>
  <c r="H775" i="250"/>
  <c r="G775" i="250"/>
  <c r="F775" i="250"/>
  <c r="E775" i="250"/>
  <c r="D775" i="250"/>
  <c r="C775" i="250"/>
  <c r="I773" i="250"/>
  <c r="I772" i="250"/>
  <c r="H772" i="250"/>
  <c r="G772" i="250"/>
  <c r="F772" i="250"/>
  <c r="E772" i="250"/>
  <c r="D772" i="250"/>
  <c r="C772" i="250"/>
  <c r="I771" i="250"/>
  <c r="H771" i="250"/>
  <c r="G771" i="250"/>
  <c r="F771" i="250"/>
  <c r="E771" i="250"/>
  <c r="D771" i="250"/>
  <c r="C771" i="250"/>
  <c r="Z755" i="249"/>
  <c r="W755" i="249"/>
  <c r="V755" i="249"/>
  <c r="U755" i="249"/>
  <c r="T755" i="249"/>
  <c r="S755" i="249"/>
  <c r="R755" i="249"/>
  <c r="Q755" i="249"/>
  <c r="P755" i="249"/>
  <c r="O755" i="249"/>
  <c r="N755" i="249"/>
  <c r="M755" i="249"/>
  <c r="L755" i="249"/>
  <c r="K755" i="249"/>
  <c r="J755" i="249"/>
  <c r="I755" i="249"/>
  <c r="H755" i="249"/>
  <c r="G755" i="249"/>
  <c r="F755" i="249"/>
  <c r="E755" i="249"/>
  <c r="D755" i="249"/>
  <c r="C755" i="249"/>
  <c r="X753" i="249"/>
  <c r="Z768" i="249" s="1"/>
  <c r="AA768" i="249" s="1"/>
  <c r="X752" i="249"/>
  <c r="W752" i="249"/>
  <c r="V752" i="249"/>
  <c r="U752" i="249"/>
  <c r="T752" i="249"/>
  <c r="S752" i="249"/>
  <c r="R752" i="249"/>
  <c r="Q752" i="249"/>
  <c r="P752" i="249"/>
  <c r="O752" i="249"/>
  <c r="N752" i="249"/>
  <c r="M752" i="249"/>
  <c r="L752" i="249"/>
  <c r="K752" i="249"/>
  <c r="J752" i="249"/>
  <c r="I752" i="249"/>
  <c r="H752" i="249"/>
  <c r="G752" i="249"/>
  <c r="F752" i="249"/>
  <c r="E752" i="249"/>
  <c r="D752" i="249"/>
  <c r="C752" i="249"/>
  <c r="X751" i="249"/>
  <c r="W751" i="249"/>
  <c r="V751" i="249"/>
  <c r="U751" i="249"/>
  <c r="T751" i="249"/>
  <c r="S751" i="249"/>
  <c r="R751" i="249"/>
  <c r="Q751" i="249"/>
  <c r="P751" i="249"/>
  <c r="O751" i="249"/>
  <c r="N751" i="249"/>
  <c r="M751" i="249"/>
  <c r="L751" i="249"/>
  <c r="K751" i="249"/>
  <c r="J751" i="249"/>
  <c r="I751" i="249"/>
  <c r="H751" i="249"/>
  <c r="G751" i="249"/>
  <c r="F751" i="249"/>
  <c r="E751" i="249"/>
  <c r="D751" i="249"/>
  <c r="C751" i="249"/>
  <c r="Z784" i="248"/>
  <c r="W784" i="248"/>
  <c r="W814" i="248" s="1"/>
  <c r="W844" i="248" s="1"/>
  <c r="V784" i="248"/>
  <c r="V814" i="248" s="1"/>
  <c r="V844" i="248" s="1"/>
  <c r="U784" i="248"/>
  <c r="U814" i="248" s="1"/>
  <c r="U844" i="248" s="1"/>
  <c r="T784" i="248"/>
  <c r="T814" i="248" s="1"/>
  <c r="T844" i="248" s="1"/>
  <c r="S784" i="248"/>
  <c r="S814" i="248" s="1"/>
  <c r="S844" i="248" s="1"/>
  <c r="R784" i="248"/>
  <c r="R814" i="248" s="1"/>
  <c r="R844" i="248" s="1"/>
  <c r="Q784" i="248"/>
  <c r="Q814" i="248" s="1"/>
  <c r="Q844" i="248" s="1"/>
  <c r="P784" i="248"/>
  <c r="P814" i="248" s="1"/>
  <c r="P844" i="248" s="1"/>
  <c r="O784" i="248"/>
  <c r="O814" i="248" s="1"/>
  <c r="O844" i="248" s="1"/>
  <c r="N784" i="248"/>
  <c r="N814" i="248" s="1"/>
  <c r="N844" i="248" s="1"/>
  <c r="M784" i="248"/>
  <c r="M814" i="248" s="1"/>
  <c r="M844" i="248" s="1"/>
  <c r="L784" i="248"/>
  <c r="L814" i="248" s="1"/>
  <c r="L844" i="248" s="1"/>
  <c r="K784" i="248"/>
  <c r="K814" i="248" s="1"/>
  <c r="K844" i="248" s="1"/>
  <c r="J784" i="248"/>
  <c r="J814" i="248" s="1"/>
  <c r="J844" i="248" s="1"/>
  <c r="I784" i="248"/>
  <c r="I814" i="248" s="1"/>
  <c r="I844" i="248" s="1"/>
  <c r="H784" i="248"/>
  <c r="H814" i="248" s="1"/>
  <c r="H844" i="248" s="1"/>
  <c r="G784" i="248"/>
  <c r="G814" i="248" s="1"/>
  <c r="G844" i="248" s="1"/>
  <c r="F784" i="248"/>
  <c r="F814" i="248" s="1"/>
  <c r="F844" i="248" s="1"/>
  <c r="E784" i="248"/>
  <c r="E814" i="248" s="1"/>
  <c r="E844" i="248" s="1"/>
  <c r="D784" i="248"/>
  <c r="D814" i="248" s="1"/>
  <c r="D844" i="248" s="1"/>
  <c r="C784" i="248"/>
  <c r="C814" i="248" s="1"/>
  <c r="C844" i="248" s="1"/>
  <c r="X782" i="248"/>
  <c r="Z797" i="248" s="1"/>
  <c r="AA797" i="248" s="1"/>
  <c r="X781" i="248"/>
  <c r="W781" i="248"/>
  <c r="V781" i="248"/>
  <c r="U781" i="248"/>
  <c r="T781" i="248"/>
  <c r="S781" i="248"/>
  <c r="R781" i="248"/>
  <c r="Q781" i="248"/>
  <c r="P781" i="248"/>
  <c r="O781" i="248"/>
  <c r="N781" i="248"/>
  <c r="M781" i="248"/>
  <c r="L781" i="248"/>
  <c r="K781" i="248"/>
  <c r="J781" i="248"/>
  <c r="I781" i="248"/>
  <c r="H781" i="248"/>
  <c r="G781" i="248"/>
  <c r="F781" i="248"/>
  <c r="E781" i="248"/>
  <c r="D781" i="248"/>
  <c r="C781" i="248"/>
  <c r="X780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Z771" i="248" l="1"/>
  <c r="W771" i="248"/>
  <c r="V771" i="248"/>
  <c r="U771" i="248"/>
  <c r="T771" i="248"/>
  <c r="S771" i="248"/>
  <c r="R771" i="248"/>
  <c r="Q771" i="248"/>
  <c r="P771" i="248"/>
  <c r="O771" i="248"/>
  <c r="N771" i="248"/>
  <c r="M771" i="248"/>
  <c r="L771" i="248"/>
  <c r="K771" i="248"/>
  <c r="J771" i="248"/>
  <c r="I771" i="248"/>
  <c r="H771" i="248"/>
  <c r="G771" i="248"/>
  <c r="F771" i="248"/>
  <c r="E771" i="248"/>
  <c r="D771" i="248"/>
  <c r="C771" i="248"/>
  <c r="X769" i="248"/>
  <c r="Z782" i="248" s="1"/>
  <c r="AA782" i="248" s="1"/>
  <c r="X768" i="248"/>
  <c r="W768" i="248"/>
  <c r="V768" i="248"/>
  <c r="U768" i="248"/>
  <c r="T768" i="248"/>
  <c r="S768" i="248"/>
  <c r="R768" i="248"/>
  <c r="Q768" i="248"/>
  <c r="P768" i="248"/>
  <c r="O768" i="248"/>
  <c r="N768" i="248"/>
  <c r="M768" i="248"/>
  <c r="L768" i="248"/>
  <c r="K768" i="248"/>
  <c r="J768" i="248"/>
  <c r="I768" i="248"/>
  <c r="H768" i="248"/>
  <c r="G768" i="248"/>
  <c r="F768" i="248"/>
  <c r="E768" i="248"/>
  <c r="D768" i="248"/>
  <c r="C768" i="248"/>
  <c r="X767" i="248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Z742" i="249"/>
  <c r="W742" i="249"/>
  <c r="V742" i="249"/>
  <c r="U742" i="249"/>
  <c r="T742" i="249"/>
  <c r="S742" i="249"/>
  <c r="R742" i="249"/>
  <c r="Q742" i="249"/>
  <c r="P742" i="249"/>
  <c r="O742" i="249"/>
  <c r="N742" i="249"/>
  <c r="M742" i="249"/>
  <c r="L742" i="249"/>
  <c r="K742" i="249"/>
  <c r="J742" i="249"/>
  <c r="I742" i="249"/>
  <c r="H742" i="249"/>
  <c r="G742" i="249"/>
  <c r="F742" i="249"/>
  <c r="E742" i="249"/>
  <c r="D742" i="249"/>
  <c r="C742" i="249"/>
  <c r="X740" i="249"/>
  <c r="Z753" i="249" s="1"/>
  <c r="AA753" i="249" s="1"/>
  <c r="X739" i="249"/>
  <c r="W739" i="249"/>
  <c r="V739" i="249"/>
  <c r="U739" i="249"/>
  <c r="T739" i="249"/>
  <c r="S739" i="249"/>
  <c r="R739" i="249"/>
  <c r="Q739" i="249"/>
  <c r="P739" i="249"/>
  <c r="O739" i="249"/>
  <c r="N739" i="249"/>
  <c r="M739" i="249"/>
  <c r="L739" i="249"/>
  <c r="K739" i="249"/>
  <c r="J739" i="249"/>
  <c r="I739" i="249"/>
  <c r="H739" i="249"/>
  <c r="G739" i="249"/>
  <c r="F739" i="249"/>
  <c r="E739" i="249"/>
  <c r="D739" i="249"/>
  <c r="C739" i="249"/>
  <c r="X738" i="249"/>
  <c r="W738" i="249"/>
  <c r="V738" i="249"/>
  <c r="U738" i="249"/>
  <c r="T738" i="249"/>
  <c r="S738" i="249"/>
  <c r="R738" i="249"/>
  <c r="Q738" i="249"/>
  <c r="P738" i="249"/>
  <c r="O738" i="249"/>
  <c r="N738" i="249"/>
  <c r="M738" i="249"/>
  <c r="L738" i="249"/>
  <c r="K738" i="249"/>
  <c r="J738" i="249"/>
  <c r="I738" i="249"/>
  <c r="H738" i="249"/>
  <c r="G738" i="249"/>
  <c r="F738" i="249"/>
  <c r="E738" i="249"/>
  <c r="D738" i="249"/>
  <c r="C738" i="249"/>
  <c r="H750" i="251"/>
  <c r="G750" i="251"/>
  <c r="F750" i="251"/>
  <c r="E750" i="251"/>
  <c r="D750" i="251"/>
  <c r="C750" i="251"/>
  <c r="K749" i="251"/>
  <c r="I748" i="251"/>
  <c r="K760" i="251" s="1"/>
  <c r="L760" i="251" s="1"/>
  <c r="I747" i="251"/>
  <c r="H747" i="251"/>
  <c r="G747" i="251"/>
  <c r="F747" i="251"/>
  <c r="E747" i="251"/>
  <c r="D747" i="251"/>
  <c r="C747" i="251"/>
  <c r="I746" i="251"/>
  <c r="H746" i="251"/>
  <c r="G746" i="251"/>
  <c r="F746" i="251"/>
  <c r="E746" i="251"/>
  <c r="D746" i="251"/>
  <c r="C746" i="251"/>
  <c r="K762" i="250"/>
  <c r="H762" i="250"/>
  <c r="G762" i="250"/>
  <c r="F762" i="250"/>
  <c r="E762" i="250"/>
  <c r="D762" i="250"/>
  <c r="C762" i="250"/>
  <c r="I760" i="250"/>
  <c r="K788" i="250" s="1"/>
  <c r="L788" i="250" s="1"/>
  <c r="I759" i="250"/>
  <c r="H759" i="250"/>
  <c r="G759" i="250"/>
  <c r="F759" i="250"/>
  <c r="E759" i="250"/>
  <c r="D759" i="250"/>
  <c r="C759" i="250"/>
  <c r="I758" i="250"/>
  <c r="H758" i="250"/>
  <c r="G758" i="250"/>
  <c r="F758" i="250"/>
  <c r="E758" i="250"/>
  <c r="D758" i="250"/>
  <c r="C758" i="250"/>
  <c r="U755" i="248" l="1"/>
  <c r="D755" i="248"/>
  <c r="E755" i="248"/>
  <c r="F755" i="248"/>
  <c r="G755" i="248"/>
  <c r="H755" i="248"/>
  <c r="I755" i="248"/>
  <c r="J755" i="248"/>
  <c r="K755" i="248"/>
  <c r="L755" i="248"/>
  <c r="M755" i="248"/>
  <c r="N755" i="248"/>
  <c r="O755" i="248"/>
  <c r="P755" i="248"/>
  <c r="Q755" i="248"/>
  <c r="R755" i="248"/>
  <c r="S755" i="248"/>
  <c r="T755" i="248"/>
  <c r="V755" i="248"/>
  <c r="W755" i="248"/>
  <c r="X755" i="248"/>
  <c r="C755" i="248"/>
  <c r="H737" i="251" l="1"/>
  <c r="G737" i="251"/>
  <c r="F737" i="251"/>
  <c r="E737" i="251"/>
  <c r="D737" i="251"/>
  <c r="C737" i="251"/>
  <c r="K736" i="251"/>
  <c r="I735" i="251"/>
  <c r="K747" i="251" s="1"/>
  <c r="L747" i="251" s="1"/>
  <c r="I734" i="251"/>
  <c r="H734" i="251"/>
  <c r="G734" i="251"/>
  <c r="F734" i="251"/>
  <c r="E734" i="251"/>
  <c r="D734" i="251"/>
  <c r="C734" i="251"/>
  <c r="I733" i="251"/>
  <c r="H733" i="251"/>
  <c r="G733" i="251"/>
  <c r="F733" i="251"/>
  <c r="E733" i="251"/>
  <c r="D733" i="251"/>
  <c r="C733" i="251"/>
  <c r="K749" i="250"/>
  <c r="H749" i="250"/>
  <c r="G749" i="250"/>
  <c r="F749" i="250"/>
  <c r="E749" i="250"/>
  <c r="D749" i="250"/>
  <c r="C749" i="250"/>
  <c r="I747" i="250"/>
  <c r="K773" i="250" s="1"/>
  <c r="L773" i="250" s="1"/>
  <c r="I746" i="250"/>
  <c r="H746" i="250"/>
  <c r="G746" i="250"/>
  <c r="F746" i="250"/>
  <c r="E746" i="250"/>
  <c r="D746" i="250"/>
  <c r="C746" i="250"/>
  <c r="I745" i="250"/>
  <c r="H745" i="250"/>
  <c r="G745" i="250"/>
  <c r="F745" i="250"/>
  <c r="E745" i="250"/>
  <c r="D745" i="250"/>
  <c r="C745" i="250"/>
  <c r="Z729" i="249"/>
  <c r="W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X727" i="249"/>
  <c r="Z740" i="249" s="1"/>
  <c r="AA740" i="249" s="1"/>
  <c r="X726" i="249"/>
  <c r="W726" i="249"/>
  <c r="V726" i="249"/>
  <c r="U726" i="249"/>
  <c r="T726" i="249"/>
  <c r="S726" i="249"/>
  <c r="R726" i="249"/>
  <c r="Q726" i="249"/>
  <c r="P726" i="249"/>
  <c r="O726" i="249"/>
  <c r="N726" i="249"/>
  <c r="M726" i="249"/>
  <c r="L726" i="249"/>
  <c r="K726" i="249"/>
  <c r="J726" i="249"/>
  <c r="I726" i="249"/>
  <c r="H726" i="249"/>
  <c r="G726" i="249"/>
  <c r="F726" i="249"/>
  <c r="E726" i="249"/>
  <c r="D726" i="249"/>
  <c r="C726" i="249"/>
  <c r="X725" i="249"/>
  <c r="W725" i="249"/>
  <c r="V725" i="249"/>
  <c r="U725" i="249"/>
  <c r="T725" i="249"/>
  <c r="S725" i="249"/>
  <c r="R725" i="249"/>
  <c r="Q725" i="249"/>
  <c r="P725" i="249"/>
  <c r="O725" i="249"/>
  <c r="N725" i="249"/>
  <c r="M725" i="249"/>
  <c r="L725" i="249"/>
  <c r="K725" i="249"/>
  <c r="J725" i="249"/>
  <c r="I725" i="249"/>
  <c r="H725" i="249"/>
  <c r="G725" i="249"/>
  <c r="F725" i="249"/>
  <c r="E725" i="249"/>
  <c r="D725" i="249"/>
  <c r="C725" i="249"/>
  <c r="Z758" i="248"/>
  <c r="W758" i="248"/>
  <c r="V758" i="248"/>
  <c r="U758" i="248"/>
  <c r="T758" i="248"/>
  <c r="S758" i="248"/>
  <c r="R758" i="248"/>
  <c r="Q758" i="248"/>
  <c r="P758" i="248"/>
  <c r="O758" i="248"/>
  <c r="N758" i="248"/>
  <c r="M758" i="248"/>
  <c r="L758" i="248"/>
  <c r="K758" i="248"/>
  <c r="J758" i="248"/>
  <c r="I758" i="248"/>
  <c r="H758" i="248"/>
  <c r="G758" i="248"/>
  <c r="F758" i="248"/>
  <c r="E758" i="248"/>
  <c r="D758" i="248"/>
  <c r="C758" i="248"/>
  <c r="X756" i="248"/>
  <c r="Z769" i="248" s="1"/>
  <c r="AA769" i="248" s="1"/>
  <c r="X754" i="248"/>
  <c r="W754" i="248"/>
  <c r="V754" i="248"/>
  <c r="U754" i="248"/>
  <c r="T754" i="248"/>
  <c r="S754" i="248"/>
  <c r="R754" i="248"/>
  <c r="Q754" i="248"/>
  <c r="P754" i="248"/>
  <c r="O754" i="248"/>
  <c r="N754" i="248"/>
  <c r="M754" i="248"/>
  <c r="L754" i="248"/>
  <c r="K754" i="248"/>
  <c r="J754" i="248"/>
  <c r="I754" i="248"/>
  <c r="H754" i="248"/>
  <c r="G754" i="248"/>
  <c r="F754" i="248"/>
  <c r="E754" i="248"/>
  <c r="D754" i="248"/>
  <c r="C754" i="248"/>
  <c r="H724" i="251" l="1"/>
  <c r="G724" i="251"/>
  <c r="F724" i="251"/>
  <c r="E724" i="251"/>
  <c r="D724" i="251"/>
  <c r="C724" i="251"/>
  <c r="K723" i="251"/>
  <c r="I722" i="251"/>
  <c r="I721" i="251"/>
  <c r="H721" i="251"/>
  <c r="G721" i="251"/>
  <c r="F721" i="251"/>
  <c r="E721" i="251"/>
  <c r="D721" i="251"/>
  <c r="C721" i="251"/>
  <c r="I720" i="251"/>
  <c r="H720" i="251"/>
  <c r="G720" i="251"/>
  <c r="F720" i="251"/>
  <c r="E720" i="251"/>
  <c r="D720" i="251"/>
  <c r="C720" i="251"/>
  <c r="K736" i="250"/>
  <c r="H736" i="250"/>
  <c r="G736" i="250"/>
  <c r="F736" i="250"/>
  <c r="E736" i="250"/>
  <c r="D736" i="250"/>
  <c r="C736" i="250"/>
  <c r="I734" i="250"/>
  <c r="K760" i="250" s="1"/>
  <c r="L760" i="250" s="1"/>
  <c r="I733" i="250"/>
  <c r="H733" i="250"/>
  <c r="G733" i="250"/>
  <c r="F733" i="250"/>
  <c r="E733" i="250"/>
  <c r="D733" i="250"/>
  <c r="C733" i="250"/>
  <c r="I732" i="250"/>
  <c r="H732" i="250"/>
  <c r="G732" i="250"/>
  <c r="F732" i="250"/>
  <c r="E732" i="250"/>
  <c r="D732" i="250"/>
  <c r="C732" i="250"/>
  <c r="Z716" i="249"/>
  <c r="W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X714" i="249"/>
  <c r="X713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X712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Z745" i="248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X743" i="248"/>
  <c r="Z756" i="248" s="1"/>
  <c r="AA756" i="248" s="1"/>
  <c r="X742" i="248"/>
  <c r="W742" i="248"/>
  <c r="V742" i="248"/>
  <c r="U742" i="248"/>
  <c r="T742" i="248"/>
  <c r="S742" i="248"/>
  <c r="R742" i="248"/>
  <c r="Q742" i="248"/>
  <c r="P742" i="248"/>
  <c r="O742" i="248"/>
  <c r="N742" i="248"/>
  <c r="M742" i="248"/>
  <c r="L742" i="248"/>
  <c r="K742" i="248"/>
  <c r="J742" i="248"/>
  <c r="I742" i="248"/>
  <c r="H742" i="248"/>
  <c r="G742" i="248"/>
  <c r="F742" i="248"/>
  <c r="E742" i="248"/>
  <c r="D742" i="248"/>
  <c r="C742" i="248"/>
  <c r="X741" i="248"/>
  <c r="W741" i="248"/>
  <c r="V741" i="248"/>
  <c r="U741" i="248"/>
  <c r="T741" i="248"/>
  <c r="S741" i="248"/>
  <c r="R741" i="248"/>
  <c r="Q741" i="248"/>
  <c r="P741" i="248"/>
  <c r="O741" i="248"/>
  <c r="N741" i="248"/>
  <c r="M741" i="248"/>
  <c r="L741" i="248"/>
  <c r="K741" i="248"/>
  <c r="J741" i="248"/>
  <c r="I741" i="248"/>
  <c r="H741" i="248"/>
  <c r="G741" i="248"/>
  <c r="F741" i="248"/>
  <c r="E741" i="248"/>
  <c r="D741" i="248"/>
  <c r="C741" i="248"/>
  <c r="Z727" i="249" l="1"/>
  <c r="AA727" i="249" s="1"/>
  <c r="K734" i="251"/>
  <c r="L734" i="251" s="1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W716" i="248"/>
  <c r="V716" i="248"/>
  <c r="U716" i="248"/>
  <c r="T716" i="248"/>
  <c r="S716" i="248"/>
  <c r="R716" i="248"/>
  <c r="Q716" i="248"/>
  <c r="P716" i="248"/>
  <c r="O716" i="248"/>
  <c r="N716" i="248"/>
  <c r="M716" i="248"/>
  <c r="L716" i="248"/>
  <c r="K716" i="248"/>
  <c r="J716" i="248"/>
  <c r="I716" i="248"/>
  <c r="H716" i="248"/>
  <c r="G716" i="248"/>
  <c r="F716" i="248"/>
  <c r="E716" i="248"/>
  <c r="D716" i="248"/>
  <c r="C716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W703" i="248"/>
  <c r="V703" i="248"/>
  <c r="U703" i="248"/>
  <c r="T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W702" i="248"/>
  <c r="V702" i="248"/>
  <c r="U702" i="248"/>
  <c r="T702" i="248"/>
  <c r="S702" i="248"/>
  <c r="R702" i="248"/>
  <c r="Q702" i="248"/>
  <c r="P702" i="248"/>
  <c r="O702" i="248"/>
  <c r="N702" i="248"/>
  <c r="M702" i="248"/>
  <c r="L702" i="248"/>
  <c r="K702" i="248"/>
  <c r="J702" i="248"/>
  <c r="I702" i="248"/>
  <c r="H702" i="248"/>
  <c r="G702" i="248"/>
  <c r="F702" i="248"/>
  <c r="E702" i="248"/>
  <c r="D702" i="248"/>
  <c r="C702" i="248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W689" i="248"/>
  <c r="V689" i="248"/>
  <c r="U689" i="248"/>
  <c r="T689" i="248"/>
  <c r="S689" i="248"/>
  <c r="R689" i="248"/>
  <c r="Q689" i="248"/>
  <c r="P689" i="248"/>
  <c r="O689" i="248"/>
  <c r="N689" i="248"/>
  <c r="M689" i="248"/>
  <c r="L689" i="248"/>
  <c r="K689" i="248"/>
  <c r="J689" i="248"/>
  <c r="I689" i="248"/>
  <c r="H689" i="248"/>
  <c r="G689" i="248"/>
  <c r="F689" i="248"/>
  <c r="E689" i="248"/>
  <c r="D689" i="248"/>
  <c r="C689" i="248"/>
  <c r="W677" i="248"/>
  <c r="V677" i="248"/>
  <c r="U677" i="248"/>
  <c r="T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W664" i="248"/>
  <c r="V664" i="248"/>
  <c r="U664" i="248"/>
  <c r="T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W663" i="248"/>
  <c r="V663" i="248"/>
  <c r="U663" i="248"/>
  <c r="T663" i="248"/>
  <c r="S663" i="248"/>
  <c r="R663" i="248"/>
  <c r="Q663" i="248"/>
  <c r="P663" i="248"/>
  <c r="O663" i="248"/>
  <c r="N663" i="248"/>
  <c r="M663" i="248"/>
  <c r="L663" i="248"/>
  <c r="K663" i="248"/>
  <c r="J663" i="248"/>
  <c r="I663" i="248"/>
  <c r="H663" i="248"/>
  <c r="G663" i="248"/>
  <c r="F663" i="248"/>
  <c r="E663" i="248"/>
  <c r="D663" i="248"/>
  <c r="C663" i="248"/>
  <c r="W651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W650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W638" i="248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W637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K723" i="250" l="1"/>
  <c r="H711" i="251" l="1"/>
  <c r="G711" i="251"/>
  <c r="F711" i="251"/>
  <c r="E711" i="251"/>
  <c r="D711" i="251"/>
  <c r="C711" i="251"/>
  <c r="K710" i="251"/>
  <c r="I709" i="251"/>
  <c r="I708" i="251"/>
  <c r="H708" i="251"/>
  <c r="G708" i="251"/>
  <c r="F708" i="251"/>
  <c r="E708" i="251"/>
  <c r="D708" i="251"/>
  <c r="C708" i="251"/>
  <c r="I707" i="251"/>
  <c r="H707" i="251"/>
  <c r="G707" i="251"/>
  <c r="F707" i="251"/>
  <c r="E707" i="251"/>
  <c r="D707" i="251"/>
  <c r="C707" i="251"/>
  <c r="H723" i="250"/>
  <c r="G723" i="250"/>
  <c r="F723" i="250"/>
  <c r="E723" i="250"/>
  <c r="D723" i="250"/>
  <c r="C723" i="250"/>
  <c r="I721" i="250"/>
  <c r="K734" i="250" s="1"/>
  <c r="L734" i="250" s="1"/>
  <c r="I720" i="250"/>
  <c r="H720" i="250"/>
  <c r="G720" i="250"/>
  <c r="F720" i="250"/>
  <c r="E720" i="250"/>
  <c r="D720" i="250"/>
  <c r="C720" i="250"/>
  <c r="I719" i="250"/>
  <c r="H719" i="250"/>
  <c r="G719" i="250"/>
  <c r="F719" i="250"/>
  <c r="E719" i="250"/>
  <c r="D719" i="250"/>
  <c r="C719" i="250"/>
  <c r="Z703" i="249"/>
  <c r="W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X701" i="249"/>
  <c r="X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9" i="249"/>
  <c r="W699" i="249"/>
  <c r="V699" i="249"/>
  <c r="U699" i="249"/>
  <c r="T699" i="249"/>
  <c r="S699" i="249"/>
  <c r="R699" i="249"/>
  <c r="Q699" i="249"/>
  <c r="P699" i="249"/>
  <c r="O699" i="249"/>
  <c r="N699" i="249"/>
  <c r="M699" i="249"/>
  <c r="L699" i="249"/>
  <c r="K699" i="249"/>
  <c r="J699" i="249"/>
  <c r="I699" i="249"/>
  <c r="H699" i="249"/>
  <c r="G699" i="249"/>
  <c r="F699" i="249"/>
  <c r="E699" i="249"/>
  <c r="D699" i="249"/>
  <c r="C699" i="249"/>
  <c r="Z732" i="248"/>
  <c r="W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X730" i="248"/>
  <c r="Z743" i="248" s="1"/>
  <c r="AA743" i="248" s="1"/>
  <c r="X729" i="248"/>
  <c r="X728" i="248"/>
  <c r="Z714" i="249" l="1"/>
  <c r="AA714" i="249" s="1"/>
  <c r="K721" i="251"/>
  <c r="L721" i="251" s="1"/>
  <c r="K747" i="250"/>
  <c r="L747" i="250" s="1"/>
  <c r="Z719" i="248"/>
  <c r="W719" i="248"/>
  <c r="V719" i="248"/>
  <c r="U719" i="248"/>
  <c r="T719" i="248"/>
  <c r="S719" i="248"/>
  <c r="R719" i="248"/>
  <c r="Q719" i="248"/>
  <c r="P719" i="248"/>
  <c r="O719" i="248"/>
  <c r="N719" i="248"/>
  <c r="M719" i="248"/>
  <c r="L719" i="248"/>
  <c r="K719" i="248"/>
  <c r="J719" i="248"/>
  <c r="I719" i="248"/>
  <c r="H719" i="248"/>
  <c r="G719" i="248"/>
  <c r="F719" i="248"/>
  <c r="E719" i="248"/>
  <c r="D719" i="248"/>
  <c r="C719" i="248"/>
  <c r="X717" i="248"/>
  <c r="X716" i="248"/>
  <c r="X715" i="248"/>
  <c r="X702" i="248"/>
  <c r="X703" i="248"/>
  <c r="X704" i="248"/>
  <c r="Z730" i="248" s="1"/>
  <c r="AA730" i="248" s="1"/>
  <c r="C706" i="248"/>
  <c r="D706" i="248"/>
  <c r="E706" i="248"/>
  <c r="F706" i="248"/>
  <c r="G706" i="248"/>
  <c r="H706" i="248"/>
  <c r="I706" i="248"/>
  <c r="J706" i="248"/>
  <c r="K706" i="248"/>
  <c r="L706" i="248"/>
  <c r="M706" i="248"/>
  <c r="N706" i="248"/>
  <c r="O706" i="248"/>
  <c r="P706" i="248"/>
  <c r="Q706" i="248"/>
  <c r="R706" i="248"/>
  <c r="S706" i="248"/>
  <c r="T706" i="248"/>
  <c r="U706" i="248"/>
  <c r="V706" i="248"/>
  <c r="W706" i="248"/>
  <c r="Z706" i="248"/>
  <c r="K710" i="250"/>
  <c r="H710" i="250"/>
  <c r="G710" i="250"/>
  <c r="F710" i="250"/>
  <c r="E710" i="250"/>
  <c r="D710" i="250"/>
  <c r="C710" i="250"/>
  <c r="I708" i="250"/>
  <c r="I707" i="250"/>
  <c r="H707" i="250"/>
  <c r="G707" i="250"/>
  <c r="F707" i="250"/>
  <c r="E707" i="250"/>
  <c r="D707" i="250"/>
  <c r="C707" i="250"/>
  <c r="I706" i="250"/>
  <c r="H706" i="250"/>
  <c r="G706" i="250"/>
  <c r="F706" i="250"/>
  <c r="E706" i="250"/>
  <c r="D706" i="250"/>
  <c r="C706" i="250"/>
  <c r="H698" i="251" l="1"/>
  <c r="G698" i="251"/>
  <c r="F698" i="251"/>
  <c r="E698" i="251"/>
  <c r="D698" i="251"/>
  <c r="C698" i="251"/>
  <c r="K697" i="251"/>
  <c r="I696" i="251"/>
  <c r="K708" i="251" s="1"/>
  <c r="L708" i="251" s="1"/>
  <c r="I695" i="251"/>
  <c r="H695" i="251"/>
  <c r="G695" i="251"/>
  <c r="F695" i="251"/>
  <c r="E695" i="251"/>
  <c r="D695" i="251"/>
  <c r="C695" i="251"/>
  <c r="I694" i="251"/>
  <c r="H694" i="251"/>
  <c r="G694" i="251"/>
  <c r="F694" i="251"/>
  <c r="E694" i="251"/>
  <c r="D694" i="251"/>
  <c r="C694" i="251"/>
  <c r="Z690" i="249"/>
  <c r="W690" i="249"/>
  <c r="V690" i="249"/>
  <c r="U690" i="249"/>
  <c r="T690" i="249"/>
  <c r="S690" i="249"/>
  <c r="R690" i="249"/>
  <c r="Q690" i="249"/>
  <c r="P690" i="249"/>
  <c r="O690" i="249"/>
  <c r="N690" i="249"/>
  <c r="M690" i="249"/>
  <c r="L690" i="249"/>
  <c r="K690" i="249"/>
  <c r="J690" i="249"/>
  <c r="I690" i="249"/>
  <c r="H690" i="249"/>
  <c r="G690" i="249"/>
  <c r="F690" i="249"/>
  <c r="E690" i="249"/>
  <c r="D690" i="249"/>
  <c r="C690" i="249"/>
  <c r="X688" i="249"/>
  <c r="X687" i="249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X686" i="249"/>
  <c r="W686" i="249"/>
  <c r="V686" i="249"/>
  <c r="U686" i="249"/>
  <c r="T686" i="249"/>
  <c r="S686" i="249"/>
  <c r="R686" i="249"/>
  <c r="Q686" i="249"/>
  <c r="P686" i="249"/>
  <c r="O686" i="249"/>
  <c r="N686" i="249"/>
  <c r="M686" i="249"/>
  <c r="L686" i="249"/>
  <c r="K686" i="249"/>
  <c r="J686" i="249"/>
  <c r="I686" i="249"/>
  <c r="H686" i="249"/>
  <c r="G686" i="249"/>
  <c r="F686" i="249"/>
  <c r="E686" i="249"/>
  <c r="D686" i="249"/>
  <c r="C686" i="249"/>
  <c r="Z701" i="249" l="1"/>
  <c r="AA701" i="249" s="1"/>
  <c r="H685" i="251"/>
  <c r="G685" i="251"/>
  <c r="F685" i="251"/>
  <c r="E685" i="251"/>
  <c r="D685" i="251"/>
  <c r="C685" i="251"/>
  <c r="K684" i="251"/>
  <c r="I683" i="251"/>
  <c r="I682" i="251"/>
  <c r="H682" i="251"/>
  <c r="G682" i="251"/>
  <c r="F682" i="251"/>
  <c r="E682" i="251"/>
  <c r="D682" i="251"/>
  <c r="C682" i="251"/>
  <c r="I681" i="251"/>
  <c r="H681" i="251"/>
  <c r="G681" i="251"/>
  <c r="F681" i="251"/>
  <c r="E681" i="251"/>
  <c r="D681" i="251"/>
  <c r="C681" i="251"/>
  <c r="K697" i="250"/>
  <c r="H697" i="250"/>
  <c r="G697" i="250"/>
  <c r="F697" i="250"/>
  <c r="E697" i="250"/>
  <c r="D697" i="250"/>
  <c r="C697" i="250"/>
  <c r="I695" i="250"/>
  <c r="I694" i="250"/>
  <c r="H694" i="250"/>
  <c r="G694" i="250"/>
  <c r="F694" i="250"/>
  <c r="E694" i="250"/>
  <c r="D694" i="250"/>
  <c r="C694" i="250"/>
  <c r="I693" i="250"/>
  <c r="H693" i="250"/>
  <c r="G693" i="250"/>
  <c r="F693" i="250"/>
  <c r="E693" i="250"/>
  <c r="D693" i="250"/>
  <c r="C693" i="250"/>
  <c r="K684" i="250"/>
  <c r="H684" i="250"/>
  <c r="G684" i="250"/>
  <c r="F684" i="250"/>
  <c r="E684" i="250"/>
  <c r="D684" i="250"/>
  <c r="C684" i="250"/>
  <c r="I682" i="250"/>
  <c r="I681" i="250"/>
  <c r="H681" i="250"/>
  <c r="G681" i="250"/>
  <c r="F681" i="250"/>
  <c r="E681" i="250"/>
  <c r="D681" i="250"/>
  <c r="C681" i="250"/>
  <c r="I680" i="250"/>
  <c r="H680" i="250"/>
  <c r="G680" i="250"/>
  <c r="F680" i="250"/>
  <c r="E680" i="250"/>
  <c r="D680" i="250"/>
  <c r="C680" i="250"/>
  <c r="Z677" i="249"/>
  <c r="W677" i="249"/>
  <c r="V677" i="249"/>
  <c r="U677" i="249"/>
  <c r="T677" i="249"/>
  <c r="S677" i="249"/>
  <c r="R677" i="249"/>
  <c r="Q677" i="249"/>
  <c r="P677" i="249"/>
  <c r="O677" i="249"/>
  <c r="N677" i="249"/>
  <c r="M677" i="249"/>
  <c r="L677" i="249"/>
  <c r="K677" i="249"/>
  <c r="J677" i="249"/>
  <c r="I677" i="249"/>
  <c r="H677" i="249"/>
  <c r="G677" i="249"/>
  <c r="F677" i="249"/>
  <c r="E677" i="249"/>
  <c r="D677" i="249"/>
  <c r="C677" i="249"/>
  <c r="X675" i="249"/>
  <c r="X674" i="249"/>
  <c r="W674" i="249"/>
  <c r="V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X673" i="249"/>
  <c r="W673" i="249"/>
  <c r="V673" i="249"/>
  <c r="U673" i="249"/>
  <c r="T673" i="249"/>
  <c r="S673" i="249"/>
  <c r="R673" i="249"/>
  <c r="Q673" i="249"/>
  <c r="P673" i="249"/>
  <c r="O673" i="249"/>
  <c r="N673" i="249"/>
  <c r="M673" i="249"/>
  <c r="L673" i="249"/>
  <c r="K673" i="249"/>
  <c r="J673" i="249"/>
  <c r="I673" i="249"/>
  <c r="H673" i="249"/>
  <c r="G673" i="249"/>
  <c r="F673" i="249"/>
  <c r="E673" i="249"/>
  <c r="D673" i="249"/>
  <c r="C673" i="249"/>
  <c r="Z693" i="248"/>
  <c r="W693" i="248"/>
  <c r="V693" i="248"/>
  <c r="U693" i="248"/>
  <c r="T693" i="248"/>
  <c r="S693" i="248"/>
  <c r="R693" i="248"/>
  <c r="Q693" i="248"/>
  <c r="P693" i="248"/>
  <c r="O693" i="248"/>
  <c r="N693" i="248"/>
  <c r="M693" i="248"/>
  <c r="L693" i="248"/>
  <c r="K693" i="248"/>
  <c r="J693" i="248"/>
  <c r="I693" i="248"/>
  <c r="H693" i="248"/>
  <c r="G693" i="248"/>
  <c r="F693" i="248"/>
  <c r="E693" i="248"/>
  <c r="D693" i="248"/>
  <c r="C693" i="248"/>
  <c r="X691" i="248"/>
  <c r="X690" i="248"/>
  <c r="X689" i="248"/>
  <c r="K721" i="250" l="1"/>
  <c r="L721" i="250" s="1"/>
  <c r="K708" i="250"/>
  <c r="L708" i="250" s="1"/>
  <c r="Z717" i="248"/>
  <c r="AA717" i="248" s="1"/>
  <c r="Z688" i="249"/>
  <c r="AA688" i="249" s="1"/>
  <c r="K695" i="251"/>
  <c r="L695" i="251" s="1"/>
  <c r="K658" i="250"/>
  <c r="H658" i="250"/>
  <c r="G658" i="250"/>
  <c r="F658" i="250"/>
  <c r="E658" i="250"/>
  <c r="D658" i="250"/>
  <c r="C658" i="250"/>
  <c r="I656" i="250"/>
  <c r="K682" i="250" s="1"/>
  <c r="L682" i="250" s="1"/>
  <c r="I655" i="250"/>
  <c r="H655" i="250"/>
  <c r="G655" i="250"/>
  <c r="F655" i="250"/>
  <c r="E655" i="250"/>
  <c r="D655" i="250"/>
  <c r="C655" i="250"/>
  <c r="I654" i="250"/>
  <c r="H654" i="250"/>
  <c r="G654" i="250"/>
  <c r="F654" i="250"/>
  <c r="E654" i="250"/>
  <c r="D654" i="250"/>
  <c r="C654" i="250"/>
  <c r="Z667" i="248"/>
  <c r="W667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X665" i="248"/>
  <c r="X664" i="248"/>
  <c r="Z691" i="248" l="1"/>
  <c r="AA691" i="248" s="1"/>
  <c r="H672" i="251"/>
  <c r="G672" i="251"/>
  <c r="F672" i="251"/>
  <c r="E672" i="251"/>
  <c r="D672" i="251"/>
  <c r="C672" i="251"/>
  <c r="K671" i="251"/>
  <c r="I670" i="251"/>
  <c r="I669" i="251"/>
  <c r="H669" i="251"/>
  <c r="G669" i="251"/>
  <c r="F669" i="251"/>
  <c r="E669" i="251"/>
  <c r="D669" i="251"/>
  <c r="C669" i="251"/>
  <c r="I668" i="251"/>
  <c r="H668" i="251"/>
  <c r="G668" i="251"/>
  <c r="F668" i="251"/>
  <c r="E668" i="251"/>
  <c r="D668" i="251"/>
  <c r="C668" i="251"/>
  <c r="Z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C664" i="249"/>
  <c r="X662" i="249"/>
  <c r="X661" i="249"/>
  <c r="W661" i="249"/>
  <c r="V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X660" i="249"/>
  <c r="W660" i="249"/>
  <c r="V660" i="249"/>
  <c r="U660" i="249"/>
  <c r="T660" i="249"/>
  <c r="S660" i="249"/>
  <c r="R660" i="249"/>
  <c r="Q660" i="249"/>
  <c r="P660" i="249"/>
  <c r="O660" i="249"/>
  <c r="N660" i="249"/>
  <c r="M660" i="249"/>
  <c r="L660" i="249"/>
  <c r="K660" i="249"/>
  <c r="J660" i="249"/>
  <c r="I660" i="249"/>
  <c r="H660" i="249"/>
  <c r="G660" i="249"/>
  <c r="F660" i="249"/>
  <c r="E660" i="249"/>
  <c r="D660" i="249"/>
  <c r="C660" i="249"/>
  <c r="Z675" i="249" l="1"/>
  <c r="AA675" i="249" s="1"/>
  <c r="K682" i="251"/>
  <c r="L682" i="251" s="1"/>
  <c r="H659" i="251"/>
  <c r="G659" i="251"/>
  <c r="F659" i="251"/>
  <c r="E659" i="251"/>
  <c r="D659" i="251"/>
  <c r="C659" i="251"/>
  <c r="K658" i="251"/>
  <c r="I657" i="251"/>
  <c r="I656" i="251"/>
  <c r="H656" i="251"/>
  <c r="G656" i="251"/>
  <c r="F656" i="251"/>
  <c r="E656" i="251"/>
  <c r="D656" i="251"/>
  <c r="C656" i="251"/>
  <c r="I655" i="251"/>
  <c r="H655" i="251"/>
  <c r="G655" i="251"/>
  <c r="F655" i="251"/>
  <c r="E655" i="251"/>
  <c r="D655" i="251"/>
  <c r="C655" i="251"/>
  <c r="K671" i="250"/>
  <c r="H671" i="250"/>
  <c r="G671" i="250"/>
  <c r="F671" i="250"/>
  <c r="E671" i="250"/>
  <c r="D671" i="250"/>
  <c r="C671" i="250"/>
  <c r="I669" i="250"/>
  <c r="K695" i="250" s="1"/>
  <c r="L695" i="250" s="1"/>
  <c r="I668" i="250"/>
  <c r="H668" i="250"/>
  <c r="G668" i="250"/>
  <c r="F668" i="250"/>
  <c r="E668" i="250"/>
  <c r="D668" i="250"/>
  <c r="C668" i="250"/>
  <c r="I667" i="250"/>
  <c r="H667" i="250"/>
  <c r="G667" i="250"/>
  <c r="F667" i="250"/>
  <c r="E667" i="250"/>
  <c r="D667" i="250"/>
  <c r="C667" i="250"/>
  <c r="Z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49" i="249"/>
  <c r="X648" i="249"/>
  <c r="W648" i="249"/>
  <c r="V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X647" i="249"/>
  <c r="W647" i="249"/>
  <c r="V647" i="249"/>
  <c r="U647" i="249"/>
  <c r="T647" i="249"/>
  <c r="S647" i="249"/>
  <c r="R647" i="249"/>
  <c r="Q647" i="249"/>
  <c r="P647" i="249"/>
  <c r="O647" i="249"/>
  <c r="N647" i="249"/>
  <c r="M647" i="249"/>
  <c r="L647" i="249"/>
  <c r="K647" i="249"/>
  <c r="J647" i="249"/>
  <c r="I647" i="249"/>
  <c r="H647" i="249"/>
  <c r="G647" i="249"/>
  <c r="F647" i="249"/>
  <c r="E647" i="249"/>
  <c r="D647" i="249"/>
  <c r="C647" i="249"/>
  <c r="Z680" i="248"/>
  <c r="W680" i="248"/>
  <c r="V680" i="248"/>
  <c r="U680" i="248"/>
  <c r="T680" i="248"/>
  <c r="S680" i="248"/>
  <c r="R680" i="248"/>
  <c r="Q680" i="248"/>
  <c r="P680" i="248"/>
  <c r="O680" i="248"/>
  <c r="N680" i="248"/>
  <c r="M680" i="248"/>
  <c r="L680" i="248"/>
  <c r="K680" i="248"/>
  <c r="J680" i="248"/>
  <c r="I680" i="248"/>
  <c r="H680" i="248"/>
  <c r="G680" i="248"/>
  <c r="F680" i="248"/>
  <c r="E680" i="248"/>
  <c r="D680" i="248"/>
  <c r="C680" i="248"/>
  <c r="X678" i="248"/>
  <c r="Z704" i="248" s="1"/>
  <c r="AA704" i="248" s="1"/>
  <c r="X677" i="248"/>
  <c r="X676" i="248"/>
  <c r="Z662" i="249" l="1"/>
  <c r="AA662" i="249" s="1"/>
  <c r="K669" i="251"/>
  <c r="L669" i="251" s="1"/>
  <c r="H646" i="251"/>
  <c r="G646" i="251"/>
  <c r="F646" i="251"/>
  <c r="E646" i="251"/>
  <c r="D646" i="251"/>
  <c r="C646" i="251"/>
  <c r="K645" i="251"/>
  <c r="I644" i="251"/>
  <c r="K656" i="251" s="1"/>
  <c r="L656" i="251" s="1"/>
  <c r="I643" i="251"/>
  <c r="H643" i="251"/>
  <c r="G643" i="251"/>
  <c r="F643" i="251"/>
  <c r="E643" i="251"/>
  <c r="D643" i="251"/>
  <c r="C643" i="251"/>
  <c r="I642" i="251"/>
  <c r="H642" i="251"/>
  <c r="G642" i="251"/>
  <c r="F642" i="251"/>
  <c r="E642" i="251"/>
  <c r="D642" i="251"/>
  <c r="C642" i="251"/>
  <c r="Z638" i="249"/>
  <c r="W638" i="249"/>
  <c r="V638" i="249"/>
  <c r="U638" i="249"/>
  <c r="T638" i="249"/>
  <c r="S638" i="249"/>
  <c r="R638" i="249"/>
  <c r="Q638" i="249"/>
  <c r="P638" i="249"/>
  <c r="O638" i="249"/>
  <c r="N638" i="249"/>
  <c r="M638" i="249"/>
  <c r="L638" i="249"/>
  <c r="K638" i="249"/>
  <c r="J638" i="249"/>
  <c r="I638" i="249"/>
  <c r="H638" i="249"/>
  <c r="G638" i="249"/>
  <c r="F638" i="249"/>
  <c r="E638" i="249"/>
  <c r="D638" i="249"/>
  <c r="C638" i="249"/>
  <c r="X636" i="249"/>
  <c r="Z649" i="249" s="1"/>
  <c r="AA649" i="249" s="1"/>
  <c r="X635" i="249"/>
  <c r="W635" i="249"/>
  <c r="V635" i="249"/>
  <c r="U635" i="249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X634" i="249"/>
  <c r="W634" i="249"/>
  <c r="V634" i="249"/>
  <c r="U634" i="249"/>
  <c r="T634" i="249"/>
  <c r="S634" i="249"/>
  <c r="R634" i="249"/>
  <c r="Q634" i="249"/>
  <c r="P634" i="249"/>
  <c r="O634" i="249"/>
  <c r="N634" i="249"/>
  <c r="M634" i="249"/>
  <c r="L634" i="249"/>
  <c r="K634" i="249"/>
  <c r="J634" i="249"/>
  <c r="I634" i="249"/>
  <c r="H634" i="249"/>
  <c r="G634" i="249"/>
  <c r="F634" i="249"/>
  <c r="E634" i="249"/>
  <c r="D634" i="249"/>
  <c r="C634" i="249"/>
  <c r="H633" i="251" l="1"/>
  <c r="G633" i="251"/>
  <c r="F633" i="251"/>
  <c r="E633" i="251"/>
  <c r="D633" i="251"/>
  <c r="C633" i="251"/>
  <c r="K632" i="251"/>
  <c r="I631" i="251"/>
  <c r="K643" i="251" s="1"/>
  <c r="L643" i="251" s="1"/>
  <c r="I630" i="251"/>
  <c r="H630" i="251"/>
  <c r="G630" i="251"/>
  <c r="F630" i="251"/>
  <c r="E630" i="251"/>
  <c r="D630" i="251"/>
  <c r="C630" i="251"/>
  <c r="I629" i="251"/>
  <c r="H629" i="251"/>
  <c r="G629" i="251"/>
  <c r="F629" i="251"/>
  <c r="E629" i="251"/>
  <c r="D629" i="251"/>
  <c r="C629" i="251"/>
  <c r="K645" i="250"/>
  <c r="H645" i="250"/>
  <c r="G645" i="250"/>
  <c r="F645" i="250"/>
  <c r="E645" i="250"/>
  <c r="D645" i="250"/>
  <c r="C645" i="250"/>
  <c r="I643" i="250"/>
  <c r="I642" i="250"/>
  <c r="H642" i="250"/>
  <c r="G642" i="250"/>
  <c r="F642" i="250"/>
  <c r="E642" i="250"/>
  <c r="D642" i="250"/>
  <c r="C642" i="250"/>
  <c r="I641" i="250"/>
  <c r="H641" i="250"/>
  <c r="G641" i="250"/>
  <c r="F641" i="250"/>
  <c r="E641" i="250"/>
  <c r="D641" i="250"/>
  <c r="C641" i="250"/>
  <c r="Z625" i="249"/>
  <c r="W625" i="249"/>
  <c r="V625" i="249"/>
  <c r="U625" i="249"/>
  <c r="T625" i="249"/>
  <c r="S625" i="249"/>
  <c r="R625" i="249"/>
  <c r="Q625" i="249"/>
  <c r="P625" i="249"/>
  <c r="O625" i="249"/>
  <c r="N625" i="249"/>
  <c r="M625" i="249"/>
  <c r="L625" i="249"/>
  <c r="K625" i="249"/>
  <c r="J625" i="249"/>
  <c r="I625" i="249"/>
  <c r="H625" i="249"/>
  <c r="G625" i="249"/>
  <c r="F625" i="249"/>
  <c r="E625" i="249"/>
  <c r="D625" i="249"/>
  <c r="C625" i="249"/>
  <c r="X623" i="249"/>
  <c r="Z636" i="249" s="1"/>
  <c r="AA636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X621" i="249"/>
  <c r="W621" i="249"/>
  <c r="V621" i="249"/>
  <c r="U621" i="249"/>
  <c r="T621" i="249"/>
  <c r="S621" i="249"/>
  <c r="R621" i="249"/>
  <c r="Q621" i="249"/>
  <c r="P621" i="249"/>
  <c r="O621" i="249"/>
  <c r="N621" i="249"/>
  <c r="M621" i="249"/>
  <c r="L621" i="249"/>
  <c r="K621" i="249"/>
  <c r="J621" i="249"/>
  <c r="I621" i="249"/>
  <c r="H621" i="249"/>
  <c r="G621" i="249"/>
  <c r="F621" i="249"/>
  <c r="E621" i="249"/>
  <c r="D621" i="249"/>
  <c r="C621" i="249"/>
  <c r="K656" i="250" l="1"/>
  <c r="L656" i="250" s="1"/>
  <c r="K669" i="250"/>
  <c r="L669" i="250" s="1"/>
  <c r="H620" i="251"/>
  <c r="G620" i="251"/>
  <c r="F620" i="251"/>
  <c r="E620" i="251"/>
  <c r="D620" i="251"/>
  <c r="C620" i="251"/>
  <c r="K619" i="251"/>
  <c r="I617" i="251"/>
  <c r="H617" i="251"/>
  <c r="G617" i="251"/>
  <c r="F617" i="251"/>
  <c r="E617" i="251"/>
  <c r="D617" i="251"/>
  <c r="C617" i="251"/>
  <c r="I616" i="251"/>
  <c r="H616" i="251"/>
  <c r="G616" i="251"/>
  <c r="F616" i="251"/>
  <c r="E616" i="251"/>
  <c r="D616" i="251"/>
  <c r="C616" i="251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Z654" i="248"/>
  <c r="W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X652" i="248"/>
  <c r="Z665" i="248" s="1"/>
  <c r="AA665" i="248" s="1"/>
  <c r="X651" i="248"/>
  <c r="X650" i="248"/>
  <c r="Z678" i="248" l="1"/>
  <c r="AA678" i="248" s="1"/>
  <c r="X610" i="249"/>
  <c r="I618" i="251"/>
  <c r="X621" i="248"/>
  <c r="X638" i="248" s="1"/>
  <c r="H607" i="251"/>
  <c r="G607" i="251"/>
  <c r="F607" i="251"/>
  <c r="E607" i="251"/>
  <c r="D607" i="251"/>
  <c r="C607" i="251"/>
  <c r="K606" i="251"/>
  <c r="I605" i="251"/>
  <c r="I604" i="251"/>
  <c r="H604" i="251"/>
  <c r="G604" i="251"/>
  <c r="F604" i="251"/>
  <c r="E604" i="251"/>
  <c r="D604" i="251"/>
  <c r="C604" i="251"/>
  <c r="I603" i="251"/>
  <c r="H603" i="251"/>
  <c r="G603" i="251"/>
  <c r="F603" i="251"/>
  <c r="E603" i="251"/>
  <c r="D603" i="251"/>
  <c r="C603" i="251"/>
  <c r="K632" i="250"/>
  <c r="H632" i="250"/>
  <c r="G632" i="250"/>
  <c r="F632" i="250"/>
  <c r="E632" i="250"/>
  <c r="D632" i="250"/>
  <c r="C632" i="250"/>
  <c r="I630" i="250"/>
  <c r="K643" i="250" s="1"/>
  <c r="L643" i="250" s="1"/>
  <c r="H629" i="250"/>
  <c r="G629" i="250"/>
  <c r="F629" i="250"/>
  <c r="E629" i="250"/>
  <c r="D629" i="250"/>
  <c r="C629" i="250"/>
  <c r="H628" i="250"/>
  <c r="G628" i="250"/>
  <c r="F628" i="250"/>
  <c r="E628" i="250"/>
  <c r="D628" i="250"/>
  <c r="C628" i="250"/>
  <c r="I628" i="250"/>
  <c r="Z599" i="249"/>
  <c r="W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X597" i="249"/>
  <c r="X596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X595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Z641" i="248"/>
  <c r="X639" i="248"/>
  <c r="Z652" i="248" s="1"/>
  <c r="AA652" i="248" s="1"/>
  <c r="X637" i="248"/>
  <c r="Z610" i="249" l="1"/>
  <c r="AA610" i="249" s="1"/>
  <c r="Z623" i="249"/>
  <c r="AA623" i="249" s="1"/>
  <c r="K617" i="251"/>
  <c r="L617" i="251" s="1"/>
  <c r="K630" i="251"/>
  <c r="L630" i="251" s="1"/>
  <c r="H594" i="251"/>
  <c r="G594" i="251"/>
  <c r="F594" i="251"/>
  <c r="E594" i="251"/>
  <c r="D594" i="251"/>
  <c r="C594" i="251"/>
  <c r="K593" i="251"/>
  <c r="I592" i="251"/>
  <c r="K604" i="251" s="1"/>
  <c r="L604" i="251" s="1"/>
  <c r="H591" i="251"/>
  <c r="G591" i="251"/>
  <c r="F591" i="251"/>
  <c r="E591" i="251"/>
  <c r="D591" i="251"/>
  <c r="C591" i="251"/>
  <c r="H590" i="251"/>
  <c r="G590" i="251"/>
  <c r="F590" i="251"/>
  <c r="E590" i="251"/>
  <c r="D590" i="251"/>
  <c r="C590" i="251"/>
  <c r="I590" i="251"/>
  <c r="Z586" i="249"/>
  <c r="W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X584" i="249"/>
  <c r="Z597" i="249" s="1"/>
  <c r="AA597" i="249" s="1"/>
  <c r="W583" i="249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W582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X582" i="249"/>
  <c r="X583" i="249" l="1"/>
  <c r="C641" i="248"/>
  <c r="D641" i="248"/>
  <c r="E641" i="248"/>
  <c r="F641" i="248"/>
  <c r="G641" i="248"/>
  <c r="H641" i="248"/>
  <c r="I641" i="248"/>
  <c r="J641" i="248"/>
  <c r="K641" i="248"/>
  <c r="L641" i="248"/>
  <c r="M641" i="248"/>
  <c r="N641" i="248"/>
  <c r="O641" i="248"/>
  <c r="P641" i="248"/>
  <c r="Q641" i="248"/>
  <c r="R641" i="248"/>
  <c r="S641" i="248"/>
  <c r="T641" i="248"/>
  <c r="U641" i="248"/>
  <c r="V641" i="248"/>
  <c r="W641" i="248"/>
  <c r="I575" i="251" l="1"/>
  <c r="I576" i="251"/>
  <c r="I574" i="251"/>
  <c r="I591" i="251" s="1"/>
  <c r="W569" i="249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I613" i="250"/>
  <c r="I614" i="250"/>
  <c r="I612" i="250"/>
  <c r="I629" i="250" s="1"/>
  <c r="X567" i="249"/>
  <c r="X568" i="249"/>
  <c r="X566" i="249"/>
  <c r="X569" i="249" s="1"/>
  <c r="X623" i="248"/>
  <c r="H581" i="251" l="1"/>
  <c r="G581" i="251"/>
  <c r="F581" i="251"/>
  <c r="E581" i="251"/>
  <c r="D581" i="251"/>
  <c r="C581" i="251"/>
  <c r="K580" i="251"/>
  <c r="I579" i="251"/>
  <c r="I578" i="251"/>
  <c r="H578" i="251"/>
  <c r="G578" i="251"/>
  <c r="F578" i="251"/>
  <c r="E578" i="251"/>
  <c r="D578" i="251"/>
  <c r="C578" i="251"/>
  <c r="I577" i="251"/>
  <c r="H577" i="251"/>
  <c r="G577" i="251"/>
  <c r="F577" i="251"/>
  <c r="E577" i="251"/>
  <c r="D577" i="251"/>
  <c r="C577" i="251"/>
  <c r="K619" i="250"/>
  <c r="H619" i="250"/>
  <c r="G619" i="250"/>
  <c r="F619" i="250"/>
  <c r="E619" i="250"/>
  <c r="D619" i="250"/>
  <c r="C619" i="250"/>
  <c r="I617" i="250"/>
  <c r="I616" i="250"/>
  <c r="H616" i="250"/>
  <c r="G616" i="250"/>
  <c r="F616" i="250"/>
  <c r="E616" i="250"/>
  <c r="D616" i="250"/>
  <c r="C616" i="250"/>
  <c r="I615" i="250"/>
  <c r="H615" i="250"/>
  <c r="G615" i="250"/>
  <c r="F615" i="250"/>
  <c r="E615" i="250"/>
  <c r="D615" i="250"/>
  <c r="C615" i="250"/>
  <c r="K630" i="250" l="1"/>
  <c r="L630" i="250" s="1"/>
  <c r="K591" i="251"/>
  <c r="L591" i="251" s="1"/>
  <c r="Z573" i="249"/>
  <c r="W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X571" i="249"/>
  <c r="X570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Z628" i="248"/>
  <c r="W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X626" i="248"/>
  <c r="X625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624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Z639" i="248" l="1"/>
  <c r="AA639" i="248" s="1"/>
  <c r="Z584" i="249"/>
  <c r="AA584" i="249" s="1"/>
  <c r="H568" i="251"/>
  <c r="G568" i="251"/>
  <c r="F568" i="251"/>
  <c r="E568" i="251"/>
  <c r="D568" i="251"/>
  <c r="C568" i="251"/>
  <c r="K567" i="251"/>
  <c r="I566" i="251"/>
  <c r="K578" i="251" s="1"/>
  <c r="L578" i="251" s="1"/>
  <c r="I565" i="251"/>
  <c r="H565" i="251"/>
  <c r="G565" i="251"/>
  <c r="F565" i="251"/>
  <c r="E565" i="251"/>
  <c r="D565" i="251"/>
  <c r="C565" i="251"/>
  <c r="I564" i="251"/>
  <c r="H564" i="251"/>
  <c r="G564" i="251"/>
  <c r="F564" i="251"/>
  <c r="E564" i="251"/>
  <c r="D564" i="251"/>
  <c r="C564" i="251"/>
  <c r="Z560" i="249"/>
  <c r="W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X558" i="249"/>
  <c r="Z571" i="249" s="1"/>
  <c r="AA571" i="249" s="1"/>
  <c r="X557" i="249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X556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K554" i="251" l="1"/>
  <c r="H555" i="251"/>
  <c r="G555" i="251"/>
  <c r="F555" i="251"/>
  <c r="E555" i="251"/>
  <c r="D555" i="251"/>
  <c r="C555" i="251"/>
  <c r="I553" i="251"/>
  <c r="K565" i="251" s="1"/>
  <c r="L565" i="251" s="1"/>
  <c r="I552" i="251"/>
  <c r="H552" i="251"/>
  <c r="G552" i="251"/>
  <c r="F552" i="251"/>
  <c r="E552" i="251"/>
  <c r="D552" i="251"/>
  <c r="C552" i="251"/>
  <c r="I551" i="251"/>
  <c r="H551" i="251"/>
  <c r="G551" i="251"/>
  <c r="F551" i="251"/>
  <c r="E551" i="251"/>
  <c r="D551" i="251"/>
  <c r="C551" i="251"/>
  <c r="K606" i="250"/>
  <c r="H606" i="250"/>
  <c r="G606" i="250"/>
  <c r="F606" i="250"/>
  <c r="E606" i="250"/>
  <c r="D606" i="250"/>
  <c r="C606" i="250"/>
  <c r="I604" i="250"/>
  <c r="K617" i="250" s="1"/>
  <c r="L617" i="250" s="1"/>
  <c r="I603" i="250"/>
  <c r="H603" i="250"/>
  <c r="G603" i="250"/>
  <c r="F603" i="250"/>
  <c r="E603" i="250"/>
  <c r="D603" i="250"/>
  <c r="C603" i="250"/>
  <c r="I602" i="250"/>
  <c r="H602" i="250"/>
  <c r="G602" i="250"/>
  <c r="F602" i="250"/>
  <c r="E602" i="250"/>
  <c r="D602" i="250"/>
  <c r="C602" i="250"/>
  <c r="Z547" i="249"/>
  <c r="W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X545" i="249"/>
  <c r="X544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X543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Z615" i="248"/>
  <c r="W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X613" i="248"/>
  <c r="Z626" i="248" s="1"/>
  <c r="AA626" i="248" s="1"/>
  <c r="X612" i="248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X611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Z558" i="249" l="1"/>
  <c r="AA558" i="249" s="1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X599" i="248"/>
  <c r="C599" i="248"/>
  <c r="Z602" i="248"/>
  <c r="D593" i="250"/>
  <c r="E593" i="250"/>
  <c r="F593" i="250"/>
  <c r="G593" i="250"/>
  <c r="H593" i="250"/>
  <c r="C593" i="250"/>
  <c r="D590" i="250"/>
  <c r="E590" i="250"/>
  <c r="F590" i="250"/>
  <c r="G590" i="250"/>
  <c r="H590" i="250"/>
  <c r="I590" i="250"/>
  <c r="C590" i="250"/>
  <c r="K593" i="250"/>
  <c r="K541" i="251"/>
  <c r="D539" i="251"/>
  <c r="E539" i="251"/>
  <c r="F539" i="251"/>
  <c r="G539" i="251"/>
  <c r="H539" i="251"/>
  <c r="I539" i="251"/>
  <c r="C539" i="251"/>
  <c r="I329" i="251"/>
  <c r="I343" i="251"/>
  <c r="I357" i="251"/>
  <c r="I371" i="251"/>
  <c r="I385" i="251"/>
  <c r="I399" i="251"/>
  <c r="I413" i="251"/>
  <c r="I427" i="251"/>
  <c r="I441" i="251"/>
  <c r="I455" i="251"/>
  <c r="I469" i="251"/>
  <c r="I483" i="251"/>
  <c r="I497" i="251"/>
  <c r="I511" i="251"/>
  <c r="F538" i="251" l="1"/>
  <c r="D604" i="248" l="1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W604" i="248"/>
  <c r="C604" i="248"/>
  <c r="D595" i="250"/>
  <c r="E595" i="250"/>
  <c r="F595" i="250"/>
  <c r="G595" i="250"/>
  <c r="H595" i="250"/>
  <c r="C595" i="250"/>
  <c r="D544" i="251"/>
  <c r="E544" i="251"/>
  <c r="F544" i="251"/>
  <c r="G544" i="251"/>
  <c r="H544" i="251"/>
  <c r="C544" i="251"/>
  <c r="E542" i="251"/>
  <c r="F542" i="251"/>
  <c r="G542" i="251"/>
  <c r="H542" i="251"/>
  <c r="D542" i="251"/>
  <c r="C542" i="251"/>
  <c r="I591" i="250" l="1"/>
  <c r="K604" i="250" s="1"/>
  <c r="L604" i="250" s="1"/>
  <c r="I589" i="250"/>
  <c r="H589" i="250"/>
  <c r="G589" i="250"/>
  <c r="F589" i="250"/>
  <c r="E589" i="250"/>
  <c r="D589" i="250"/>
  <c r="C589" i="250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X600" i="248"/>
  <c r="Z613" i="248" s="1"/>
  <c r="AA613" i="248" s="1"/>
  <c r="X598" i="248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Z534" i="249"/>
  <c r="W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X532" i="249"/>
  <c r="Z545" i="249" s="1"/>
  <c r="AA545" i="249" s="1"/>
  <c r="X531" i="249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X530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I540" i="251"/>
  <c r="K552" i="251" s="1"/>
  <c r="L552" i="251" s="1"/>
  <c r="I538" i="251"/>
  <c r="H538" i="251"/>
  <c r="G538" i="251"/>
  <c r="E538" i="251"/>
  <c r="D538" i="251"/>
  <c r="C538" i="251"/>
  <c r="K528" i="251" l="1"/>
  <c r="H528" i="251"/>
  <c r="G528" i="251"/>
  <c r="F528" i="251"/>
  <c r="E528" i="251"/>
  <c r="D528" i="251"/>
  <c r="C528" i="251"/>
  <c r="I526" i="251"/>
  <c r="K539" i="251" s="1"/>
  <c r="L539" i="251" s="1"/>
  <c r="I525" i="251"/>
  <c r="H525" i="251"/>
  <c r="G525" i="251"/>
  <c r="F525" i="251"/>
  <c r="E525" i="251"/>
  <c r="D525" i="251"/>
  <c r="C525" i="251"/>
  <c r="I524" i="251"/>
  <c r="H524" i="251"/>
  <c r="G524" i="251"/>
  <c r="F524" i="251"/>
  <c r="E524" i="251"/>
  <c r="D524" i="251"/>
  <c r="C524" i="251"/>
  <c r="K580" i="250"/>
  <c r="H580" i="250"/>
  <c r="G580" i="250"/>
  <c r="F580" i="250"/>
  <c r="E580" i="250"/>
  <c r="D580" i="250"/>
  <c r="C580" i="250"/>
  <c r="I578" i="250"/>
  <c r="K591" i="250" s="1"/>
  <c r="L591" i="250" s="1"/>
  <c r="I577" i="250"/>
  <c r="H577" i="250"/>
  <c r="G577" i="250"/>
  <c r="F577" i="250"/>
  <c r="E577" i="250"/>
  <c r="D577" i="250"/>
  <c r="C577" i="250"/>
  <c r="I576" i="250"/>
  <c r="H576" i="250"/>
  <c r="G576" i="250"/>
  <c r="F576" i="250"/>
  <c r="E576" i="250"/>
  <c r="D576" i="250"/>
  <c r="C576" i="250"/>
  <c r="Z521" i="249"/>
  <c r="W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X519" i="249"/>
  <c r="Z532" i="249" s="1"/>
  <c r="AA532" i="249" s="1"/>
  <c r="X518" i="249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X517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Z589" i="248"/>
  <c r="W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X587" i="248"/>
  <c r="Z600" i="248" s="1"/>
  <c r="AA600" i="248" s="1"/>
  <c r="X586" i="248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X585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K514" i="251" l="1"/>
  <c r="H514" i="251"/>
  <c r="G514" i="251"/>
  <c r="F514" i="251"/>
  <c r="E514" i="251"/>
  <c r="D514" i="251"/>
  <c r="C514" i="251"/>
  <c r="I512" i="251"/>
  <c r="H511" i="251"/>
  <c r="G511" i="251"/>
  <c r="F511" i="251"/>
  <c r="E511" i="251"/>
  <c r="D511" i="251"/>
  <c r="C511" i="251"/>
  <c r="I510" i="251"/>
  <c r="H510" i="251"/>
  <c r="G510" i="251"/>
  <c r="F510" i="251"/>
  <c r="E510" i="251"/>
  <c r="D510" i="251"/>
  <c r="C510" i="251"/>
  <c r="K566" i="250"/>
  <c r="H566" i="250"/>
  <c r="G566" i="250"/>
  <c r="F566" i="250"/>
  <c r="E566" i="250"/>
  <c r="D566" i="250"/>
  <c r="C566" i="250"/>
  <c r="I564" i="250"/>
  <c r="K578" i="250" s="1"/>
  <c r="I563" i="250"/>
  <c r="H563" i="250"/>
  <c r="G563" i="250"/>
  <c r="F563" i="250"/>
  <c r="E563" i="250"/>
  <c r="D563" i="250"/>
  <c r="C563" i="250"/>
  <c r="I562" i="250"/>
  <c r="H562" i="250"/>
  <c r="G562" i="250"/>
  <c r="F562" i="250"/>
  <c r="E562" i="250"/>
  <c r="D562" i="250"/>
  <c r="C562" i="250"/>
  <c r="Z508" i="249"/>
  <c r="W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X506" i="249"/>
  <c r="X505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X504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Z575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X573" i="248"/>
  <c r="X572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X571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L578" i="250" l="1"/>
  <c r="Z587" i="248"/>
  <c r="Z519" i="249"/>
  <c r="AA519" i="249" s="1"/>
  <c r="K526" i="251"/>
  <c r="K500" i="251"/>
  <c r="H500" i="251"/>
  <c r="G500" i="251"/>
  <c r="F500" i="251"/>
  <c r="E500" i="251"/>
  <c r="D500" i="251"/>
  <c r="C500" i="251"/>
  <c r="I498" i="251"/>
  <c r="K512" i="251" s="1"/>
  <c r="L512" i="251" s="1"/>
  <c r="H497" i="251"/>
  <c r="G497" i="251"/>
  <c r="F497" i="251"/>
  <c r="E497" i="251"/>
  <c r="D497" i="251"/>
  <c r="C497" i="251"/>
  <c r="I496" i="251"/>
  <c r="H496" i="251"/>
  <c r="G496" i="251"/>
  <c r="F496" i="251"/>
  <c r="E496" i="251"/>
  <c r="D496" i="251"/>
  <c r="C496" i="251"/>
  <c r="K552" i="250"/>
  <c r="H552" i="250"/>
  <c r="G552" i="250"/>
  <c r="F552" i="250"/>
  <c r="E552" i="250"/>
  <c r="D552" i="250"/>
  <c r="C552" i="250"/>
  <c r="I550" i="250"/>
  <c r="K564" i="250" s="1"/>
  <c r="L564" i="250" s="1"/>
  <c r="I549" i="250"/>
  <c r="H549" i="250"/>
  <c r="G549" i="250"/>
  <c r="F549" i="250"/>
  <c r="E549" i="250"/>
  <c r="D549" i="250"/>
  <c r="C549" i="250"/>
  <c r="I548" i="250"/>
  <c r="H548" i="250"/>
  <c r="G548" i="250"/>
  <c r="F548" i="250"/>
  <c r="E548" i="250"/>
  <c r="D548" i="250"/>
  <c r="C548" i="250"/>
  <c r="Z495" i="249"/>
  <c r="W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X493" i="249"/>
  <c r="Z506" i="249" s="1"/>
  <c r="AA506" i="249" s="1"/>
  <c r="X492" i="249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X491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Z561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X559" i="248"/>
  <c r="Z573" i="248" s="1"/>
  <c r="AA573" i="248" s="1"/>
  <c r="X558" i="248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X557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AA587" i="248" l="1"/>
  <c r="L526" i="251"/>
  <c r="K486" i="251"/>
  <c r="H486" i="251"/>
  <c r="G486" i="251"/>
  <c r="F486" i="251"/>
  <c r="E486" i="251"/>
  <c r="D486" i="251"/>
  <c r="C486" i="251"/>
  <c r="I484" i="251"/>
  <c r="K498" i="251" s="1"/>
  <c r="L498" i="251" s="1"/>
  <c r="H483" i="251"/>
  <c r="G483" i="251"/>
  <c r="F483" i="251"/>
  <c r="E483" i="251"/>
  <c r="D483" i="251"/>
  <c r="C483" i="251"/>
  <c r="I482" i="251"/>
  <c r="H482" i="251"/>
  <c r="G482" i="251"/>
  <c r="F482" i="251"/>
  <c r="E482" i="251"/>
  <c r="D482" i="251"/>
  <c r="C482" i="251"/>
  <c r="K538" i="250"/>
  <c r="H538" i="250"/>
  <c r="G538" i="250"/>
  <c r="F538" i="250"/>
  <c r="E538" i="250"/>
  <c r="D538" i="250"/>
  <c r="C538" i="250"/>
  <c r="I536" i="250"/>
  <c r="K550" i="250" s="1"/>
  <c r="L550" i="250" s="1"/>
  <c r="I535" i="250"/>
  <c r="H535" i="250"/>
  <c r="G535" i="250"/>
  <c r="F535" i="250"/>
  <c r="E535" i="250"/>
  <c r="D535" i="250"/>
  <c r="C535" i="250"/>
  <c r="I534" i="250"/>
  <c r="H534" i="250"/>
  <c r="G534" i="250"/>
  <c r="F534" i="250"/>
  <c r="E534" i="250"/>
  <c r="D534" i="250"/>
  <c r="C534" i="250"/>
  <c r="Z482" i="249"/>
  <c r="W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X480" i="249"/>
  <c r="Z493" i="249" s="1"/>
  <c r="AA493" i="249" s="1"/>
  <c r="X479" i="249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X478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Z547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X545" i="248"/>
  <c r="Z559" i="248" s="1"/>
  <c r="AA559" i="248" s="1"/>
  <c r="X544" i="248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X543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C520" i="250" l="1"/>
  <c r="C521" i="250"/>
  <c r="K472" i="251" l="1"/>
  <c r="H472" i="251"/>
  <c r="G472" i="251"/>
  <c r="F472" i="251"/>
  <c r="E472" i="251"/>
  <c r="D472" i="251"/>
  <c r="C472" i="251"/>
  <c r="I470" i="251"/>
  <c r="H469" i="251"/>
  <c r="G469" i="251"/>
  <c r="F469" i="251"/>
  <c r="E469" i="251"/>
  <c r="D469" i="251"/>
  <c r="C469" i="251"/>
  <c r="I468" i="251"/>
  <c r="H468" i="251"/>
  <c r="G468" i="251"/>
  <c r="F468" i="251"/>
  <c r="E468" i="251"/>
  <c r="D468" i="251"/>
  <c r="C468" i="251"/>
  <c r="K524" i="250"/>
  <c r="H524" i="250"/>
  <c r="G524" i="250"/>
  <c r="F524" i="250"/>
  <c r="E524" i="250"/>
  <c r="D524" i="250"/>
  <c r="C524" i="250"/>
  <c r="I522" i="250"/>
  <c r="I521" i="250"/>
  <c r="H521" i="250"/>
  <c r="G521" i="250"/>
  <c r="F521" i="250"/>
  <c r="E521" i="250"/>
  <c r="D521" i="250"/>
  <c r="I520" i="250"/>
  <c r="H520" i="250"/>
  <c r="G520" i="250"/>
  <c r="F520" i="250"/>
  <c r="E520" i="250"/>
  <c r="D520" i="250"/>
  <c r="Z469" i="249"/>
  <c r="W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X467" i="249"/>
  <c r="X466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X465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Z533" i="248"/>
  <c r="W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X531" i="248"/>
  <c r="X530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X529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Z545" i="248" l="1"/>
  <c r="AA545" i="248" s="1"/>
  <c r="K484" i="251"/>
  <c r="L484" i="251" s="1"/>
  <c r="K536" i="250"/>
  <c r="L536" i="250" s="1"/>
  <c r="Z480" i="249"/>
  <c r="AA480" i="249" s="1"/>
  <c r="K458" i="251"/>
  <c r="H458" i="251"/>
  <c r="G458" i="251"/>
  <c r="F458" i="251"/>
  <c r="E458" i="251"/>
  <c r="D458" i="251"/>
  <c r="C458" i="251"/>
  <c r="I456" i="251"/>
  <c r="K470" i="251" s="1"/>
  <c r="L470" i="251" s="1"/>
  <c r="H455" i="251"/>
  <c r="G455" i="251"/>
  <c r="F455" i="251"/>
  <c r="E455" i="251"/>
  <c r="D455" i="251"/>
  <c r="C455" i="251"/>
  <c r="I454" i="251"/>
  <c r="H454" i="251"/>
  <c r="G454" i="251"/>
  <c r="F454" i="251"/>
  <c r="E454" i="251"/>
  <c r="D454" i="251"/>
  <c r="C454" i="251"/>
  <c r="K510" i="250"/>
  <c r="H510" i="250"/>
  <c r="G510" i="250"/>
  <c r="F510" i="250"/>
  <c r="E510" i="250"/>
  <c r="D510" i="250"/>
  <c r="C510" i="250"/>
  <c r="I508" i="250"/>
  <c r="K522" i="250" s="1"/>
  <c r="L522" i="250" s="1"/>
  <c r="I507" i="250"/>
  <c r="H507" i="250"/>
  <c r="G507" i="250"/>
  <c r="F507" i="250"/>
  <c r="E507" i="250"/>
  <c r="D507" i="250"/>
  <c r="C507" i="250"/>
  <c r="I506" i="250"/>
  <c r="H506" i="250"/>
  <c r="G506" i="250"/>
  <c r="F506" i="250"/>
  <c r="E506" i="250"/>
  <c r="D506" i="250"/>
  <c r="C506" i="250"/>
  <c r="Z456" i="249"/>
  <c r="W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X454" i="249"/>
  <c r="Z467" i="249" s="1"/>
  <c r="AA467" i="249" s="1"/>
  <c r="X453" i="249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X452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Z519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X517" i="248"/>
  <c r="Z531" i="248" s="1"/>
  <c r="AA531" i="248" s="1"/>
  <c r="X516" i="248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X515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K444" i="251" l="1"/>
  <c r="H444" i="251"/>
  <c r="G444" i="251"/>
  <c r="F444" i="251"/>
  <c r="E444" i="251"/>
  <c r="D444" i="251"/>
  <c r="C444" i="251"/>
  <c r="I442" i="251"/>
  <c r="K456" i="251" s="1"/>
  <c r="L456" i="251" s="1"/>
  <c r="H441" i="251"/>
  <c r="G441" i="251"/>
  <c r="F441" i="251"/>
  <c r="E441" i="251"/>
  <c r="D441" i="251"/>
  <c r="C441" i="251"/>
  <c r="I440" i="251"/>
  <c r="H440" i="251"/>
  <c r="G440" i="251"/>
  <c r="F440" i="251"/>
  <c r="E440" i="251"/>
  <c r="D440" i="251"/>
  <c r="C440" i="251"/>
  <c r="K496" i="250"/>
  <c r="H496" i="250"/>
  <c r="G496" i="250"/>
  <c r="F496" i="250"/>
  <c r="E496" i="250"/>
  <c r="D496" i="250"/>
  <c r="C496" i="250"/>
  <c r="I494" i="250"/>
  <c r="K508" i="250" s="1"/>
  <c r="L508" i="250" s="1"/>
  <c r="I493" i="250"/>
  <c r="H493" i="250"/>
  <c r="G493" i="250"/>
  <c r="F493" i="250"/>
  <c r="E493" i="250"/>
  <c r="D493" i="250"/>
  <c r="C493" i="250"/>
  <c r="I492" i="250"/>
  <c r="H492" i="250"/>
  <c r="G492" i="250"/>
  <c r="F492" i="250"/>
  <c r="E492" i="250"/>
  <c r="D492" i="250"/>
  <c r="C492" i="250"/>
  <c r="Z443" i="249"/>
  <c r="W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X441" i="249"/>
  <c r="Z454" i="249" s="1"/>
  <c r="AA454" i="249" s="1"/>
  <c r="X440" i="249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X439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Z505" i="248"/>
  <c r="W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X503" i="248"/>
  <c r="Z517" i="248" s="1"/>
  <c r="AA517" i="248" s="1"/>
  <c r="X502" i="248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X501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K430" i="251" l="1"/>
  <c r="H430" i="251"/>
  <c r="G430" i="251"/>
  <c r="F430" i="251"/>
  <c r="E430" i="251"/>
  <c r="D430" i="251"/>
  <c r="C430" i="251"/>
  <c r="I428" i="251"/>
  <c r="K442" i="251" s="1"/>
  <c r="L442" i="251" s="1"/>
  <c r="H427" i="251"/>
  <c r="G427" i="251"/>
  <c r="F427" i="251"/>
  <c r="E427" i="251"/>
  <c r="D427" i="251"/>
  <c r="C427" i="251"/>
  <c r="I426" i="251"/>
  <c r="H426" i="251"/>
  <c r="G426" i="251"/>
  <c r="F426" i="251"/>
  <c r="E426" i="251"/>
  <c r="D426" i="251"/>
  <c r="C426" i="251"/>
  <c r="K482" i="250"/>
  <c r="H482" i="250"/>
  <c r="G482" i="250"/>
  <c r="F482" i="250"/>
  <c r="E482" i="250"/>
  <c r="D482" i="250"/>
  <c r="C482" i="250"/>
  <c r="I480" i="250"/>
  <c r="K494" i="250" s="1"/>
  <c r="L494" i="250" s="1"/>
  <c r="I479" i="250"/>
  <c r="H479" i="250"/>
  <c r="G479" i="250"/>
  <c r="F479" i="250"/>
  <c r="E479" i="250"/>
  <c r="D479" i="250"/>
  <c r="C479" i="250"/>
  <c r="I478" i="250"/>
  <c r="H478" i="250"/>
  <c r="G478" i="250"/>
  <c r="F478" i="250"/>
  <c r="E478" i="250"/>
  <c r="D478" i="250"/>
  <c r="C478" i="250"/>
  <c r="Z430" i="249"/>
  <c r="W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X428" i="249"/>
  <c r="Z441" i="249" s="1"/>
  <c r="AA441" i="249" s="1"/>
  <c r="X427" i="249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X426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Z491" i="248"/>
  <c r="W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X489" i="248"/>
  <c r="Z503" i="248" s="1"/>
  <c r="AA503" i="248" s="1"/>
  <c r="X488" i="248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X487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C473" i="248" l="1"/>
  <c r="C474" i="248"/>
  <c r="C477" i="248"/>
  <c r="K416" i="251" l="1"/>
  <c r="H416" i="251"/>
  <c r="G416" i="251"/>
  <c r="F416" i="251"/>
  <c r="E416" i="251"/>
  <c r="D416" i="251"/>
  <c r="C416" i="251"/>
  <c r="I414" i="251"/>
  <c r="H413" i="251"/>
  <c r="G413" i="251"/>
  <c r="F413" i="251"/>
  <c r="E413" i="251"/>
  <c r="D413" i="251"/>
  <c r="C413" i="251"/>
  <c r="I412" i="251"/>
  <c r="H412" i="251"/>
  <c r="G412" i="251"/>
  <c r="F412" i="251"/>
  <c r="E412" i="251"/>
  <c r="D412" i="251"/>
  <c r="C412" i="251"/>
  <c r="K468" i="250"/>
  <c r="H468" i="250"/>
  <c r="G468" i="250"/>
  <c r="F468" i="250"/>
  <c r="E468" i="250"/>
  <c r="D468" i="250"/>
  <c r="C468" i="250"/>
  <c r="I466" i="250"/>
  <c r="I465" i="250"/>
  <c r="H465" i="250"/>
  <c r="G465" i="250"/>
  <c r="F465" i="250"/>
  <c r="E465" i="250"/>
  <c r="D465" i="250"/>
  <c r="C465" i="250"/>
  <c r="I464" i="250"/>
  <c r="H464" i="250"/>
  <c r="G464" i="250"/>
  <c r="F464" i="250"/>
  <c r="E464" i="250"/>
  <c r="D464" i="250"/>
  <c r="C464" i="250"/>
  <c r="Z417" i="249"/>
  <c r="W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X415" i="249"/>
  <c r="X414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X413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Z477" i="248"/>
  <c r="W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X475" i="248"/>
  <c r="X474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X473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K428" i="251" l="1"/>
  <c r="L428" i="251" s="1"/>
  <c r="Z428" i="249"/>
  <c r="AA428" i="249" s="1"/>
  <c r="K480" i="250"/>
  <c r="L480" i="250" s="1"/>
  <c r="Z489" i="248"/>
  <c r="AA489" i="248" s="1"/>
  <c r="I452" i="250"/>
  <c r="K466" i="250" s="1"/>
  <c r="L466" i="250" s="1"/>
  <c r="K402" i="251" l="1"/>
  <c r="H402" i="251"/>
  <c r="G402" i="251"/>
  <c r="F402" i="251"/>
  <c r="E402" i="251"/>
  <c r="D402" i="251"/>
  <c r="C402" i="251"/>
  <c r="I400" i="251"/>
  <c r="K414" i="251" s="1"/>
  <c r="L414" i="251" s="1"/>
  <c r="H399" i="251"/>
  <c r="G399" i="251"/>
  <c r="F399" i="251"/>
  <c r="E399" i="251"/>
  <c r="D399" i="251"/>
  <c r="C399" i="251"/>
  <c r="I398" i="251"/>
  <c r="H398" i="251"/>
  <c r="G398" i="251"/>
  <c r="F398" i="251"/>
  <c r="E398" i="251"/>
  <c r="D398" i="251"/>
  <c r="C398" i="251"/>
  <c r="K454" i="250"/>
  <c r="H454" i="250"/>
  <c r="G454" i="250"/>
  <c r="F454" i="250"/>
  <c r="E454" i="250"/>
  <c r="D454" i="250"/>
  <c r="C454" i="250"/>
  <c r="I451" i="250"/>
  <c r="H451" i="250"/>
  <c r="G451" i="250"/>
  <c r="F451" i="250"/>
  <c r="E451" i="250"/>
  <c r="D451" i="250"/>
  <c r="C451" i="250"/>
  <c r="I450" i="250"/>
  <c r="H450" i="250"/>
  <c r="G450" i="250"/>
  <c r="F450" i="250"/>
  <c r="E450" i="250"/>
  <c r="D450" i="250"/>
  <c r="C450" i="250"/>
  <c r="Z404" i="249"/>
  <c r="W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X402" i="249"/>
  <c r="Z415" i="249" s="1"/>
  <c r="AA415" i="249" s="1"/>
  <c r="X401" i="249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X400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Z463" i="248"/>
  <c r="W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X461" i="248"/>
  <c r="Z475" i="248" s="1"/>
  <c r="AA475" i="248" s="1"/>
  <c r="X460" i="248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X459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K388" i="251" l="1"/>
  <c r="H388" i="251"/>
  <c r="G388" i="251"/>
  <c r="F388" i="251"/>
  <c r="E388" i="251"/>
  <c r="D388" i="251"/>
  <c r="C388" i="251"/>
  <c r="I386" i="251"/>
  <c r="H385" i="251"/>
  <c r="G385" i="251"/>
  <c r="F385" i="251"/>
  <c r="E385" i="251"/>
  <c r="D385" i="251"/>
  <c r="C385" i="251"/>
  <c r="I384" i="251"/>
  <c r="H384" i="251"/>
  <c r="G384" i="251"/>
  <c r="F384" i="251"/>
  <c r="E384" i="251"/>
  <c r="D384" i="251"/>
  <c r="C384" i="251"/>
  <c r="K440" i="250"/>
  <c r="H440" i="250"/>
  <c r="G440" i="250"/>
  <c r="F440" i="250"/>
  <c r="E440" i="250"/>
  <c r="D440" i="250"/>
  <c r="C440" i="250"/>
  <c r="I438" i="250"/>
  <c r="I437" i="250"/>
  <c r="H437" i="250"/>
  <c r="G437" i="250"/>
  <c r="F437" i="250"/>
  <c r="E437" i="250"/>
  <c r="D437" i="250"/>
  <c r="C437" i="250"/>
  <c r="I436" i="250"/>
  <c r="H436" i="250"/>
  <c r="G436" i="250"/>
  <c r="F436" i="250"/>
  <c r="E436" i="250"/>
  <c r="D436" i="250"/>
  <c r="C436" i="250"/>
  <c r="Z390" i="249"/>
  <c r="W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X388" i="249"/>
  <c r="Z402" i="249" s="1"/>
  <c r="AA402" i="249" s="1"/>
  <c r="X387" i="249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X386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Z449" i="248"/>
  <c r="W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X447" i="248"/>
  <c r="X446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X445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K452" i="250" l="1"/>
  <c r="L452" i="250" s="1"/>
  <c r="K400" i="251"/>
  <c r="L400" i="251" s="1"/>
  <c r="Z461" i="248"/>
  <c r="AA461" i="248" s="1"/>
  <c r="K374" i="251"/>
  <c r="H374" i="251"/>
  <c r="G374" i="251"/>
  <c r="F374" i="251"/>
  <c r="E374" i="251"/>
  <c r="D374" i="251"/>
  <c r="C374" i="251"/>
  <c r="I372" i="251"/>
  <c r="K386" i="251" s="1"/>
  <c r="L386" i="251" s="1"/>
  <c r="H371" i="251"/>
  <c r="G371" i="251"/>
  <c r="F371" i="251"/>
  <c r="E371" i="251"/>
  <c r="D371" i="251"/>
  <c r="C371" i="251"/>
  <c r="I370" i="251"/>
  <c r="H370" i="251"/>
  <c r="G370" i="251"/>
  <c r="F370" i="251"/>
  <c r="E370" i="251"/>
  <c r="D370" i="251"/>
  <c r="C370" i="251"/>
  <c r="K426" i="250"/>
  <c r="H426" i="250"/>
  <c r="G426" i="250"/>
  <c r="F426" i="250"/>
  <c r="E426" i="250"/>
  <c r="D426" i="250"/>
  <c r="C426" i="250"/>
  <c r="I424" i="250"/>
  <c r="K438" i="250" s="1"/>
  <c r="L438" i="250" s="1"/>
  <c r="I423" i="250"/>
  <c r="H423" i="250"/>
  <c r="G423" i="250"/>
  <c r="F423" i="250"/>
  <c r="E423" i="250"/>
  <c r="D423" i="250"/>
  <c r="C423" i="250"/>
  <c r="I422" i="250"/>
  <c r="H422" i="250"/>
  <c r="G422" i="250"/>
  <c r="F422" i="250"/>
  <c r="E422" i="250"/>
  <c r="D422" i="250"/>
  <c r="C422" i="250"/>
  <c r="Z376" i="249"/>
  <c r="W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X374" i="249"/>
  <c r="Z388" i="249" s="1"/>
  <c r="AA388" i="249" s="1"/>
  <c r="X373" i="249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X372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Z435" i="248"/>
  <c r="W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X433" i="248"/>
  <c r="Z447" i="248" s="1"/>
  <c r="AA447" i="248" s="1"/>
  <c r="X432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X431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K360" i="251" l="1"/>
  <c r="H360" i="251"/>
  <c r="G360" i="251"/>
  <c r="F360" i="251"/>
  <c r="E360" i="251"/>
  <c r="D360" i="251"/>
  <c r="C360" i="251"/>
  <c r="I358" i="251"/>
  <c r="K372" i="251" s="1"/>
  <c r="L372" i="251" s="1"/>
  <c r="H357" i="251"/>
  <c r="G357" i="251"/>
  <c r="F357" i="251"/>
  <c r="E357" i="251"/>
  <c r="D357" i="251"/>
  <c r="C357" i="251"/>
  <c r="I356" i="251"/>
  <c r="H356" i="251"/>
  <c r="G356" i="251"/>
  <c r="F356" i="251"/>
  <c r="E356" i="251"/>
  <c r="D356" i="251"/>
  <c r="C356" i="251"/>
  <c r="K412" i="250"/>
  <c r="H412" i="250"/>
  <c r="G412" i="250"/>
  <c r="F412" i="250"/>
  <c r="E412" i="250"/>
  <c r="D412" i="250"/>
  <c r="C412" i="250"/>
  <c r="I410" i="250"/>
  <c r="K424" i="250" s="1"/>
  <c r="L424" i="250" s="1"/>
  <c r="I409" i="250"/>
  <c r="H409" i="250"/>
  <c r="G409" i="250"/>
  <c r="F409" i="250"/>
  <c r="E409" i="250"/>
  <c r="D409" i="250"/>
  <c r="C409" i="250"/>
  <c r="I408" i="250"/>
  <c r="H408" i="250"/>
  <c r="G408" i="250"/>
  <c r="F408" i="250"/>
  <c r="E408" i="250"/>
  <c r="D408" i="250"/>
  <c r="C408" i="250"/>
  <c r="Z362" i="249"/>
  <c r="W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X360" i="249"/>
  <c r="Z374" i="249" s="1"/>
  <c r="AA374" i="249" s="1"/>
  <c r="X359" i="249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X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Z421" i="248"/>
  <c r="W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X419" i="248"/>
  <c r="Z433" i="248" s="1"/>
  <c r="AA433" i="248" s="1"/>
  <c r="X418" i="248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X417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Z407" i="248" l="1"/>
  <c r="W407" i="248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X405" i="248"/>
  <c r="Z419" i="248" s="1"/>
  <c r="AA419" i="248" s="1"/>
  <c r="X404" i="248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X403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Z348" i="249"/>
  <c r="W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X346" i="249"/>
  <c r="Z360" i="249" s="1"/>
  <c r="AA360" i="249" s="1"/>
  <c r="X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4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K398" i="250"/>
  <c r="H398" i="250"/>
  <c r="G398" i="250"/>
  <c r="F398" i="250"/>
  <c r="E398" i="250"/>
  <c r="I396" i="250"/>
  <c r="K410" i="250" s="1"/>
  <c r="L410" i="250" s="1"/>
  <c r="I395" i="250"/>
  <c r="H395" i="250"/>
  <c r="G395" i="250"/>
  <c r="F395" i="250"/>
  <c r="E395" i="250"/>
  <c r="D395" i="250"/>
  <c r="C395" i="250"/>
  <c r="I394" i="250"/>
  <c r="H394" i="250"/>
  <c r="G394" i="250"/>
  <c r="F394" i="250"/>
  <c r="E394" i="250"/>
  <c r="D394" i="250"/>
  <c r="C394" i="250"/>
  <c r="K346" i="251"/>
  <c r="H346" i="251"/>
  <c r="G346" i="251"/>
  <c r="F346" i="251"/>
  <c r="E346" i="251"/>
  <c r="D346" i="251"/>
  <c r="C346" i="251"/>
  <c r="I344" i="251"/>
  <c r="K358" i="251" s="1"/>
  <c r="L358" i="251" s="1"/>
  <c r="H343" i="251"/>
  <c r="G343" i="251"/>
  <c r="F343" i="251"/>
  <c r="E343" i="251"/>
  <c r="D343" i="251"/>
  <c r="C343" i="251"/>
  <c r="I342" i="251"/>
  <c r="H342" i="251"/>
  <c r="G342" i="251"/>
  <c r="F342" i="251"/>
  <c r="E342" i="251"/>
  <c r="D342" i="251"/>
  <c r="C342" i="251"/>
  <c r="K332" i="251"/>
  <c r="I381" i="250" l="1"/>
  <c r="C317" i="249" l="1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W317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W331" i="249"/>
  <c r="C381" i="250"/>
  <c r="D381" i="250"/>
  <c r="E381" i="250"/>
  <c r="F381" i="250"/>
  <c r="G381" i="250"/>
  <c r="H381" i="250"/>
  <c r="C384" i="250"/>
  <c r="D384" i="250"/>
  <c r="E384" i="250"/>
  <c r="F384" i="250"/>
  <c r="G384" i="250"/>
  <c r="H384" i="250"/>
  <c r="K384" i="250"/>
  <c r="C329" i="251"/>
  <c r="D329" i="251"/>
  <c r="E329" i="251"/>
  <c r="F329" i="251"/>
  <c r="G329" i="251"/>
  <c r="H329" i="251"/>
  <c r="C332" i="251"/>
  <c r="D332" i="251"/>
  <c r="E332" i="251"/>
  <c r="F332" i="251"/>
  <c r="G332" i="251"/>
  <c r="H332" i="251"/>
  <c r="I330" i="251"/>
  <c r="K344" i="251" s="1"/>
  <c r="L344" i="251" s="1"/>
  <c r="I328" i="251"/>
  <c r="H328" i="251"/>
  <c r="G328" i="251"/>
  <c r="F328" i="251"/>
  <c r="E328" i="251"/>
  <c r="D328" i="251"/>
  <c r="C328" i="251"/>
  <c r="I382" i="250"/>
  <c r="K396" i="250" s="1"/>
  <c r="L396" i="250" s="1"/>
  <c r="I380" i="250"/>
  <c r="H380" i="250"/>
  <c r="G380" i="250"/>
  <c r="F380" i="250"/>
  <c r="E380" i="250"/>
  <c r="D380" i="250"/>
  <c r="C380" i="250"/>
  <c r="Z334" i="249"/>
  <c r="W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X332" i="249"/>
  <c r="Z346" i="249" s="1"/>
  <c r="AA346" i="249" s="1"/>
  <c r="X331" i="249"/>
  <c r="X330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Z393" i="248"/>
  <c r="W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X391" i="248"/>
  <c r="Z405" i="248" s="1"/>
  <c r="AA405" i="248" s="1"/>
  <c r="X390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X389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I316" i="251" l="1"/>
  <c r="K330" i="251" s="1"/>
  <c r="L330" i="251" s="1"/>
  <c r="K318" i="251" l="1"/>
  <c r="D318" i="251"/>
  <c r="E318" i="251"/>
  <c r="F318" i="251"/>
  <c r="G318" i="251"/>
  <c r="H318" i="251"/>
  <c r="C318" i="251"/>
  <c r="D315" i="251" l="1"/>
  <c r="E315" i="251"/>
  <c r="F315" i="251"/>
  <c r="G315" i="251"/>
  <c r="H315" i="251"/>
  <c r="I315" i="251"/>
  <c r="C315" i="251"/>
  <c r="H314" i="251"/>
  <c r="G314" i="251"/>
  <c r="F314" i="251"/>
  <c r="I314" i="251"/>
  <c r="E314" i="251"/>
  <c r="D314" i="251"/>
  <c r="C314" i="251"/>
  <c r="D371" i="250"/>
  <c r="E371" i="250"/>
  <c r="F371" i="250"/>
  <c r="G371" i="250"/>
  <c r="H371" i="250"/>
  <c r="C371" i="250"/>
  <c r="K371" i="250"/>
  <c r="D368" i="250"/>
  <c r="E368" i="250"/>
  <c r="F368" i="250"/>
  <c r="G368" i="250"/>
  <c r="H368" i="250"/>
  <c r="I368" i="250"/>
  <c r="C368" i="250"/>
  <c r="I369" i="250"/>
  <c r="K382" i="250" s="1"/>
  <c r="L382" i="250" s="1"/>
  <c r="I367" i="250"/>
  <c r="H367" i="250"/>
  <c r="G367" i="250"/>
  <c r="F367" i="250"/>
  <c r="E367" i="250"/>
  <c r="D367" i="250"/>
  <c r="C367" i="250"/>
  <c r="Z320" i="249"/>
  <c r="W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X318" i="249"/>
  <c r="Z332" i="249" s="1"/>
  <c r="AA332" i="249" s="1"/>
  <c r="X317" i="249"/>
  <c r="X316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Z379" i="248"/>
  <c r="W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X377" i="248"/>
  <c r="Z391" i="248" s="1"/>
  <c r="AA391" i="248" s="1"/>
  <c r="X376" i="248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X375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J356" i="250" l="1"/>
  <c r="H356" i="250"/>
  <c r="M352" i="250"/>
  <c r="M348" i="250"/>
  <c r="M344" i="250"/>
  <c r="M340" i="250"/>
  <c r="M336" i="250"/>
  <c r="M332" i="250"/>
  <c r="Z306" i="249" l="1"/>
  <c r="Z366" i="248"/>
  <c r="D306" i="249" l="1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C306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X303" i="249"/>
  <c r="C303" i="249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W366" i="248"/>
  <c r="C366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X363" i="248"/>
  <c r="C363" i="248"/>
  <c r="H304" i="251"/>
  <c r="E304" i="251"/>
  <c r="D304" i="251"/>
  <c r="C304" i="251"/>
  <c r="F302" i="251"/>
  <c r="K316" i="251" s="1"/>
  <c r="L316" i="251" s="1"/>
  <c r="F301" i="251"/>
  <c r="E301" i="251"/>
  <c r="D301" i="251"/>
  <c r="C301" i="251"/>
  <c r="F300" i="251"/>
  <c r="E300" i="251"/>
  <c r="D300" i="251"/>
  <c r="C300" i="251"/>
  <c r="M327" i="250"/>
  <c r="J327" i="250"/>
  <c r="I327" i="250"/>
  <c r="H327" i="250"/>
  <c r="G327" i="250"/>
  <c r="F327" i="250"/>
  <c r="E327" i="250"/>
  <c r="D327" i="250"/>
  <c r="C327" i="250"/>
  <c r="K325" i="250"/>
  <c r="K369" i="250" s="1"/>
  <c r="L369" i="250" s="1"/>
  <c r="K324" i="250"/>
  <c r="J324" i="250"/>
  <c r="I324" i="250"/>
  <c r="H324" i="250"/>
  <c r="G324" i="250"/>
  <c r="F324" i="250"/>
  <c r="E324" i="250"/>
  <c r="D324" i="250"/>
  <c r="C324" i="250"/>
  <c r="K323" i="250"/>
  <c r="J323" i="250"/>
  <c r="I323" i="250"/>
  <c r="H323" i="250"/>
  <c r="G323" i="250"/>
  <c r="F323" i="250"/>
  <c r="E323" i="250"/>
  <c r="D323" i="250"/>
  <c r="C323" i="250"/>
  <c r="X304" i="249"/>
  <c r="Z318" i="249" s="1"/>
  <c r="AA318" i="249" s="1"/>
  <c r="X302" i="249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X364" i="248"/>
  <c r="Z377" i="248" s="1"/>
  <c r="AA377" i="248" s="1"/>
  <c r="X362" i="248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H291" i="251" l="1"/>
  <c r="E291" i="251"/>
  <c r="D291" i="251"/>
  <c r="C291" i="251"/>
  <c r="F289" i="251"/>
  <c r="H302" i="251" s="1"/>
  <c r="I302" i="251" s="1"/>
  <c r="F288" i="251"/>
  <c r="E288" i="251"/>
  <c r="D288" i="251"/>
  <c r="C288" i="251"/>
  <c r="F287" i="251"/>
  <c r="E287" i="251"/>
  <c r="D287" i="251"/>
  <c r="C287" i="251"/>
  <c r="M313" i="250"/>
  <c r="J313" i="250"/>
  <c r="I313" i="250"/>
  <c r="H313" i="250"/>
  <c r="G313" i="250"/>
  <c r="F313" i="250"/>
  <c r="E313" i="250"/>
  <c r="D313" i="250"/>
  <c r="C313" i="250"/>
  <c r="K311" i="250"/>
  <c r="M325" i="250" s="1"/>
  <c r="N325" i="250" s="1"/>
  <c r="K310" i="250"/>
  <c r="J310" i="250"/>
  <c r="I310" i="250"/>
  <c r="H310" i="250"/>
  <c r="G310" i="250"/>
  <c r="F310" i="250"/>
  <c r="E310" i="250"/>
  <c r="D310" i="250"/>
  <c r="C310" i="250"/>
  <c r="K309" i="250"/>
  <c r="J309" i="250"/>
  <c r="I309" i="250"/>
  <c r="H309" i="250"/>
  <c r="G309" i="250"/>
  <c r="F309" i="250"/>
  <c r="E309" i="250"/>
  <c r="D309" i="250"/>
  <c r="C309" i="250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X289" i="249"/>
  <c r="C289" i="249"/>
  <c r="Z292" i="249"/>
  <c r="W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X290" i="249"/>
  <c r="Z304" i="249" s="1"/>
  <c r="AA304" i="249" s="1"/>
  <c r="X288" i="249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D350" i="248" l="1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W350" i="248"/>
  <c r="C350" i="248"/>
  <c r="Z353" i="248"/>
  <c r="AA305" i="248"/>
  <c r="W353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X351" i="248"/>
  <c r="X350" i="248"/>
  <c r="X349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Z351" i="248" l="1"/>
  <c r="AA351" i="248" s="1"/>
  <c r="Z364" i="248"/>
  <c r="AA364" i="248" s="1"/>
  <c r="AH340" i="248"/>
  <c r="J340" i="248"/>
  <c r="V340" i="248"/>
  <c r="AK328" i="248"/>
  <c r="AF340" i="248"/>
  <c r="T340" i="248"/>
  <c r="H340" i="248"/>
  <c r="AK336" i="248"/>
  <c r="Y336" i="248"/>
  <c r="M336" i="248"/>
  <c r="AK332" i="248"/>
  <c r="Y332" i="248"/>
  <c r="M332" i="248"/>
  <c r="AG340" i="248"/>
  <c r="Y328" i="248"/>
  <c r="M328" i="248"/>
  <c r="AK324" i="248"/>
  <c r="Y324" i="248"/>
  <c r="M324" i="248"/>
  <c r="AK320" i="248"/>
  <c r="Y320" i="248"/>
  <c r="M320" i="248"/>
  <c r="AK316" i="248"/>
  <c r="Y316" i="248"/>
  <c r="M316" i="248"/>
  <c r="AK312" i="248"/>
  <c r="Y312" i="248"/>
  <c r="M312" i="248"/>
  <c r="E304" i="248" l="1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Z304" i="248"/>
  <c r="D304" i="248"/>
  <c r="C304" i="248"/>
  <c r="H278" i="251" l="1"/>
  <c r="E278" i="251"/>
  <c r="D278" i="251"/>
  <c r="C278" i="251"/>
  <c r="F276" i="251"/>
  <c r="H289" i="251" s="1"/>
  <c r="I289" i="251" s="1"/>
  <c r="F275" i="251"/>
  <c r="E275" i="251"/>
  <c r="D275" i="251"/>
  <c r="C275" i="251"/>
  <c r="F274" i="251"/>
  <c r="E274" i="251"/>
  <c r="D274" i="251"/>
  <c r="C274" i="251"/>
  <c r="M299" i="250"/>
  <c r="J299" i="250"/>
  <c r="I299" i="250"/>
  <c r="H299" i="250"/>
  <c r="G299" i="250"/>
  <c r="F299" i="250"/>
  <c r="E299" i="250"/>
  <c r="D299" i="250"/>
  <c r="C299" i="250"/>
  <c r="K297" i="250"/>
  <c r="M311" i="250" s="1"/>
  <c r="N311" i="250" s="1"/>
  <c r="K296" i="250"/>
  <c r="J296" i="250"/>
  <c r="I296" i="250"/>
  <c r="H296" i="250"/>
  <c r="G296" i="250"/>
  <c r="F296" i="250"/>
  <c r="E296" i="250"/>
  <c r="D296" i="250"/>
  <c r="C296" i="250"/>
  <c r="K295" i="250"/>
  <c r="J295" i="250"/>
  <c r="I295" i="250"/>
  <c r="H295" i="250"/>
  <c r="G295" i="250"/>
  <c r="F295" i="250"/>
  <c r="E295" i="250"/>
  <c r="D295" i="250"/>
  <c r="C295" i="250"/>
  <c r="J278" i="249"/>
  <c r="G278" i="249"/>
  <c r="F278" i="249"/>
  <c r="E278" i="249"/>
  <c r="D278" i="249"/>
  <c r="C278" i="249"/>
  <c r="H276" i="249"/>
  <c r="Z290" i="249" s="1"/>
  <c r="AA290" i="249" s="1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C304" i="248"/>
  <c r="AA302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AA300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Z286" i="248" l="1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C287" i="248" l="1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Z290" i="248"/>
  <c r="D290" i="248"/>
  <c r="C290" i="248"/>
  <c r="H263" i="249" l="1"/>
  <c r="J276" i="249" s="1"/>
  <c r="K276" i="249" s="1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AA287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AA273" i="248"/>
  <c r="C273" i="248"/>
  <c r="F263" i="251" l="1"/>
  <c r="H276" i="251" s="1"/>
  <c r="I276" i="251" s="1"/>
  <c r="E265" i="251"/>
  <c r="D265" i="251"/>
  <c r="C265" i="251"/>
  <c r="J285" i="250"/>
  <c r="I285" i="250"/>
  <c r="H285" i="250"/>
  <c r="G285" i="250"/>
  <c r="F285" i="250"/>
  <c r="E285" i="250"/>
  <c r="D285" i="250"/>
  <c r="C285" i="250"/>
  <c r="K283" i="250"/>
  <c r="M297" i="250" s="1"/>
  <c r="N297" i="250" s="1"/>
  <c r="G265" i="249"/>
  <c r="F265" i="249"/>
  <c r="E265" i="249"/>
  <c r="D265" i="249"/>
  <c r="C265" i="249"/>
  <c r="AA288" i="248"/>
  <c r="AC302" i="248" l="1"/>
  <c r="AD302" i="248" s="1"/>
  <c r="AC305" i="248"/>
  <c r="H265" i="251"/>
  <c r="F262" i="251"/>
  <c r="E262" i="251"/>
  <c r="D262" i="251"/>
  <c r="C262" i="251"/>
  <c r="F261" i="251"/>
  <c r="E261" i="251"/>
  <c r="D261" i="251"/>
  <c r="C261" i="251"/>
  <c r="M285" i="250"/>
  <c r="K282" i="250"/>
  <c r="J282" i="250"/>
  <c r="I282" i="250"/>
  <c r="H282" i="250"/>
  <c r="G282" i="250"/>
  <c r="F282" i="250"/>
  <c r="E282" i="250"/>
  <c r="D282" i="250"/>
  <c r="C282" i="250"/>
  <c r="K281" i="250"/>
  <c r="J281" i="250"/>
  <c r="I281" i="250"/>
  <c r="H281" i="250"/>
  <c r="G281" i="250"/>
  <c r="F281" i="250"/>
  <c r="E281" i="250"/>
  <c r="D281" i="250"/>
  <c r="C281" i="250"/>
  <c r="J265" i="249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C290" i="248" l="1"/>
  <c r="AA286" i="248"/>
  <c r="AC276" i="248" l="1"/>
  <c r="E276" i="248" l="1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Z276" i="248"/>
  <c r="D276" i="248"/>
  <c r="C276" i="248"/>
  <c r="H252" i="251" l="1"/>
  <c r="E252" i="251"/>
  <c r="D252" i="251"/>
  <c r="C252" i="251"/>
  <c r="F250" i="251"/>
  <c r="H263" i="251" s="1"/>
  <c r="I263" i="251" s="1"/>
  <c r="F249" i="251"/>
  <c r="E249" i="251"/>
  <c r="D249" i="251"/>
  <c r="C249" i="251"/>
  <c r="F248" i="251"/>
  <c r="E248" i="251"/>
  <c r="D248" i="251"/>
  <c r="C248" i="251"/>
  <c r="M271" i="250"/>
  <c r="J271" i="250"/>
  <c r="I271" i="250"/>
  <c r="H271" i="250"/>
  <c r="G271" i="250"/>
  <c r="F271" i="250"/>
  <c r="E271" i="250"/>
  <c r="D271" i="250"/>
  <c r="C271" i="250"/>
  <c r="K269" i="250"/>
  <c r="M283" i="250" s="1"/>
  <c r="N283" i="250" s="1"/>
  <c r="K268" i="250"/>
  <c r="J268" i="250"/>
  <c r="I268" i="250"/>
  <c r="H268" i="250"/>
  <c r="G268" i="250"/>
  <c r="F268" i="250"/>
  <c r="E268" i="250"/>
  <c r="D268" i="250"/>
  <c r="C268" i="250"/>
  <c r="K267" i="250"/>
  <c r="J267" i="250"/>
  <c r="I267" i="250"/>
  <c r="H267" i="250"/>
  <c r="G267" i="250"/>
  <c r="F267" i="250"/>
  <c r="E267" i="250"/>
  <c r="D267" i="250"/>
  <c r="C26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A274" i="248"/>
  <c r="AC288" i="248" s="1"/>
  <c r="AD288" i="248" s="1"/>
  <c r="AA272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H239" i="251" l="1"/>
  <c r="E239" i="251"/>
  <c r="D239" i="251"/>
  <c r="C239" i="251"/>
  <c r="F237" i="251"/>
  <c r="H250" i="251" s="1"/>
  <c r="I250" i="251" s="1"/>
  <c r="F236" i="251"/>
  <c r="E236" i="251"/>
  <c r="D236" i="251"/>
  <c r="C236" i="251"/>
  <c r="F235" i="251"/>
  <c r="E235" i="251"/>
  <c r="D235" i="251"/>
  <c r="C235" i="251"/>
  <c r="M257" i="250"/>
  <c r="J257" i="250"/>
  <c r="I257" i="250"/>
  <c r="H257" i="250"/>
  <c r="G257" i="250"/>
  <c r="F257" i="250"/>
  <c r="E257" i="250"/>
  <c r="D257" i="250"/>
  <c r="C257" i="250"/>
  <c r="K255" i="250"/>
  <c r="M269" i="250" s="1"/>
  <c r="N269" i="250" s="1"/>
  <c r="K254" i="250"/>
  <c r="J254" i="250"/>
  <c r="I254" i="250"/>
  <c r="H254" i="250"/>
  <c r="G254" i="250"/>
  <c r="F254" i="250"/>
  <c r="E254" i="250"/>
  <c r="D254" i="250"/>
  <c r="C254" i="250"/>
  <c r="K253" i="250"/>
  <c r="J253" i="250"/>
  <c r="I253" i="250"/>
  <c r="H253" i="250"/>
  <c r="G253" i="250"/>
  <c r="F253" i="250"/>
  <c r="E253" i="250"/>
  <c r="D253" i="250"/>
  <c r="C25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C262" i="248"/>
  <c r="Z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AA260" i="248"/>
  <c r="AC274" i="248" s="1"/>
  <c r="AD274" i="248" s="1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AA258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H226" i="251" l="1"/>
  <c r="E226" i="251"/>
  <c r="D226" i="251"/>
  <c r="C226" i="251"/>
  <c r="F224" i="251"/>
  <c r="H237" i="251" s="1"/>
  <c r="I237" i="251" s="1"/>
  <c r="F223" i="251"/>
  <c r="E223" i="251"/>
  <c r="D223" i="251"/>
  <c r="C223" i="251"/>
  <c r="F222" i="251"/>
  <c r="E222" i="251"/>
  <c r="D222" i="251"/>
  <c r="C222" i="251"/>
  <c r="M243" i="250"/>
  <c r="J243" i="250"/>
  <c r="I243" i="250"/>
  <c r="H243" i="250"/>
  <c r="G243" i="250"/>
  <c r="F243" i="250"/>
  <c r="E243" i="250"/>
  <c r="D243" i="250"/>
  <c r="C243" i="250"/>
  <c r="K241" i="250"/>
  <c r="M255" i="250" s="1"/>
  <c r="N255" i="250" s="1"/>
  <c r="K240" i="250"/>
  <c r="J240" i="250"/>
  <c r="I240" i="250"/>
  <c r="H240" i="250"/>
  <c r="G240" i="250"/>
  <c r="F240" i="250"/>
  <c r="E240" i="250"/>
  <c r="D240" i="250"/>
  <c r="C240" i="250"/>
  <c r="K239" i="250"/>
  <c r="J239" i="250"/>
  <c r="I239" i="250"/>
  <c r="H239" i="250"/>
  <c r="G239" i="250"/>
  <c r="F239" i="250"/>
  <c r="E239" i="250"/>
  <c r="D239" i="250"/>
  <c r="C23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C248" i="248"/>
  <c r="Z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AA246" i="248"/>
  <c r="AC260" i="248" s="1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AA244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AD260" i="248" l="1"/>
  <c r="H211" i="249"/>
  <c r="J224" i="249" s="1"/>
  <c r="K224" i="249" s="1"/>
  <c r="H213" i="251" l="1"/>
  <c r="E213" i="251"/>
  <c r="D213" i="251"/>
  <c r="C213" i="251"/>
  <c r="F211" i="251"/>
  <c r="H224" i="251" s="1"/>
  <c r="I224" i="251" s="1"/>
  <c r="F210" i="251"/>
  <c r="E210" i="251"/>
  <c r="D210" i="251"/>
  <c r="C210" i="251"/>
  <c r="F209" i="251"/>
  <c r="E209" i="251"/>
  <c r="D209" i="251"/>
  <c r="C209" i="251"/>
  <c r="M229" i="250"/>
  <c r="J229" i="250"/>
  <c r="I229" i="250"/>
  <c r="H229" i="250"/>
  <c r="G229" i="250"/>
  <c r="F229" i="250"/>
  <c r="E229" i="250"/>
  <c r="D229" i="250"/>
  <c r="C229" i="250"/>
  <c r="K227" i="250"/>
  <c r="M241" i="250" s="1"/>
  <c r="N241" i="250" s="1"/>
  <c r="K226" i="250"/>
  <c r="J226" i="250"/>
  <c r="I226" i="250"/>
  <c r="H226" i="250"/>
  <c r="G226" i="250"/>
  <c r="F226" i="250"/>
  <c r="E226" i="250"/>
  <c r="D226" i="250"/>
  <c r="C226" i="250"/>
  <c r="K225" i="250"/>
  <c r="J225" i="250"/>
  <c r="I225" i="250"/>
  <c r="H225" i="250"/>
  <c r="G225" i="250"/>
  <c r="F225" i="250"/>
  <c r="E225" i="250"/>
  <c r="D225" i="250"/>
  <c r="C225" i="250"/>
  <c r="J213" i="249"/>
  <c r="G213" i="249"/>
  <c r="F213" i="249"/>
  <c r="E213" i="249"/>
  <c r="D213" i="249"/>
  <c r="C213" i="249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C234" i="248"/>
  <c r="Z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AA232" i="248"/>
  <c r="AC246" i="248" s="1"/>
  <c r="AD246" i="248" s="1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AA230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AC220" i="248" l="1"/>
  <c r="X217" i="248" l="1"/>
  <c r="H200" i="251"/>
  <c r="E200" i="251"/>
  <c r="D200" i="251"/>
  <c r="C200" i="251"/>
  <c r="F198" i="251"/>
  <c r="H211" i="251" s="1"/>
  <c r="I211" i="251" s="1"/>
  <c r="F197" i="251"/>
  <c r="E197" i="251"/>
  <c r="D197" i="251"/>
  <c r="C197" i="251"/>
  <c r="F196" i="251"/>
  <c r="E196" i="251"/>
  <c r="D196" i="251"/>
  <c r="C196" i="251"/>
  <c r="M215" i="250"/>
  <c r="J215" i="250"/>
  <c r="I215" i="250"/>
  <c r="H215" i="250"/>
  <c r="G215" i="250"/>
  <c r="F215" i="250"/>
  <c r="E215" i="250"/>
  <c r="D215" i="250"/>
  <c r="C215" i="250"/>
  <c r="K213" i="250"/>
  <c r="M227" i="250" s="1"/>
  <c r="N227" i="250" s="1"/>
  <c r="K212" i="250"/>
  <c r="J212" i="250"/>
  <c r="I212" i="250"/>
  <c r="H212" i="250"/>
  <c r="G212" i="250"/>
  <c r="F212" i="250"/>
  <c r="E212" i="250"/>
  <c r="D212" i="250"/>
  <c r="C212" i="250"/>
  <c r="K211" i="250"/>
  <c r="J211" i="250"/>
  <c r="I211" i="250"/>
  <c r="H211" i="250"/>
  <c r="G211" i="250"/>
  <c r="F211" i="250"/>
  <c r="E211" i="250"/>
  <c r="D211" i="250"/>
  <c r="C211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Z220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W217" i="248"/>
  <c r="Y217" i="248"/>
  <c r="Z217" i="248"/>
  <c r="C217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6" i="248"/>
  <c r="AA218" i="248"/>
  <c r="AC232" i="248" s="1"/>
  <c r="AD232" i="248" s="1"/>
  <c r="AA217" i="248"/>
  <c r="AA216" i="248"/>
  <c r="C216" i="248"/>
  <c r="AA204" i="248" l="1"/>
  <c r="AC218" i="248" s="1"/>
  <c r="AD218" i="248" s="1"/>
  <c r="D201" i="250"/>
  <c r="Z203" i="248" l="1"/>
  <c r="Y203" i="248"/>
  <c r="Q203" i="248"/>
  <c r="J203" i="248"/>
  <c r="H203" i="248"/>
  <c r="G203" i="248"/>
  <c r="F203" i="248"/>
  <c r="E203" i="248"/>
  <c r="D203" i="248"/>
  <c r="C203" i="248"/>
  <c r="Z202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Z206" i="248"/>
  <c r="C206" i="248"/>
  <c r="Q202" i="248"/>
  <c r="AC206" i="248" l="1"/>
  <c r="AA203" i="248"/>
  <c r="X203" i="248"/>
  <c r="W203" i="248"/>
  <c r="V203" i="248"/>
  <c r="U203" i="248"/>
  <c r="T203" i="248"/>
  <c r="S203" i="248"/>
  <c r="R203" i="248"/>
  <c r="P203" i="248"/>
  <c r="O203" i="248"/>
  <c r="N203" i="248"/>
  <c r="M203" i="248"/>
  <c r="L203" i="248"/>
  <c r="K203" i="248"/>
  <c r="I203" i="248"/>
  <c r="AA202" i="248"/>
  <c r="Y202" i="248"/>
  <c r="X202" i="248"/>
  <c r="W202" i="248"/>
  <c r="V202" i="248"/>
  <c r="U202" i="248"/>
  <c r="T202" i="248"/>
  <c r="S202" i="248"/>
  <c r="R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M201" i="250"/>
  <c r="J201" i="250"/>
  <c r="I201" i="250"/>
  <c r="H201" i="250"/>
  <c r="G201" i="250"/>
  <c r="F201" i="250"/>
  <c r="E201" i="250"/>
  <c r="C201" i="250"/>
  <c r="K199" i="250"/>
  <c r="M213" i="250" s="1"/>
  <c r="N213" i="250" s="1"/>
  <c r="K198" i="250"/>
  <c r="J198" i="250"/>
  <c r="I198" i="250"/>
  <c r="H198" i="250"/>
  <c r="G198" i="250"/>
  <c r="F198" i="250"/>
  <c r="E198" i="250"/>
  <c r="D198" i="250"/>
  <c r="C198" i="250"/>
  <c r="K197" i="250"/>
  <c r="J197" i="250"/>
  <c r="I197" i="250"/>
  <c r="H197" i="250"/>
  <c r="G197" i="250"/>
  <c r="F197" i="250"/>
  <c r="E197" i="250"/>
  <c r="D197" i="250"/>
  <c r="C197" i="250"/>
  <c r="H187" i="251"/>
  <c r="E187" i="251"/>
  <c r="D187" i="251"/>
  <c r="C187" i="251"/>
  <c r="F185" i="251"/>
  <c r="H198" i="251" s="1"/>
  <c r="I198" i="251" s="1"/>
  <c r="F184" i="251"/>
  <c r="E184" i="251"/>
  <c r="D184" i="251"/>
  <c r="C184" i="251"/>
  <c r="F183" i="251"/>
  <c r="E183" i="251"/>
  <c r="D183" i="251"/>
  <c r="C183" i="251"/>
  <c r="E174" i="251" l="1"/>
  <c r="D174" i="251"/>
  <c r="C174" i="251"/>
  <c r="F172" i="251"/>
  <c r="H185" i="251" s="1"/>
  <c r="I185" i="251" s="1"/>
  <c r="D187" i="250"/>
  <c r="E187" i="250"/>
  <c r="F187" i="250"/>
  <c r="G187" i="250"/>
  <c r="H187" i="250"/>
  <c r="I187" i="250"/>
  <c r="J187" i="250"/>
  <c r="C187" i="250"/>
  <c r="K185" i="250" l="1"/>
  <c r="M199" i="250" s="1"/>
  <c r="N199" i="250" s="1"/>
  <c r="H174" i="251" l="1"/>
  <c r="D171" i="249" l="1"/>
  <c r="E171" i="249"/>
  <c r="F171" i="249"/>
  <c r="G171" i="249"/>
  <c r="H171" i="249"/>
  <c r="D184" i="250"/>
  <c r="E184" i="250"/>
  <c r="F184" i="250"/>
  <c r="G184" i="250"/>
  <c r="H184" i="250"/>
  <c r="I184" i="250"/>
  <c r="J184" i="250"/>
  <c r="K184" i="250"/>
  <c r="F171" i="251"/>
  <c r="D171" i="251"/>
  <c r="E171" i="251"/>
  <c r="C171" i="251"/>
  <c r="F170" i="251"/>
  <c r="E170" i="251"/>
  <c r="D170" i="251"/>
  <c r="C170" i="251"/>
  <c r="M187" i="250"/>
  <c r="C184" i="250"/>
  <c r="K183" i="250"/>
  <c r="J183" i="250"/>
  <c r="I183" i="250"/>
  <c r="H183" i="250"/>
  <c r="G183" i="250"/>
  <c r="F183" i="250"/>
  <c r="E183" i="250"/>
  <c r="D183" i="250"/>
  <c r="C183" i="250"/>
  <c r="J174" i="249"/>
  <c r="G174" i="249"/>
  <c r="F174" i="249"/>
  <c r="E174" i="249"/>
  <c r="D174" i="249"/>
  <c r="C174" i="249"/>
  <c r="H172" i="249"/>
  <c r="J185" i="249" s="1"/>
  <c r="K185" i="249" s="1"/>
  <c r="C171" i="249"/>
  <c r="H170" i="249"/>
  <c r="G170" i="249"/>
  <c r="F170" i="249"/>
  <c r="E170" i="249"/>
  <c r="D170" i="249"/>
  <c r="C170" i="249"/>
  <c r="Y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X188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X191" i="248"/>
  <c r="AA191" i="248"/>
  <c r="P187" i="248"/>
  <c r="C191" i="248"/>
  <c r="Y189" i="248"/>
  <c r="AC204" i="248" s="1"/>
  <c r="AD204" i="248" s="1"/>
  <c r="C188" i="248"/>
  <c r="Y187" i="248"/>
  <c r="X187" i="248"/>
  <c r="W187" i="248"/>
  <c r="V187" i="248"/>
  <c r="U187" i="248"/>
  <c r="T187" i="248"/>
  <c r="S187" i="248"/>
  <c r="R187" i="248"/>
  <c r="Q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J161" i="249" l="1"/>
  <c r="J148" i="249"/>
  <c r="J135" i="249"/>
  <c r="J122" i="249"/>
  <c r="J109" i="249"/>
  <c r="J96" i="249"/>
  <c r="J83" i="249"/>
  <c r="J148" i="251"/>
  <c r="J135" i="251"/>
  <c r="J122" i="251"/>
  <c r="J109" i="251"/>
  <c r="J96" i="251"/>
  <c r="J44" i="251"/>
  <c r="J83" i="251"/>
  <c r="J70" i="251"/>
  <c r="J57" i="251"/>
  <c r="E161" i="249" l="1"/>
  <c r="F161" i="249"/>
  <c r="G161" i="249"/>
  <c r="D161" i="249"/>
  <c r="X173" i="248" l="1"/>
  <c r="W173" i="248"/>
  <c r="V173" i="248"/>
  <c r="U173" i="248"/>
  <c r="T173" i="248"/>
  <c r="S173" i="248"/>
  <c r="R173" i="248"/>
  <c r="Q173" i="248"/>
  <c r="P173" i="248"/>
  <c r="O173" i="248"/>
  <c r="N173" i="248"/>
  <c r="M173" i="248"/>
  <c r="P176" i="248"/>
  <c r="O176" i="248"/>
  <c r="O172" i="248"/>
  <c r="P172" i="248"/>
  <c r="C169" i="250" l="1"/>
  <c r="C170" i="250"/>
  <c r="H161" i="251" l="1"/>
  <c r="E161" i="251"/>
  <c r="D161" i="251"/>
  <c r="C161" i="251"/>
  <c r="F159" i="251"/>
  <c r="H172" i="251" s="1"/>
  <c r="I172" i="251" s="1"/>
  <c r="F158" i="251"/>
  <c r="E158" i="251"/>
  <c r="D158" i="251"/>
  <c r="C158" i="251"/>
  <c r="F157" i="251"/>
  <c r="E157" i="251"/>
  <c r="D157" i="251"/>
  <c r="C157" i="251"/>
  <c r="M173" i="250"/>
  <c r="J173" i="250"/>
  <c r="I173" i="250"/>
  <c r="H173" i="250"/>
  <c r="G173" i="250"/>
  <c r="F173" i="250"/>
  <c r="E173" i="250"/>
  <c r="D173" i="250"/>
  <c r="C173" i="250"/>
  <c r="K171" i="250"/>
  <c r="M185" i="250" s="1"/>
  <c r="N185" i="250" s="1"/>
  <c r="K170" i="250"/>
  <c r="J170" i="250"/>
  <c r="I170" i="250"/>
  <c r="H170" i="250"/>
  <c r="G170" i="250"/>
  <c r="F170" i="250"/>
  <c r="E170" i="250"/>
  <c r="D170" i="250"/>
  <c r="K169" i="250"/>
  <c r="J169" i="250"/>
  <c r="I169" i="250"/>
  <c r="H169" i="250"/>
  <c r="G169" i="250"/>
  <c r="F169" i="250"/>
  <c r="E169" i="250"/>
  <c r="D169" i="250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A176" i="248" l="1"/>
  <c r="X176" i="248"/>
  <c r="W176" i="248"/>
  <c r="V176" i="248"/>
  <c r="U176" i="248"/>
  <c r="T176" i="248"/>
  <c r="S176" i="248"/>
  <c r="R176" i="248"/>
  <c r="Q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Y174" i="248"/>
  <c r="AA189" i="248" s="1"/>
  <c r="AB189" i="248" s="1"/>
  <c r="Y173" i="248"/>
  <c r="L173" i="248"/>
  <c r="K173" i="248"/>
  <c r="J173" i="248"/>
  <c r="I173" i="248"/>
  <c r="H173" i="248"/>
  <c r="G173" i="248"/>
  <c r="F173" i="248"/>
  <c r="E173" i="248"/>
  <c r="D173" i="248"/>
  <c r="C173" i="248"/>
  <c r="Y172" i="248"/>
  <c r="X172" i="248"/>
  <c r="W172" i="248"/>
  <c r="V172" i="248"/>
  <c r="U172" i="248"/>
  <c r="T172" i="248"/>
  <c r="S172" i="248"/>
  <c r="R172" i="248"/>
  <c r="Q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D159" i="250" l="1"/>
  <c r="E159" i="250"/>
  <c r="F159" i="250"/>
  <c r="G159" i="250"/>
  <c r="H159" i="250"/>
  <c r="I159" i="250"/>
  <c r="J159" i="250"/>
  <c r="C159" i="250"/>
  <c r="AA161" i="248"/>
  <c r="Y158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O161" i="248"/>
  <c r="Q161" i="248"/>
  <c r="R161" i="248"/>
  <c r="S161" i="248"/>
  <c r="T161" i="248"/>
  <c r="U161" i="248"/>
  <c r="V161" i="248"/>
  <c r="W161" i="248"/>
  <c r="X161" i="248"/>
  <c r="C161" i="248"/>
  <c r="E148" i="251" l="1"/>
  <c r="D148" i="251"/>
  <c r="C148" i="251"/>
  <c r="H146" i="251"/>
  <c r="H159" i="251" s="1"/>
  <c r="I159" i="251" s="1"/>
  <c r="H145" i="251"/>
  <c r="E145" i="251"/>
  <c r="D145" i="251"/>
  <c r="C145" i="251"/>
  <c r="H144" i="251"/>
  <c r="E144" i="251"/>
  <c r="D144" i="251"/>
  <c r="C144" i="251"/>
  <c r="M159" i="250"/>
  <c r="K157" i="250"/>
  <c r="M171" i="250" s="1"/>
  <c r="N171" i="250" s="1"/>
  <c r="K156" i="250"/>
  <c r="J156" i="250"/>
  <c r="I156" i="250"/>
  <c r="H156" i="250"/>
  <c r="G156" i="250"/>
  <c r="F156" i="250"/>
  <c r="E156" i="250"/>
  <c r="D156" i="250"/>
  <c r="C156" i="250"/>
  <c r="K155" i="250"/>
  <c r="J155" i="250"/>
  <c r="I155" i="250"/>
  <c r="H155" i="250"/>
  <c r="G155" i="250"/>
  <c r="F155" i="250"/>
  <c r="E155" i="250"/>
  <c r="D155" i="250"/>
  <c r="C155" i="250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Y159" i="248"/>
  <c r="AA174" i="248" s="1"/>
  <c r="AB174" i="248" s="1"/>
  <c r="X158" i="248"/>
  <c r="W158" i="248"/>
  <c r="V158" i="248"/>
  <c r="U158" i="248"/>
  <c r="T158" i="248"/>
  <c r="S158" i="248"/>
  <c r="R158" i="248"/>
  <c r="Q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Y157" i="248"/>
  <c r="X157" i="248"/>
  <c r="W157" i="248"/>
  <c r="V157" i="248"/>
  <c r="U157" i="248"/>
  <c r="T157" i="248"/>
  <c r="S157" i="248"/>
  <c r="R157" i="248"/>
  <c r="Q157" i="248"/>
  <c r="O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D145" i="250" l="1"/>
  <c r="E145" i="250"/>
  <c r="F145" i="250"/>
  <c r="G145" i="250"/>
  <c r="H145" i="250"/>
  <c r="I145" i="250"/>
  <c r="J145" i="250"/>
  <c r="C145" i="250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C146" i="248"/>
  <c r="C142" i="248"/>
  <c r="D142" i="248"/>
  <c r="E142" i="248"/>
  <c r="F142" i="248"/>
  <c r="G142" i="248"/>
  <c r="H142" i="248"/>
  <c r="I142" i="248"/>
  <c r="J142" i="248"/>
  <c r="K142" i="248"/>
  <c r="L142" i="248"/>
  <c r="C143" i="248"/>
  <c r="D143" i="248"/>
  <c r="E143" i="248"/>
  <c r="F143" i="248"/>
  <c r="G143" i="248"/>
  <c r="H143" i="248"/>
  <c r="I143" i="248"/>
  <c r="J143" i="248"/>
  <c r="K143" i="248"/>
  <c r="L143" i="248"/>
  <c r="K143" i="250" l="1"/>
  <c r="M157" i="250" s="1"/>
  <c r="N157" i="250" s="1"/>
  <c r="J142" i="250"/>
  <c r="J141" i="250"/>
  <c r="E135" i="251" l="1"/>
  <c r="D135" i="251"/>
  <c r="C135" i="251"/>
  <c r="H133" i="251"/>
  <c r="J146" i="251" s="1"/>
  <c r="K146" i="251" s="1"/>
  <c r="H132" i="251"/>
  <c r="E132" i="251"/>
  <c r="D132" i="251"/>
  <c r="C132" i="251"/>
  <c r="H131" i="251"/>
  <c r="E131" i="251"/>
  <c r="D131" i="251"/>
  <c r="C131" i="251"/>
  <c r="M145" i="250"/>
  <c r="K142" i="250"/>
  <c r="I142" i="250"/>
  <c r="H142" i="250"/>
  <c r="G142" i="250"/>
  <c r="F142" i="250"/>
  <c r="E142" i="250"/>
  <c r="D142" i="250"/>
  <c r="C142" i="250"/>
  <c r="K141" i="250"/>
  <c r="I141" i="250"/>
  <c r="H141" i="250"/>
  <c r="G141" i="250"/>
  <c r="F141" i="250"/>
  <c r="E141" i="250"/>
  <c r="D141" i="250"/>
  <c r="C141" i="250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Z146" i="248" l="1"/>
  <c r="X144" i="248"/>
  <c r="AA159" i="248" s="1"/>
  <c r="AB159" i="248" s="1"/>
  <c r="X143" i="248"/>
  <c r="W143" i="248"/>
  <c r="V143" i="248"/>
  <c r="U143" i="248"/>
  <c r="T143" i="248"/>
  <c r="S143" i="248"/>
  <c r="R143" i="248"/>
  <c r="Q143" i="248"/>
  <c r="P143" i="248"/>
  <c r="O143" i="248"/>
  <c r="N143" i="248"/>
  <c r="M143" i="248"/>
  <c r="X142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E122" i="251" l="1"/>
  <c r="D122" i="251"/>
  <c r="C122" i="251"/>
  <c r="H120" i="251"/>
  <c r="J133" i="251" s="1"/>
  <c r="K133" i="251" s="1"/>
  <c r="H119" i="251"/>
  <c r="E119" i="251"/>
  <c r="D119" i="251"/>
  <c r="C119" i="251"/>
  <c r="H118" i="251"/>
  <c r="E118" i="251"/>
  <c r="D118" i="251"/>
  <c r="C118" i="251"/>
  <c r="L131" i="250"/>
  <c r="I131" i="250"/>
  <c r="H131" i="250"/>
  <c r="G131" i="250"/>
  <c r="F131" i="250"/>
  <c r="E131" i="250"/>
  <c r="D131" i="250"/>
  <c r="C131" i="250"/>
  <c r="J129" i="250"/>
  <c r="M143" i="250" s="1"/>
  <c r="N143" i="250" s="1"/>
  <c r="J128" i="250"/>
  <c r="I128" i="250"/>
  <c r="H128" i="250"/>
  <c r="G128" i="250"/>
  <c r="F128" i="250"/>
  <c r="E128" i="250"/>
  <c r="D128" i="250"/>
  <c r="C128" i="250"/>
  <c r="J127" i="250"/>
  <c r="I127" i="250"/>
  <c r="H127" i="250"/>
  <c r="G127" i="250"/>
  <c r="F127" i="250"/>
  <c r="E127" i="250"/>
  <c r="D127" i="250"/>
  <c r="C127" i="250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A131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Y129" i="248"/>
  <c r="Z144" i="248" s="1"/>
  <c r="AA144" i="248" s="1"/>
  <c r="Y128" i="248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Y127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E109" i="251" l="1"/>
  <c r="D109" i="251"/>
  <c r="C109" i="251"/>
  <c r="H107" i="251"/>
  <c r="J120" i="251" s="1"/>
  <c r="K120" i="251" s="1"/>
  <c r="H106" i="251"/>
  <c r="E106" i="251"/>
  <c r="D106" i="251"/>
  <c r="C106" i="251"/>
  <c r="H105" i="251"/>
  <c r="E105" i="251"/>
  <c r="D105" i="251"/>
  <c r="C105" i="251"/>
  <c r="L117" i="250"/>
  <c r="I117" i="250"/>
  <c r="H117" i="250"/>
  <c r="G117" i="250"/>
  <c r="F117" i="250"/>
  <c r="E117" i="250"/>
  <c r="D117" i="250"/>
  <c r="C117" i="250"/>
  <c r="J115" i="250"/>
  <c r="L129" i="250" s="1"/>
  <c r="M129" i="250" s="1"/>
  <c r="J114" i="250"/>
  <c r="I114" i="250"/>
  <c r="H114" i="250"/>
  <c r="G114" i="250"/>
  <c r="F114" i="250"/>
  <c r="E114" i="250"/>
  <c r="D114" i="250"/>
  <c r="C114" i="250"/>
  <c r="J113" i="250"/>
  <c r="I113" i="250"/>
  <c r="H113" i="250"/>
  <c r="G113" i="250"/>
  <c r="F113" i="250"/>
  <c r="E113" i="250"/>
  <c r="D113" i="250"/>
  <c r="C113" i="250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A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Y115" i="248"/>
  <c r="AA129" i="248" s="1"/>
  <c r="AB129" i="248" s="1"/>
  <c r="Y114" i="248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Y113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J101" i="250" l="1"/>
  <c r="L115" i="250" s="1"/>
  <c r="M115" i="250" s="1"/>
  <c r="E96" i="251" l="1"/>
  <c r="D96" i="251"/>
  <c r="C96" i="251"/>
  <c r="H94" i="251"/>
  <c r="J107" i="251" s="1"/>
  <c r="K107" i="251" s="1"/>
  <c r="H93" i="251"/>
  <c r="E93" i="251"/>
  <c r="D93" i="251"/>
  <c r="C93" i="251"/>
  <c r="H92" i="251"/>
  <c r="E92" i="251"/>
  <c r="D92" i="251"/>
  <c r="C92" i="251"/>
  <c r="L103" i="250"/>
  <c r="I103" i="250"/>
  <c r="H103" i="250"/>
  <c r="G103" i="250"/>
  <c r="F103" i="250"/>
  <c r="E103" i="250"/>
  <c r="D103" i="250"/>
  <c r="C103" i="250"/>
  <c r="J100" i="250"/>
  <c r="I100" i="250"/>
  <c r="H100" i="250"/>
  <c r="G100" i="250"/>
  <c r="F100" i="250"/>
  <c r="E100" i="250"/>
  <c r="D100" i="250"/>
  <c r="C100" i="250"/>
  <c r="J99" i="250"/>
  <c r="I99" i="250"/>
  <c r="H99" i="250"/>
  <c r="G99" i="250"/>
  <c r="F99" i="250"/>
  <c r="E99" i="250"/>
  <c r="D99" i="250"/>
  <c r="C99" i="250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A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Y101" i="248"/>
  <c r="AA115" i="248" s="1"/>
  <c r="AB115" i="248" s="1"/>
  <c r="Y100" i="248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Y99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I89" i="250" l="1"/>
  <c r="C79" i="249" l="1"/>
  <c r="C80" i="249"/>
  <c r="E83" i="251" l="1"/>
  <c r="D83" i="251"/>
  <c r="C83" i="251"/>
  <c r="H81" i="251"/>
  <c r="J94" i="251" s="1"/>
  <c r="K94" i="251" s="1"/>
  <c r="H80" i="251"/>
  <c r="E80" i="251"/>
  <c r="D80" i="251"/>
  <c r="C80" i="251"/>
  <c r="H79" i="251"/>
  <c r="E79" i="251"/>
  <c r="D79" i="251"/>
  <c r="C79" i="251"/>
  <c r="L89" i="250"/>
  <c r="H89" i="250"/>
  <c r="G89" i="250"/>
  <c r="F89" i="250"/>
  <c r="E89" i="250"/>
  <c r="D89" i="250"/>
  <c r="C89" i="250"/>
  <c r="J87" i="250"/>
  <c r="L101" i="250" s="1"/>
  <c r="M101" i="250" s="1"/>
  <c r="J86" i="250"/>
  <c r="I86" i="250"/>
  <c r="H86" i="250"/>
  <c r="G86" i="250"/>
  <c r="F86" i="250"/>
  <c r="E86" i="250"/>
  <c r="D86" i="250"/>
  <c r="C86" i="250"/>
  <c r="J85" i="250"/>
  <c r="I85" i="250"/>
  <c r="H85" i="250"/>
  <c r="G85" i="250"/>
  <c r="F85" i="250"/>
  <c r="E85" i="250"/>
  <c r="D85" i="250"/>
  <c r="C85" i="250"/>
  <c r="G83" i="249"/>
  <c r="F83" i="249"/>
  <c r="E83" i="249"/>
  <c r="D83" i="249"/>
  <c r="C83" i="249"/>
  <c r="H81" i="249"/>
  <c r="J94" i="249" s="1"/>
  <c r="K94" i="249" s="1"/>
  <c r="H80" i="249"/>
  <c r="G80" i="249"/>
  <c r="F80" i="249"/>
  <c r="E80" i="249"/>
  <c r="D80" i="249"/>
  <c r="H79" i="249"/>
  <c r="G79" i="249"/>
  <c r="F79" i="249"/>
  <c r="E79" i="249"/>
  <c r="D79" i="249"/>
  <c r="AA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Y87" i="248"/>
  <c r="AA101" i="248" s="1"/>
  <c r="AB101" i="248" s="1"/>
  <c r="Y86" i="248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Y85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D75" i="250" l="1"/>
  <c r="E75" i="250"/>
  <c r="F75" i="250"/>
  <c r="G75" i="250"/>
  <c r="H75" i="250"/>
  <c r="I75" i="250"/>
  <c r="C75" i="250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X75" i="248"/>
  <c r="C75" i="248"/>
  <c r="AA75" i="248"/>
  <c r="G70" i="249" l="1"/>
  <c r="F70" i="249"/>
  <c r="E70" i="249"/>
  <c r="D70" i="249"/>
  <c r="G67" i="249"/>
  <c r="F67" i="249"/>
  <c r="E67" i="249"/>
  <c r="D67" i="249"/>
  <c r="G66" i="249"/>
  <c r="F66" i="249"/>
  <c r="E66" i="249"/>
  <c r="D66" i="249"/>
  <c r="E70" i="251"/>
  <c r="D70" i="251"/>
  <c r="E67" i="251"/>
  <c r="D67" i="251"/>
  <c r="E66" i="251"/>
  <c r="D66" i="251"/>
  <c r="H68" i="251" l="1"/>
  <c r="J81" i="251" s="1"/>
  <c r="K81" i="251" s="1"/>
  <c r="H55" i="251"/>
  <c r="H42" i="251"/>
  <c r="H29" i="251"/>
  <c r="H16" i="251"/>
  <c r="J68" i="251" l="1"/>
  <c r="K68" i="251" s="1"/>
  <c r="C70" i="251"/>
  <c r="H67" i="251"/>
  <c r="C67" i="251"/>
  <c r="H66" i="251"/>
  <c r="C66" i="251"/>
  <c r="J72" i="250"/>
  <c r="L75" i="250"/>
  <c r="J73" i="250"/>
  <c r="L87" i="250" s="1"/>
  <c r="M87" i="250" s="1"/>
  <c r="I72" i="250"/>
  <c r="H72" i="250"/>
  <c r="G72" i="250"/>
  <c r="F72" i="250"/>
  <c r="E72" i="250"/>
  <c r="D72" i="250"/>
  <c r="C72" i="250"/>
  <c r="J71" i="250"/>
  <c r="I71" i="250"/>
  <c r="H71" i="250"/>
  <c r="G71" i="250"/>
  <c r="F71" i="250"/>
  <c r="E71" i="250"/>
  <c r="D71" i="250"/>
  <c r="C71" i="250"/>
  <c r="J70" i="249"/>
  <c r="C70" i="249"/>
  <c r="H68" i="249"/>
  <c r="J81" i="249" s="1"/>
  <c r="K81" i="249" s="1"/>
  <c r="H67" i="249"/>
  <c r="C67" i="249"/>
  <c r="H66" i="249"/>
  <c r="C66" i="249"/>
  <c r="Y73" i="248"/>
  <c r="AA87" i="248" s="1"/>
  <c r="AB87" i="248" s="1"/>
  <c r="Y72" i="248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Y71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P61" i="248" l="1"/>
  <c r="Q61" i="248"/>
  <c r="R61" i="248"/>
  <c r="S61" i="248"/>
  <c r="T61" i="248"/>
  <c r="U61" i="248"/>
  <c r="V61" i="248"/>
  <c r="W61" i="248"/>
  <c r="X61" i="248"/>
  <c r="D61" i="248"/>
  <c r="E61" i="248"/>
  <c r="F61" i="248"/>
  <c r="G61" i="248"/>
  <c r="H61" i="248"/>
  <c r="I61" i="248"/>
  <c r="J61" i="248"/>
  <c r="K61" i="248"/>
  <c r="L61" i="248"/>
  <c r="M61" i="248"/>
  <c r="N61" i="248"/>
  <c r="O61" i="248"/>
  <c r="C61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O57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O58" i="248"/>
  <c r="I61" i="250" l="1"/>
  <c r="H61" i="250"/>
  <c r="G61" i="250"/>
  <c r="F61" i="250"/>
  <c r="E61" i="250"/>
  <c r="D61" i="250"/>
  <c r="C61" i="250"/>
  <c r="H53" i="251" l="1"/>
  <c r="W57" i="248"/>
  <c r="Q57" i="248"/>
  <c r="I58" i="250" l="1"/>
  <c r="I57" i="250"/>
  <c r="J59" i="250"/>
  <c r="L73" i="250" s="1"/>
  <c r="M73" i="250" s="1"/>
  <c r="C57" i="251" l="1"/>
  <c r="J55" i="251"/>
  <c r="K55" i="251" s="1"/>
  <c r="H54" i="251"/>
  <c r="C54" i="251"/>
  <c r="C53" i="251"/>
  <c r="L61" i="250"/>
  <c r="J58" i="250"/>
  <c r="H58" i="250"/>
  <c r="G58" i="250"/>
  <c r="F58" i="250"/>
  <c r="E58" i="250"/>
  <c r="D58" i="250"/>
  <c r="C58" i="250"/>
  <c r="J57" i="250"/>
  <c r="H57" i="250"/>
  <c r="G57" i="250"/>
  <c r="F57" i="250"/>
  <c r="E57" i="250"/>
  <c r="D57" i="250"/>
  <c r="C57" i="250"/>
  <c r="J57" i="249"/>
  <c r="C57" i="249"/>
  <c r="H55" i="249"/>
  <c r="J68" i="249" s="1"/>
  <c r="K68" i="249" s="1"/>
  <c r="H54" i="249"/>
  <c r="C54" i="249"/>
  <c r="H53" i="249"/>
  <c r="C53" i="249"/>
  <c r="AA61" i="248"/>
  <c r="Y59" i="248"/>
  <c r="AA73" i="248" s="1"/>
  <c r="AB73" i="248" s="1"/>
  <c r="Y58" i="248"/>
  <c r="X58" i="248"/>
  <c r="W58" i="248"/>
  <c r="V58" i="248"/>
  <c r="U58" i="248"/>
  <c r="T58" i="248"/>
  <c r="S58" i="248"/>
  <c r="R58" i="248"/>
  <c r="Q58" i="248"/>
  <c r="P58" i="248"/>
  <c r="Y57" i="248"/>
  <c r="X57" i="248"/>
  <c r="V57" i="248"/>
  <c r="U57" i="248"/>
  <c r="T57" i="248"/>
  <c r="S57" i="248"/>
  <c r="R57" i="248"/>
  <c r="P57" i="248"/>
  <c r="W43" i="248" l="1"/>
  <c r="Y47" i="248" l="1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W45" i="248"/>
  <c r="AA59" i="248" s="1"/>
  <c r="AB59" i="248" s="1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J44" i="249"/>
  <c r="C44" i="249"/>
  <c r="H42" i="249"/>
  <c r="J55" i="249" s="1"/>
  <c r="K55" i="249" s="1"/>
  <c r="H41" i="249"/>
  <c r="C41" i="249"/>
  <c r="H40" i="249"/>
  <c r="C40" i="249"/>
  <c r="K47" i="250"/>
  <c r="H47" i="250"/>
  <c r="G47" i="250"/>
  <c r="F47" i="250"/>
  <c r="E47" i="250"/>
  <c r="D47" i="250"/>
  <c r="C47" i="250"/>
  <c r="I45" i="250"/>
  <c r="L59" i="250" s="1"/>
  <c r="M59" i="250" s="1"/>
  <c r="I44" i="250"/>
  <c r="H44" i="250"/>
  <c r="G44" i="250"/>
  <c r="F44" i="250"/>
  <c r="E44" i="250"/>
  <c r="D44" i="250"/>
  <c r="C44" i="250"/>
  <c r="I43" i="250"/>
  <c r="H43" i="250"/>
  <c r="G43" i="250"/>
  <c r="F43" i="250"/>
  <c r="E43" i="250"/>
  <c r="D43" i="250"/>
  <c r="C43" i="250"/>
  <c r="C44" i="251"/>
  <c r="H41" i="251"/>
  <c r="C41" i="251"/>
  <c r="H40" i="251"/>
  <c r="C40" i="251"/>
  <c r="E33" i="250" l="1"/>
  <c r="F33" i="250"/>
  <c r="G33" i="250"/>
  <c r="H33" i="250"/>
  <c r="D33" i="250"/>
  <c r="C33" i="250"/>
  <c r="J31" i="251" l="1"/>
  <c r="K33" i="250"/>
  <c r="J31" i="249"/>
  <c r="Y33" i="248"/>
  <c r="D31" i="251"/>
  <c r="E31" i="251"/>
  <c r="F31" i="251"/>
  <c r="G31" i="251"/>
  <c r="C31" i="251"/>
  <c r="D28" i="251"/>
  <c r="E28" i="251"/>
  <c r="F28" i="251"/>
  <c r="G28" i="251"/>
  <c r="H28" i="251"/>
  <c r="C28" i="251"/>
  <c r="J42" i="251"/>
  <c r="K42" i="251" s="1"/>
  <c r="H27" i="251"/>
  <c r="G27" i="251"/>
  <c r="F27" i="251"/>
  <c r="E27" i="251"/>
  <c r="D27" i="251"/>
  <c r="C27" i="251"/>
  <c r="W30" i="248"/>
  <c r="H28" i="249"/>
  <c r="I30" i="250"/>
  <c r="D30" i="250"/>
  <c r="E30" i="250"/>
  <c r="F30" i="250"/>
  <c r="G30" i="250"/>
  <c r="H30" i="250"/>
  <c r="C30" i="250"/>
  <c r="I31" i="250"/>
  <c r="K45" i="250" s="1"/>
  <c r="L45" i="250" s="1"/>
  <c r="I29" i="250"/>
  <c r="H29" i="250"/>
  <c r="G29" i="250"/>
  <c r="F29" i="250"/>
  <c r="E29" i="250"/>
  <c r="D29" i="250"/>
  <c r="C29" i="250"/>
  <c r="D31" i="249"/>
  <c r="E31" i="249"/>
  <c r="F31" i="249"/>
  <c r="G31" i="249"/>
  <c r="C31" i="249"/>
  <c r="D28" i="249"/>
  <c r="E28" i="249"/>
  <c r="F28" i="249"/>
  <c r="G28" i="249"/>
  <c r="C28" i="249"/>
  <c r="H29" i="249"/>
  <c r="J42" i="249" s="1"/>
  <c r="K42" i="249" s="1"/>
  <c r="H27" i="249"/>
  <c r="G27" i="249"/>
  <c r="F27" i="249"/>
  <c r="E27" i="249"/>
  <c r="D27" i="249"/>
  <c r="C27" i="249"/>
  <c r="D30" i="248" l="1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V30" i="248"/>
  <c r="C30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C33" i="248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J29" i="251" l="1"/>
  <c r="K29" i="251" s="1"/>
  <c r="G18" i="251"/>
  <c r="G15" i="251"/>
  <c r="G14" i="251"/>
  <c r="H16" i="249"/>
  <c r="J29" i="249" s="1"/>
  <c r="K29" i="249" s="1"/>
  <c r="G18" i="249"/>
  <c r="G15" i="249"/>
  <c r="G14" i="249"/>
  <c r="W17" i="248"/>
  <c r="Y31" i="248" s="1"/>
  <c r="Z31" i="248" s="1"/>
  <c r="V19" i="248"/>
  <c r="V16" i="248"/>
  <c r="V15" i="248"/>
  <c r="C19" i="250" l="1"/>
  <c r="D19" i="248" l="1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U19" i="248"/>
  <c r="C19" i="248"/>
  <c r="K16" i="248" l="1"/>
  <c r="K15" i="248"/>
  <c r="P16" i="248" l="1"/>
  <c r="P15" i="248"/>
  <c r="U16" i="248"/>
  <c r="U15" i="248"/>
  <c r="T16" i="248"/>
  <c r="T15" i="248"/>
  <c r="L16" i="248" l="1"/>
  <c r="J16" i="248"/>
  <c r="I16" i="248"/>
  <c r="H16" i="248"/>
  <c r="G16" i="248"/>
  <c r="F16" i="248"/>
  <c r="E16" i="248"/>
  <c r="D16" i="248"/>
  <c r="C16" i="248"/>
  <c r="L15" i="248"/>
  <c r="J15" i="248"/>
  <c r="I15" i="248"/>
  <c r="H15" i="248"/>
  <c r="G15" i="248"/>
  <c r="F15" i="248"/>
  <c r="E15" i="248"/>
  <c r="D15" i="248"/>
  <c r="C15" i="248"/>
  <c r="G15" i="250" l="1"/>
  <c r="G16" i="250"/>
  <c r="G19" i="250"/>
  <c r="F18" i="251" l="1"/>
  <c r="E18" i="251"/>
  <c r="D18" i="251"/>
  <c r="C18" i="251"/>
  <c r="J16" i="251"/>
  <c r="K16" i="251" s="1"/>
  <c r="H15" i="251"/>
  <c r="F15" i="251"/>
  <c r="E15" i="251"/>
  <c r="D15" i="251"/>
  <c r="C15" i="251"/>
  <c r="H14" i="251"/>
  <c r="F14" i="251"/>
  <c r="E14" i="251"/>
  <c r="D14" i="251"/>
  <c r="C14" i="251"/>
  <c r="F15" i="250"/>
  <c r="F16" i="250"/>
  <c r="F19" i="250"/>
  <c r="R15" i="248" l="1"/>
  <c r="S15" i="248"/>
  <c r="R16" i="248"/>
  <c r="S16" i="248"/>
  <c r="I16" i="250" l="1"/>
  <c r="H16" i="250"/>
  <c r="E16" i="250"/>
  <c r="D16" i="250"/>
  <c r="W16" i="248"/>
  <c r="Q16" i="248"/>
  <c r="O16" i="248"/>
  <c r="D19" i="250"/>
  <c r="D15" i="250"/>
  <c r="F18" i="249" l="1"/>
  <c r="O15" i="248"/>
  <c r="Q15" i="248" l="1"/>
  <c r="N15" i="248"/>
  <c r="N16" i="248"/>
  <c r="I15" i="250" l="1"/>
  <c r="H15" i="250"/>
  <c r="E15" i="250"/>
  <c r="C15" i="250"/>
  <c r="H14" i="249"/>
  <c r="F14" i="249"/>
  <c r="E14" i="249"/>
  <c r="D14" i="249"/>
  <c r="C14" i="249"/>
  <c r="W15" i="248"/>
  <c r="M15" i="248"/>
  <c r="F15" i="249"/>
  <c r="Z17" i="248" l="1"/>
  <c r="M16" i="248"/>
  <c r="D18" i="249"/>
  <c r="E18" i="249"/>
  <c r="C18" i="249"/>
  <c r="D15" i="249"/>
  <c r="E15" i="249"/>
  <c r="H15" i="249"/>
  <c r="C15" i="249"/>
  <c r="E19" i="250"/>
  <c r="H19" i="250"/>
  <c r="C16" i="250"/>
  <c r="I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K17" i="250" l="1"/>
  <c r="L17" i="250" s="1"/>
  <c r="K31" i="250"/>
  <c r="L31" i="250" s="1"/>
  <c r="D3" i="238"/>
  <c r="B4" i="239"/>
  <c r="D4" i="239" s="1"/>
  <c r="Z5" i="236"/>
  <c r="B4" i="240"/>
  <c r="D4" i="240" s="1"/>
  <c r="J16" i="249"/>
  <c r="K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55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55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<sst xmlns="http://schemas.openxmlformats.org/spreadsheetml/2006/main" count="4971" uniqueCount="325">
  <si>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</si>
  <si>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</si>
  <si>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</si>
  <si>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</si>
  <si>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</si>
  <si>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</si>
  <si>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</si>
  <si>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</si>
  <si>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</si>
  <si>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</si>
  <si>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</si>
  <si>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</si>
  <si>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</si>
  <si>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</si>
  <si>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</si>
  <si>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</si>
  <si>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</si>
  <si>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</si>
  <si>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</si>
  <si>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</si>
  <si>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</si>
  <si>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</si>
  <si>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</si>
  <si>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</si>
  <si>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</si>
  <si>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</si>
  <si>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</si>
  <si>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</si>
  <si>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</si>
  <si>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</si>
  <si>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</si>
  <si>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</si>
  <si>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</si>
  <si>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</si>
  <si>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</si>
  <si>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</si>
  <si>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</si>
  <si>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</si>
  <si>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</si>
  <si>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</si>
  <si>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</si>
  <si>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</si>
  <si>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</si>
  <si>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</si>
  <si>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</si>
  <si>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</si>
  <si>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</si>
  <si>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</si>
  <si>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</si>
  <si>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</si>
  <si>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</si>
  <si>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</si>
  <si>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</si>
  <si>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</si>
  <si>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</si>
  <si>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</si>
  <si>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</si>
  <si>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</si>
  <si>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</si>
  <si>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</si>
  <si>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</si>
  <si>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</si>
  <si>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</si>
  <si>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</si>
  <si>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</si>
  <si>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</si>
  <si>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</si>
  <si>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</si>
  <si>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</si>
  <si>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</si>
  <si>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</si>
  <si>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</si>
  <si>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</si>
  <si>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</si>
  <si>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</si>
  <si>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</si>
  <si>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</si>
  <si>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</si>
  <si>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</si>
  <si>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</si>
  <si>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</si>
  <si>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</si>
  <si>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</si>
  <si>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</si>
  <si>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</si>
  <si>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</si>
  <si>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</si>
  <si>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</si>
  <si>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</si>
  <si>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</si>
  <si>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</si>
  <si>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</si>
  <si>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</si>
  <si>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</si>
  <si>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</si>
  <si>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</si>
  <si>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</si>
  <si>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</si>
  <si>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</si>
  <si>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</si>
  <si>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</si>
  <si>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</si>
  <si>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</si>
  <si>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</si>
  <si>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</si>
  <si>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</si>
  <si>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</si>
  <si>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</si>
  <si>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</si>
  <si>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</si>
  <si>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</si>
  <si>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</si>
  <si>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</si>
  <si>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</si>
  <si>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</si>
  <si>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</si>
  <si>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</si>
  <si>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</si>
  <si>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</si>
  <si>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</si>
  <si>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</si>
  <si>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</si>
  <si>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</si>
  <si>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</si>
  <si>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</si>
  <si>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</si>
  <si>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</si>
  <si>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</si>
  <si>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</si>
  <si>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</si>
  <si>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</si>
  <si>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</si>
  <si>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</si>
  <si>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</si>
  <si>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</si>
  <si>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</si>
  <si>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</si>
  <si>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</si>
  <si>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</si>
  <si>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</si>
  <si>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</si>
  <si>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</si>
  <si>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</si>
  <si>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</si>
  <si>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</si>
  <si>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</si>
  <si>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</si>
  <si>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</si>
  <si>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</si>
  <si>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</si>
  <si>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</si>
  <si>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</si>
  <si>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</si>
  <si>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</si>
  <si>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</si>
  <si>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</si>
  <si>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</si>
  <si>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</si>
  <si>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</si>
  <si>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</si>
  <si>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</si>
  <si>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</si>
  <si>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</si>
  <si>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</si>
  <si>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</si>
  <si>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</si>
  <si>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</si>
  <si>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</si>
  <si>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</si>
  <si>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</si>
  <si>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</si>
  <si>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</si>
  <si>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</si>
  <si>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</si>
  <si>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</si>
  <si>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</si>
  <si>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</si>
  <si>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</si>
  <si>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</si>
  <si>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</si>
  <si>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</si>
  <si>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</si>
  <si>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</si>
  <si>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</si>
  <si>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</si>
  <si>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</si>
  <si>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</si>
  <si>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</si>
  <si>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</si>
  <si>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</si>
  <si>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</si>
  <si>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</si>
  <si>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</si>
  <si>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</si>
  <si>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</si>
  <si>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</si>
  <si>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</si>
  <si>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</si>
  <si>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</si>
  <si>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</si>
  <si>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</si>
  <si>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</si>
  <si>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</si>
  <si>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</si>
  <si>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</si>
  <si>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</si>
  <si>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</si>
  <si>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</si>
  <si>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</si>
  <si>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</si>
  <si>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</si>
  <si>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</si>
  <si>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</si>
  <si>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</si>
  <si>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</si>
  <si>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</si>
  <si>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</si>
  <si>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</si>
  <si>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</si>
  <si>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</si>
  <si>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</si>
  <si>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</si>
  <si>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</si>
  <si>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</si>
  <si>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</si>
  <si>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</si>
  <si>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</si>
  <si>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</si>
  <si>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</si>
  <si>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</si>
  <si>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</si>
  <si>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</si>
  <si>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</si>
  <si>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</si>
  <si>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</si>
  <si>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</si>
  <si>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</si>
  <si>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</si>
  <si>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</si>
  <si>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</si>
  <si>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</si>
  <si>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</si>
  <si>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</si>
  <si>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</si>
  <si>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</si>
  <si>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</si>
  <si>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</si>
  <si>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</si>
  <si>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</si>
  <si>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</si>
  <si>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</si>
  <si>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</si>
  <si>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</si>
  <si>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</si>
  <si>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</si>
  <si>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</si>
  <si>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</si>
  <si>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</si>
  <si>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</si>
  <si>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</si>
  <si>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</si>
  <si>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</si>
  <si>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</si>
  <si>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</si>
  <si>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</si>
  <si>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</si>
  <si>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</si>
  <si>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</si>
  <si>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</si>
  <si>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</si>
  <si>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</si>
  <si>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</si>
  <si>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</si>
  <si>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</si>
  <si>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</si>
  <si>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</si>
  <si>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</si>
  <si>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</si>
  <si>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</si>
  <si>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</si>
  <si>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</si>
  <si>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</si>
  <si>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</si>
  <si>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</si>
  <si>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</si>
  <si>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</si>
  <si>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</si>
  <si>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</si>
  <si>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</si>
  <si>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</si>
  <si>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</si>
  <si>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</si>
  <si>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</si>
  <si>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</si>
  <si>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</si>
  <si>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</si>
  <si>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</si>
  <si>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</si>
  <si>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</si>
  <si>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</si>
  <si>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</si>
  <si>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</si>
  <si>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</si>
  <si>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</si>
  <si>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</si>
  <si>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</si>
  <si>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</si>
  <si>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</si>
  <si>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</si>
  <si>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</si>
  <si>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</si>
  <si>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</si>
  <si>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</si>
  <si>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</si>
  <si>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</si>
  <si>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</si>
  <si>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</si>
  <si>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</si>
  <si>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</si>
  <si>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</si>
  <si>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</si>
  <si>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</si>
  <si>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N</t>
  </si>
  <si>
    <t>Peso Total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</si>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</sst>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24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61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left" vertical="center"/>
    </xf>
    <xf numFmtId="1" fontId="1" fillId="0" borderId="58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 wrapText="1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7" borderId="24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Border="1" applyAlignment="1">
      <alignment horizontal="center" vertical="center"/>
    </xf>
    <xf numFmtId="2" fontId="1" fillId="0" borderId="78" xfId="10" applyNumberFormat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1" fillId="0" borderId="88" xfId="0" applyFont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Border="1" applyAlignment="1">
      <alignment horizontal="center" vertical="center"/>
    </xf>
    <xf numFmtId="0" fontId="1" fillId="0" borderId="98" xfId="0" applyFont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1" fillId="0" borderId="119" xfId="0" applyFont="1" applyBorder="1" applyAlignment="1">
      <alignment horizontal="center" vertical="center"/>
    </xf>
    <xf numFmtId="0" fontId="1" fillId="0" borderId="120" xfId="0" applyFont="1" applyBorder="1" applyAlignment="1">
      <alignment horizontal="center" vertical="center"/>
    </xf>
    <xf numFmtId="0" fontId="1" fillId="0" borderId="121" xfId="0" applyFont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Border="1" applyAlignment="1">
      <alignment horizontal="center" vertical="center"/>
    </xf>
    <xf numFmtId="2" fontId="12" fillId="0" borderId="123" xfId="10" applyNumberFormat="1" applyFont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Border="1" applyAlignment="1">
      <alignment horizontal="center" vertical="center"/>
    </xf>
    <xf numFmtId="2" fontId="1" fillId="0" borderId="141" xfId="0" applyNumberFormat="1" applyFont="1" applyBorder="1" applyAlignment="1">
      <alignment horizontal="center" vertical="center"/>
    </xf>
    <xf numFmtId="1" fontId="1" fillId="0" borderId="127" xfId="0" applyNumberFormat="1" applyFont="1" applyBorder="1" applyAlignment="1">
      <alignment horizontal="center" vertical="center"/>
    </xf>
    <xf numFmtId="1" fontId="1" fillId="0" borderId="128" xfId="0" applyNumberFormat="1" applyFont="1" applyBorder="1" applyAlignment="1">
      <alignment horizontal="center" vertical="center"/>
    </xf>
    <xf numFmtId="0" fontId="1" fillId="0" borderId="124" xfId="0" applyFont="1" applyBorder="1" applyAlignment="1">
      <alignment horizontal="center" vertical="center"/>
    </xf>
    <xf numFmtId="0" fontId="1" fillId="0" borderId="123" xfId="0" applyFont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Border="1" applyAlignment="1">
      <alignment horizontal="center" vertical="center"/>
    </xf>
    <xf numFmtId="1" fontId="1" fillId="0" borderId="65" xfId="0" applyNumberFormat="1" applyFont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10" fontId="1" fillId="0" borderId="0" xfId="3" applyNumberFormat="1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49" fontId="31" fillId="0" borderId="22" xfId="0" applyNumberFormat="1" applyFont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49" fontId="31" fillId="0" borderId="58" xfId="0" applyNumberFormat="1" applyFont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Border="1" applyAlignment="1">
      <alignment horizontal="center" vertical="center"/>
    </xf>
    <xf numFmtId="49" fontId="31" fillId="0" borderId="5" xfId="0" applyNumberFormat="1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7" borderId="0" xfId="0" applyFont="1" applyFill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37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5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1" fontId="1" fillId="0" borderId="145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6" fillId="6" borderId="60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2" xfId="0" applyNumberFormat="1" applyFont="1" applyFill="1" applyBorder="1" applyAlignment="1">
      <alignment horizontal="center" vertical="top"/>
    </xf>
    <xf numFmtId="2" fontId="12" fillId="0" borderId="63" xfId="10" applyNumberFormat="1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" fillId="12" borderId="68" xfId="3" applyNumberFormat="1" applyFont="1" applyFill="1" applyBorder="1" applyAlignment="1">
      <alignment horizontal="center" vertical="center"/>
    </xf>
    <xf numFmtId="2" fontId="1" fillId="6" borderId="50" xfId="10" applyNumberFormat="1" applyFill="1" applyBorder="1" applyAlignment="1">
      <alignment horizontal="center" vertical="center"/>
    </xf>
    <xf numFmtId="9" fontId="1" fillId="6" borderId="52" xfId="3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3" borderId="63" xfId="3" applyNumberFormat="1" applyFont="1" applyFill="1" applyBorder="1" applyAlignment="1">
      <alignment horizontal="center" vertical="center"/>
    </xf>
    <xf numFmtId="165" fontId="1" fillId="6" borderId="0" xfId="0" applyNumberFormat="1" applyFont="1" applyFill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2" fontId="19" fillId="0" borderId="2" xfId="10" applyNumberFormat="1" applyFont="1" applyBorder="1" applyAlignment="1">
      <alignment horizontal="center" vertical="center"/>
    </xf>
    <xf numFmtId="2" fontId="19" fillId="0" borderId="5" xfId="10" applyNumberFormat="1" applyFont="1" applyBorder="1" applyAlignment="1">
      <alignment horizontal="center" vertical="center"/>
    </xf>
    <xf numFmtId="2" fontId="19" fillId="0" borderId="17" xfId="10" applyNumberFormat="1" applyFont="1" applyBorder="1" applyAlignment="1">
      <alignment horizontal="center" vertical="center"/>
    </xf>
    <xf numFmtId="2" fontId="19" fillId="0" borderId="27" xfId="10" applyNumberFormat="1" applyFont="1" applyBorder="1" applyAlignment="1">
      <alignment horizontal="center" vertical="center"/>
    </xf>
    <xf numFmtId="2" fontId="19" fillId="0" borderId="57" xfId="10" applyNumberFormat="1" applyFont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2" fontId="19" fillId="0" borderId="30" xfId="10" applyNumberFormat="1" applyFont="1" applyBorder="1" applyAlignment="1">
      <alignment horizontal="center" vertical="center"/>
    </xf>
    <xf numFmtId="2" fontId="19" fillId="0" borderId="145" xfId="10" applyNumberFormat="1" applyFont="1" applyBorder="1" applyAlignment="1">
      <alignment horizontal="center" vertical="center"/>
    </xf>
    <xf numFmtId="2" fontId="19" fillId="0" borderId="63" xfId="10" applyNumberFormat="1" applyFont="1" applyBorder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5" fontId="1" fillId="0" borderId="2" xfId="10" applyNumberFormat="1" applyBorder="1" applyAlignment="1">
      <alignment horizontal="center" vertical="center"/>
    </xf>
    <xf numFmtId="165" fontId="1" fillId="0" borderId="5" xfId="10" applyNumberFormat="1" applyBorder="1" applyAlignment="1">
      <alignment horizontal="center" vertical="center"/>
    </xf>
    <xf numFmtId="165" fontId="1" fillId="0" borderId="8" xfId="10" applyNumberFormat="1" applyBorder="1" applyAlignment="1">
      <alignment horizontal="center" vertical="center"/>
    </xf>
    <xf numFmtId="165" fontId="1" fillId="0" borderId="17" xfId="10" applyNumberFormat="1" applyBorder="1" applyAlignment="1">
      <alignment horizontal="center" vertical="center"/>
    </xf>
    <xf numFmtId="165" fontId="1" fillId="0" borderId="20" xfId="10" applyNumberFormat="1" applyBorder="1" applyAlignment="1">
      <alignment horizontal="center" vertical="center"/>
    </xf>
    <xf numFmtId="10" fontId="1" fillId="6" borderId="50" xfId="0" applyNumberFormat="1" applyFont="1" applyFill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6" borderId="50" xfId="0" applyNumberFormat="1" applyFont="1" applyFill="1" applyBorder="1" applyAlignment="1">
      <alignment horizontal="center" vertical="center"/>
    </xf>
    <xf numFmtId="164" fontId="1" fillId="0" borderId="60" xfId="0" applyNumberFormat="1" applyFont="1" applyBorder="1" applyAlignment="1">
      <alignment horizontal="center" vertical="center"/>
    </xf>
    <xf numFmtId="10" fontId="1" fillId="6" borderId="60" xfId="3" applyNumberFormat="1" applyFont="1" applyFill="1" applyBorder="1" applyAlignment="1">
      <alignment horizontal="center" vertical="center"/>
    </xf>
    <xf numFmtId="10" fontId="1" fillId="6" borderId="52" xfId="3" applyNumberFormat="1" applyFont="1" applyFill="1" applyBorder="1" applyAlignment="1">
      <alignment horizontal="center" vertical="center"/>
    </xf>
    <xf numFmtId="10" fontId="1" fillId="6" borderId="52" xfId="3" applyNumberFormat="1" applyFill="1" applyBorder="1" applyAlignment="1">
      <alignment horizontal="center" vertical="center"/>
    </xf>
    <xf numFmtId="10" fontId="1" fillId="6" borderId="50" xfId="10" applyNumberFormat="1" applyFill="1" applyBorder="1" applyAlignment="1">
      <alignment horizontal="center" vertical="center"/>
    </xf>
    <xf numFmtId="0" fontId="20" fillId="0" borderId="155" xfId="0" applyFont="1" applyBorder="1" applyAlignment="1">
      <alignment horizontal="center" vertical="center"/>
    </xf>
    <xf numFmtId="0" fontId="14" fillId="3" borderId="155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2" fontId="1" fillId="3" borderId="145" xfId="3" applyNumberFormat="1" applyFont="1" applyFill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1" fontId="19" fillId="0" borderId="63" xfId="10" applyNumberFormat="1" applyFont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top"/>
    </xf>
    <xf numFmtId="2" fontId="1" fillId="6" borderId="5" xfId="0" applyNumberFormat="1" applyFont="1" applyFill="1" applyBorder="1" applyAlignment="1">
      <alignment horizontal="center" vertical="top"/>
    </xf>
    <xf numFmtId="2" fontId="1" fillId="6" borderId="17" xfId="0" applyNumberFormat="1" applyFont="1" applyFill="1" applyBorder="1" applyAlignment="1">
      <alignment horizontal="center" vertical="top"/>
    </xf>
    <xf numFmtId="10" fontId="1" fillId="0" borderId="2" xfId="3" applyNumberFormat="1" applyFont="1" applyBorder="1" applyAlignment="1">
      <alignment horizontal="center" vertical="center"/>
    </xf>
    <xf numFmtId="10" fontId="1" fillId="0" borderId="5" xfId="3" applyNumberFormat="1" applyFont="1" applyBorder="1" applyAlignment="1">
      <alignment horizontal="center" vertical="center"/>
    </xf>
    <xf numFmtId="10" fontId="1" fillId="0" borderId="17" xfId="3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2" xfId="10" applyNumberFormat="1" applyBorder="1" applyAlignment="1">
      <alignment horizontal="center" vertical="center"/>
    </xf>
    <xf numFmtId="10" fontId="1" fillId="0" borderId="5" xfId="10" applyNumberFormat="1" applyBorder="1" applyAlignment="1">
      <alignment horizontal="center" vertical="center"/>
    </xf>
    <xf numFmtId="10" fontId="1" fillId="0" borderId="8" xfId="10" applyNumberFormat="1" applyBorder="1" applyAlignment="1">
      <alignment horizontal="center" vertical="center"/>
    </xf>
    <xf numFmtId="10" fontId="1" fillId="0" borderId="17" xfId="10" applyNumberFormat="1" applyBorder="1" applyAlignment="1">
      <alignment horizontal="center" vertical="center"/>
    </xf>
    <xf numFmtId="10" fontId="1" fillId="0" borderId="20" xfId="10" applyNumberFormat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" fontId="16" fillId="6" borderId="60" xfId="0" applyNumberFormat="1" applyFont="1" applyFill="1" applyBorder="1" applyAlignment="1">
      <alignment horizontal="center" vertical="top"/>
    </xf>
    <xf numFmtId="1" fontId="19" fillId="0" borderId="50" xfId="1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4" fillId="0" borderId="9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0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0" fontId="31" fillId="0" borderId="152" xfId="0" applyFont="1" applyBorder="1" applyAlignment="1">
      <alignment horizontal="center" vertical="center"/>
    </xf>
    <xf numFmtId="0" fontId="31" fillId="0" borderId="153" xfId="0" applyFont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0" fillId="0" borderId="56" xfId="0" applyFont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Border="1" applyAlignment="1">
      <alignment horizontal="center" vertical="center"/>
    </xf>
    <xf numFmtId="0" fontId="1" fillId="0" borderId="143" xfId="0" applyFont="1" applyBorder="1" applyAlignment="1">
      <alignment horizontal="center" vertical="center"/>
    </xf>
    <xf numFmtId="0" fontId="1" fillId="0" borderId="144" xfId="0" applyFont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20" fillId="0" borderId="155" xfId="0" applyFont="1" applyBorder="1" applyAlignment="1">
      <alignment horizontal="center" vertical="center"/>
    </xf>
    <xf numFmtId="0" fontId="20" fillId="0" borderId="68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4" fillId="3" borderId="155" xfId="0" applyFont="1" applyFill="1" applyBorder="1" applyAlignment="1">
      <alignment horizontal="center" vertical="center"/>
    </xf>
    <xf numFmtId="0" fontId="14" fillId="3" borderId="68" xfId="0" applyFont="1" applyFill="1" applyBorder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54" t="s">
        <v>18</v>
      </c>
      <c r="C4" s="1055"/>
      <c r="D4" s="1055"/>
      <c r="E4" s="1055"/>
      <c r="F4" s="1055"/>
      <c r="G4" s="1055"/>
      <c r="H4" s="1055"/>
      <c r="I4" s="1055"/>
      <c r="J4" s="1056"/>
      <c r="K4" s="1054" t="s">
        <v>21</v>
      </c>
      <c r="L4" s="1055"/>
      <c r="M4" s="1055"/>
      <c r="N4" s="1055"/>
      <c r="O4" s="1055"/>
      <c r="P4" s="1055"/>
      <c r="Q4" s="1055"/>
      <c r="R4" s="1055"/>
      <c r="S4" s="1055"/>
      <c r="T4" s="105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54" t="s">
        <v>23</v>
      </c>
      <c r="C17" s="1055"/>
      <c r="D17" s="1055"/>
      <c r="E17" s="1055"/>
      <c r="F17" s="1056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AA830"/>
  <sheetViews>
    <sheetView showGridLines="0" tabSelected="1" topLeftCell="A797" zoomScale="72" zoomScaleNormal="72" workbookViewId="0">
      <selection activeCell="C820" sqref="C820:X820"/>
    </sheetView>
  </sheetViews>
  <sheetFormatPr baseColWidth="10" defaultColWidth="19.85546875" defaultRowHeight="12.75" x14ac:dyDescent="0.2"/>
  <cols>
    <col min="1" max="1" width="16.85546875" style="200" customWidth="1"/>
    <col min="2" max="2" width="4.5703125" style="200" bestFit="1" customWidth="1"/>
    <col min="3" max="23" width="10" style="200" customWidth="1"/>
    <col min="24" max="24" width="10.140625" style="200" customWidth="1"/>
    <col min="25" max="27" width="11.7109375" style="200" customWidth="1"/>
    <col min="28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C2" s="227">
        <v>39.08</v>
      </c>
    </row>
    <row r="3" spans="1:11" x14ac:dyDescent="0.2">
      <c r="A3" s="200" t="s">
        <v>7</v>
      </c>
      <c r="C3" s="227">
        <v>68.66</v>
      </c>
    </row>
    <row r="4" spans="1:11" x14ac:dyDescent="0.2">
      <c r="A4" s="200" t="s">
        <v>60</v>
      </c>
      <c r="C4" s="200">
        <v>3315</v>
      </c>
    </row>
    <row r="6" spans="1:11" x14ac:dyDescent="0.2">
      <c r="A6" s="229" t="s">
        <v>61</v>
      </c>
      <c r="B6" s="229"/>
      <c r="C6" s="227">
        <v>39</v>
      </c>
      <c r="D6" s="227">
        <v>39.1</v>
      </c>
      <c r="E6" s="227">
        <v>39.1</v>
      </c>
      <c r="F6" s="227">
        <v>39.1</v>
      </c>
      <c r="G6" s="227">
        <v>39.1</v>
      </c>
      <c r="H6" s="227">
        <v>39.1</v>
      </c>
    </row>
    <row r="7" spans="1:11" ht="13.5" thickBot="1" x14ac:dyDescent="0.25">
      <c r="A7" s="229" t="s">
        <v>62</v>
      </c>
      <c r="B7" s="229"/>
      <c r="C7" s="227">
        <v>30.49</v>
      </c>
      <c r="D7" s="227">
        <v>30.49</v>
      </c>
      <c r="E7" s="227">
        <v>30.49</v>
      </c>
      <c r="F7" s="227">
        <v>30.49</v>
      </c>
      <c r="G7" s="227">
        <v>30.49</v>
      </c>
    </row>
    <row r="8" spans="1:11" ht="13.5" thickBot="1" x14ac:dyDescent="0.25">
      <c r="A8" s="270" t="s">
        <v>49</v>
      </c>
      <c r="B8" s="230"/>
      <c r="C8" s="1086" t="s">
        <v>50</v>
      </c>
      <c r="D8" s="1087"/>
      <c r="E8" s="1087"/>
      <c r="F8" s="1087"/>
      <c r="G8" s="1087"/>
      <c r="H8" s="292" t="s">
        <v>0</v>
      </c>
    </row>
    <row r="9" spans="1:11" x14ac:dyDescent="0.2">
      <c r="A9" s="214" t="s">
        <v>2</v>
      </c>
      <c r="B9" s="904"/>
      <c r="C9" s="294">
        <v>1</v>
      </c>
      <c r="D9" s="225">
        <v>2</v>
      </c>
      <c r="E9" s="225">
        <v>3</v>
      </c>
      <c r="F9" s="225">
        <v>4</v>
      </c>
      <c r="G9" s="225">
        <v>5</v>
      </c>
      <c r="H9" s="224">
        <v>331</v>
      </c>
    </row>
    <row r="10" spans="1:11" x14ac:dyDescent="0.2">
      <c r="A10" s="276" t="s">
        <v>3</v>
      </c>
      <c r="B10" s="234"/>
      <c r="C10" s="295">
        <v>140</v>
      </c>
      <c r="D10" s="296">
        <v>140</v>
      </c>
      <c r="E10" s="297">
        <v>140</v>
      </c>
      <c r="F10" s="297">
        <v>140</v>
      </c>
      <c r="G10" s="297">
        <v>140</v>
      </c>
      <c r="H10" s="298">
        <v>140</v>
      </c>
    </row>
    <row r="11" spans="1:11" x14ac:dyDescent="0.2">
      <c r="A11" s="279" t="s">
        <v>6</v>
      </c>
      <c r="B11" s="238"/>
      <c r="C11" s="299">
        <v>140.13636363636363</v>
      </c>
      <c r="D11" s="300">
        <v>148.24242424242425</v>
      </c>
      <c r="E11" s="300">
        <v>158.69696969696969</v>
      </c>
      <c r="F11" s="300">
        <v>161.36363636363637</v>
      </c>
      <c r="G11" s="300">
        <v>162.59701492537314</v>
      </c>
      <c r="H11" s="317">
        <v>154.23262839879155</v>
      </c>
    </row>
    <row r="12" spans="1:11" x14ac:dyDescent="0.2">
      <c r="A12" s="214" t="s">
        <v>7</v>
      </c>
      <c r="B12" s="231"/>
      <c r="C12" s="301">
        <v>42.424242424242422</v>
      </c>
      <c r="D12" s="302">
        <v>45.454545454545453</v>
      </c>
      <c r="E12" s="303">
        <v>57.575757575757578</v>
      </c>
      <c r="F12" s="303">
        <v>39.393939393939391</v>
      </c>
      <c r="G12" s="303">
        <v>50.746268656716417</v>
      </c>
      <c r="H12" s="245">
        <v>49.244712990936556</v>
      </c>
    </row>
    <row r="13" spans="1:11" x14ac:dyDescent="0.2">
      <c r="A13" s="214" t="s">
        <v>8</v>
      </c>
      <c r="B13" s="231"/>
      <c r="C13" s="246">
        <v>0.12961760003502373</v>
      </c>
      <c r="D13" s="247">
        <v>0.14047739076791116</v>
      </c>
      <c r="E13" s="304">
        <v>0.13011308586936152</v>
      </c>
      <c r="F13" s="304">
        <v>0.15779744314222297</v>
      </c>
      <c r="G13" s="304">
        <v>0.138218435794704</v>
      </c>
      <c r="H13" s="249">
        <v>0.15120263903746084</v>
      </c>
    </row>
    <row r="14" spans="1:11" x14ac:dyDescent="0.2">
      <c r="A14" s="279" t="s">
        <v>1</v>
      </c>
      <c r="B14" s="238"/>
      <c r="C14" s="250">
        <f t="shared" ref="C14:H14" si="0">C11/C10*100-100</f>
        <v>9.740259740257784E-2</v>
      </c>
      <c r="D14" s="251">
        <f t="shared" si="0"/>
        <v>5.8874458874458924</v>
      </c>
      <c r="E14" s="251">
        <f t="shared" si="0"/>
        <v>13.354978354978343</v>
      </c>
      <c r="F14" s="251">
        <f t="shared" si="0"/>
        <v>15.259740259740255</v>
      </c>
      <c r="G14" s="251">
        <f t="shared" ref="G14" si="1">G11/G10*100-100</f>
        <v>16.140724946695101</v>
      </c>
      <c r="H14" s="316">
        <f t="shared" si="0"/>
        <v>10.166163141993962</v>
      </c>
    </row>
    <row r="15" spans="1:11" ht="13.5" thickBot="1" x14ac:dyDescent="0.25">
      <c r="A15" s="214" t="s">
        <v>27</v>
      </c>
      <c r="B15" s="253"/>
      <c r="C15" s="254">
        <f t="shared" ref="C15:H15" si="2">C11-C6</f>
        <v>101.13636363636363</v>
      </c>
      <c r="D15" s="255">
        <f t="shared" si="2"/>
        <v>109.14242424242425</v>
      </c>
      <c r="E15" s="255">
        <f t="shared" si="2"/>
        <v>119.59696969696969</v>
      </c>
      <c r="F15" s="255">
        <f t="shared" si="2"/>
        <v>122.26363636363638</v>
      </c>
      <c r="G15" s="255">
        <f t="shared" si="2"/>
        <v>123.49701492537315</v>
      </c>
      <c r="H15" s="257">
        <f t="shared" si="2"/>
        <v>115.13262839879155</v>
      </c>
    </row>
    <row r="16" spans="1:11" x14ac:dyDescent="0.2">
      <c r="A16" s="288" t="s">
        <v>52</v>
      </c>
      <c r="B16" s="265"/>
      <c r="C16" s="259">
        <v>617</v>
      </c>
      <c r="D16" s="260">
        <v>587</v>
      </c>
      <c r="E16" s="260">
        <v>659</v>
      </c>
      <c r="F16" s="260">
        <v>650</v>
      </c>
      <c r="G16" s="260">
        <v>651</v>
      </c>
      <c r="H16" s="262">
        <f>SUM(C16:G16)</f>
        <v>3164</v>
      </c>
      <c r="I16" s="200" t="s">
        <v>56</v>
      </c>
      <c r="J16" s="263">
        <f>C4-H16</f>
        <v>151</v>
      </c>
      <c r="K16" s="305">
        <f>J16/C4</f>
        <v>4.5550527903469078E-2</v>
      </c>
    </row>
    <row r="17" spans="1:11" x14ac:dyDescent="0.2">
      <c r="A17" s="288" t="s">
        <v>28</v>
      </c>
      <c r="B17" s="265"/>
      <c r="C17" s="218">
        <v>60</v>
      </c>
      <c r="D17" s="267">
        <v>60</v>
      </c>
      <c r="E17" s="267">
        <v>60</v>
      </c>
      <c r="F17" s="267">
        <v>60</v>
      </c>
      <c r="G17" s="267">
        <v>60</v>
      </c>
      <c r="H17" s="222"/>
      <c r="I17" s="200" t="s">
        <v>57</v>
      </c>
      <c r="J17" s="200">
        <v>31.17</v>
      </c>
    </row>
    <row r="18" spans="1:11" ht="13.5" thickBot="1" x14ac:dyDescent="0.25">
      <c r="A18" s="290" t="s">
        <v>26</v>
      </c>
      <c r="B18" s="266"/>
      <c r="C18" s="345">
        <f>C17-C7</f>
        <v>29.51</v>
      </c>
      <c r="D18" s="346">
        <f>D17-D7</f>
        <v>29.51</v>
      </c>
      <c r="E18" s="346">
        <f>E17-E7</f>
        <v>29.51</v>
      </c>
      <c r="F18" s="346">
        <f>F17-F7</f>
        <v>29.51</v>
      </c>
      <c r="G18" s="346">
        <f>G17-G7</f>
        <v>29.51</v>
      </c>
      <c r="H18" s="223"/>
      <c r="I18" s="200" t="s">
        <v>26</v>
      </c>
    </row>
    <row r="19" spans="1:11" x14ac:dyDescent="0.2">
      <c r="C19" s="200">
        <v>60</v>
      </c>
      <c r="D19" s="200">
        <v>60</v>
      </c>
      <c r="E19" s="200">
        <v>60</v>
      </c>
      <c r="F19" s="200">
        <v>60</v>
      </c>
      <c r="G19" s="200">
        <v>60</v>
      </c>
    </row>
    <row r="20" spans="1:11" ht="13.5" thickBot="1" x14ac:dyDescent="0.25"/>
    <row r="21" spans="1:11" ht="13.5" thickBot="1" x14ac:dyDescent="0.25">
      <c r="A21" s="270" t="s">
        <v>65</v>
      </c>
      <c r="B21" s="230"/>
      <c r="C21" s="1086" t="s">
        <v>50</v>
      </c>
      <c r="D21" s="1087"/>
      <c r="E21" s="1087"/>
      <c r="F21" s="1087"/>
      <c r="G21" s="1087"/>
      <c r="H21" s="292" t="s">
        <v>0</v>
      </c>
    </row>
    <row r="22" spans="1:11" x14ac:dyDescent="0.2">
      <c r="A22" s="214" t="s">
        <v>2</v>
      </c>
      <c r="B22" s="904"/>
      <c r="C22" s="294">
        <v>1</v>
      </c>
      <c r="D22" s="225">
        <v>2</v>
      </c>
      <c r="E22" s="225">
        <v>3</v>
      </c>
      <c r="F22" s="225">
        <v>4</v>
      </c>
      <c r="G22" s="225">
        <v>5</v>
      </c>
      <c r="H22" s="224">
        <v>313</v>
      </c>
    </row>
    <row r="23" spans="1:11" x14ac:dyDescent="0.2">
      <c r="A23" s="276" t="s">
        <v>3</v>
      </c>
      <c r="B23" s="234"/>
      <c r="C23" s="295">
        <v>300</v>
      </c>
      <c r="D23" s="296">
        <v>300</v>
      </c>
      <c r="E23" s="297">
        <v>300</v>
      </c>
      <c r="F23" s="297">
        <v>300</v>
      </c>
      <c r="G23" s="297">
        <v>300</v>
      </c>
      <c r="H23" s="298">
        <v>300</v>
      </c>
    </row>
    <row r="24" spans="1:11" x14ac:dyDescent="0.2">
      <c r="A24" s="279" t="s">
        <v>6</v>
      </c>
      <c r="B24" s="238"/>
      <c r="C24" s="299">
        <v>331</v>
      </c>
      <c r="D24" s="300">
        <v>405</v>
      </c>
      <c r="E24" s="300">
        <v>417</v>
      </c>
      <c r="F24" s="300">
        <v>413</v>
      </c>
      <c r="G24" s="300">
        <v>440</v>
      </c>
      <c r="H24" s="317">
        <v>402</v>
      </c>
    </row>
    <row r="25" spans="1:11" x14ac:dyDescent="0.2">
      <c r="A25" s="214" t="s">
        <v>7</v>
      </c>
      <c r="B25" s="231"/>
      <c r="C25" s="301">
        <v>53</v>
      </c>
      <c r="D25" s="302">
        <v>60.3</v>
      </c>
      <c r="E25" s="303">
        <v>55.4</v>
      </c>
      <c r="F25" s="303">
        <v>69.2</v>
      </c>
      <c r="G25" s="303">
        <v>64.599999999999994</v>
      </c>
      <c r="H25" s="245">
        <v>48.9</v>
      </c>
    </row>
    <row r="26" spans="1:11" x14ac:dyDescent="0.2">
      <c r="A26" s="214" t="s">
        <v>8</v>
      </c>
      <c r="B26" s="231"/>
      <c r="C26" s="246">
        <v>0.13</v>
      </c>
      <c r="D26" s="247">
        <v>0.108</v>
      </c>
      <c r="E26" s="304">
        <v>0.129</v>
      </c>
      <c r="F26" s="304">
        <v>0.1</v>
      </c>
      <c r="G26" s="304">
        <v>0.104</v>
      </c>
      <c r="H26" s="249">
        <v>0.14599999999999999</v>
      </c>
    </row>
    <row r="27" spans="1:11" x14ac:dyDescent="0.2">
      <c r="A27" s="279" t="s">
        <v>1</v>
      </c>
      <c r="B27" s="238"/>
      <c r="C27" s="250">
        <f t="shared" ref="C27:H27" si="3">C24/C23*100-100</f>
        <v>10.333333333333329</v>
      </c>
      <c r="D27" s="251">
        <f t="shared" si="3"/>
        <v>35</v>
      </c>
      <c r="E27" s="251">
        <f t="shared" si="3"/>
        <v>39</v>
      </c>
      <c r="F27" s="251">
        <f t="shared" si="3"/>
        <v>37.666666666666657</v>
      </c>
      <c r="G27" s="251">
        <f t="shared" si="3"/>
        <v>46.666666666666657</v>
      </c>
      <c r="H27" s="316">
        <f t="shared" si="3"/>
        <v>34</v>
      </c>
    </row>
    <row r="28" spans="1:11" ht="13.5" thickBot="1" x14ac:dyDescent="0.25">
      <c r="A28" s="214" t="s">
        <v>27</v>
      </c>
      <c r="B28" s="253"/>
      <c r="C28" s="254">
        <f>C24-C11</f>
        <v>190.86363636363637</v>
      </c>
      <c r="D28" s="255">
        <f t="shared" ref="D28:G28" si="4">D24-D11</f>
        <v>256.75757575757575</v>
      </c>
      <c r="E28" s="255">
        <f t="shared" si="4"/>
        <v>258.30303030303031</v>
      </c>
      <c r="F28" s="255">
        <f t="shared" si="4"/>
        <v>251.63636363636363</v>
      </c>
      <c r="G28" s="255">
        <f t="shared" si="4"/>
        <v>277.40298507462683</v>
      </c>
      <c r="H28" s="257">
        <f>H24-H11</f>
        <v>247.76737160120845</v>
      </c>
    </row>
    <row r="29" spans="1:11" x14ac:dyDescent="0.2">
      <c r="A29" s="288" t="s">
        <v>52</v>
      </c>
      <c r="B29" s="265"/>
      <c r="C29" s="259">
        <v>580</v>
      </c>
      <c r="D29" s="260">
        <v>584</v>
      </c>
      <c r="E29" s="260">
        <v>658</v>
      </c>
      <c r="F29" s="260">
        <v>645</v>
      </c>
      <c r="G29" s="260">
        <v>651</v>
      </c>
      <c r="H29" s="262">
        <f>SUM(C29:G29)</f>
        <v>3118</v>
      </c>
      <c r="I29" s="200" t="s">
        <v>56</v>
      </c>
      <c r="J29" s="263">
        <f>H16-H29</f>
        <v>46</v>
      </c>
      <c r="K29" s="305">
        <f>J29/H16</f>
        <v>1.4538558786346398E-2</v>
      </c>
    </row>
    <row r="30" spans="1:11" x14ac:dyDescent="0.2">
      <c r="A30" s="288" t="s">
        <v>28</v>
      </c>
      <c r="B30" s="265"/>
      <c r="C30" s="218">
        <v>90</v>
      </c>
      <c r="D30" s="267">
        <v>90</v>
      </c>
      <c r="E30" s="267">
        <v>90</v>
      </c>
      <c r="F30" s="267">
        <v>90</v>
      </c>
      <c r="G30" s="267">
        <v>90</v>
      </c>
      <c r="H30" s="222"/>
      <c r="I30" s="200" t="s">
        <v>57</v>
      </c>
      <c r="J30" s="200">
        <v>60.68</v>
      </c>
    </row>
    <row r="31" spans="1:11" ht="13.5" thickBot="1" x14ac:dyDescent="0.25">
      <c r="A31" s="290" t="s">
        <v>26</v>
      </c>
      <c r="B31" s="266"/>
      <c r="C31" s="345">
        <f>C30-C17</f>
        <v>30</v>
      </c>
      <c r="D31" s="346">
        <f t="shared" ref="D31:G31" si="5">D30-D17</f>
        <v>30</v>
      </c>
      <c r="E31" s="346">
        <f t="shared" si="5"/>
        <v>30</v>
      </c>
      <c r="F31" s="346">
        <f t="shared" si="5"/>
        <v>30</v>
      </c>
      <c r="G31" s="346">
        <f t="shared" si="5"/>
        <v>30</v>
      </c>
      <c r="H31" s="223"/>
      <c r="I31" s="200" t="s">
        <v>26</v>
      </c>
      <c r="J31" s="200">
        <f>J30-J17</f>
        <v>29.509999999999998</v>
      </c>
    </row>
    <row r="33" spans="1:11" ht="13.5" thickBot="1" x14ac:dyDescent="0.25"/>
    <row r="34" spans="1:11" ht="13.5" thickBot="1" x14ac:dyDescent="0.25">
      <c r="A34" s="270" t="s">
        <v>66</v>
      </c>
      <c r="B34" s="230"/>
      <c r="C34" s="1086" t="s">
        <v>50</v>
      </c>
      <c r="D34" s="1087"/>
      <c r="E34" s="1087"/>
      <c r="F34" s="1087"/>
      <c r="G34" s="1087"/>
      <c r="H34" s="292" t="s">
        <v>0</v>
      </c>
    </row>
    <row r="35" spans="1:11" x14ac:dyDescent="0.2">
      <c r="A35" s="214" t="s">
        <v>2</v>
      </c>
      <c r="B35" s="904"/>
      <c r="C35" s="294">
        <v>1</v>
      </c>
      <c r="D35" s="225"/>
      <c r="E35" s="225"/>
      <c r="F35" s="225"/>
      <c r="G35" s="225"/>
      <c r="H35" s="224">
        <v>300</v>
      </c>
    </row>
    <row r="36" spans="1:11" x14ac:dyDescent="0.2">
      <c r="A36" s="276" t="s">
        <v>3</v>
      </c>
      <c r="B36" s="234"/>
      <c r="C36" s="295">
        <v>490</v>
      </c>
      <c r="D36" s="296"/>
      <c r="E36" s="297"/>
      <c r="F36" s="297"/>
      <c r="G36" s="297"/>
      <c r="H36" s="298">
        <v>490</v>
      </c>
    </row>
    <row r="37" spans="1:11" x14ac:dyDescent="0.2">
      <c r="A37" s="279" t="s">
        <v>6</v>
      </c>
      <c r="B37" s="238"/>
      <c r="C37" s="299">
        <v>644</v>
      </c>
      <c r="D37" s="300"/>
      <c r="E37" s="300"/>
      <c r="F37" s="300"/>
      <c r="G37" s="300"/>
      <c r="H37" s="317">
        <v>644</v>
      </c>
    </row>
    <row r="38" spans="1:11" x14ac:dyDescent="0.2">
      <c r="A38" s="214" t="s">
        <v>7</v>
      </c>
      <c r="B38" s="231"/>
      <c r="C38" s="301">
        <v>50.3</v>
      </c>
      <c r="D38" s="302"/>
      <c r="E38" s="303"/>
      <c r="F38" s="303"/>
      <c r="G38" s="303"/>
      <c r="H38" s="245">
        <v>50.3</v>
      </c>
    </row>
    <row r="39" spans="1:11" x14ac:dyDescent="0.2">
      <c r="A39" s="214" t="s">
        <v>8</v>
      </c>
      <c r="B39" s="231"/>
      <c r="C39" s="246">
        <v>0.151</v>
      </c>
      <c r="D39" s="247"/>
      <c r="E39" s="304"/>
      <c r="F39" s="304"/>
      <c r="G39" s="304"/>
      <c r="H39" s="249">
        <v>0.151</v>
      </c>
    </row>
    <row r="40" spans="1:11" x14ac:dyDescent="0.2">
      <c r="A40" s="279" t="s">
        <v>1</v>
      </c>
      <c r="B40" s="238"/>
      <c r="C40" s="250">
        <f t="shared" ref="C40:H40" si="6">C37/C36*100-100</f>
        <v>31.428571428571416</v>
      </c>
      <c r="D40" s="251"/>
      <c r="E40" s="251"/>
      <c r="F40" s="251"/>
      <c r="G40" s="251"/>
      <c r="H40" s="316">
        <f t="shared" si="6"/>
        <v>31.428571428571416</v>
      </c>
    </row>
    <row r="41" spans="1:11" ht="13.5" thickBot="1" x14ac:dyDescent="0.25">
      <c r="A41" s="214" t="s">
        <v>27</v>
      </c>
      <c r="B41" s="253"/>
      <c r="C41" s="254">
        <f>C37-C24</f>
        <v>313</v>
      </c>
      <c r="D41" s="255"/>
      <c r="E41" s="255"/>
      <c r="F41" s="255"/>
      <c r="G41" s="255"/>
      <c r="H41" s="257">
        <f>H37-H24</f>
        <v>242</v>
      </c>
    </row>
    <row r="42" spans="1:11" x14ac:dyDescent="0.2">
      <c r="A42" s="288" t="s">
        <v>52</v>
      </c>
      <c r="B42" s="265"/>
      <c r="C42" s="259">
        <v>3102</v>
      </c>
      <c r="D42" s="260"/>
      <c r="E42" s="260"/>
      <c r="F42" s="260"/>
      <c r="G42" s="260"/>
      <c r="H42" s="262">
        <f>SUM(C42:G42)</f>
        <v>3102</v>
      </c>
      <c r="I42" s="200" t="s">
        <v>56</v>
      </c>
      <c r="J42" s="263">
        <f>H29-H42</f>
        <v>16</v>
      </c>
      <c r="K42" s="305">
        <f>J42/H29</f>
        <v>5.1314945477870426E-3</v>
      </c>
    </row>
    <row r="43" spans="1:11" x14ac:dyDescent="0.2">
      <c r="A43" s="288" t="s">
        <v>28</v>
      </c>
      <c r="B43" s="265"/>
      <c r="C43" s="218">
        <v>125</v>
      </c>
      <c r="D43" s="267"/>
      <c r="E43" s="267"/>
      <c r="F43" s="267"/>
      <c r="G43" s="267"/>
      <c r="H43" s="222"/>
      <c r="I43" s="200" t="s">
        <v>57</v>
      </c>
      <c r="J43" s="200">
        <v>90.57</v>
      </c>
    </row>
    <row r="44" spans="1:11" ht="13.5" thickBot="1" x14ac:dyDescent="0.25">
      <c r="A44" s="290" t="s">
        <v>26</v>
      </c>
      <c r="B44" s="266"/>
      <c r="C44" s="345">
        <f>C43-C30</f>
        <v>35</v>
      </c>
      <c r="D44" s="346"/>
      <c r="E44" s="346"/>
      <c r="F44" s="346"/>
      <c r="G44" s="346"/>
      <c r="H44" s="223"/>
      <c r="I44" s="200" t="s">
        <v>26</v>
      </c>
      <c r="J44" s="200">
        <f>J43-J30</f>
        <v>29.889999999999993</v>
      </c>
    </row>
    <row r="45" spans="1:11" x14ac:dyDescent="0.2">
      <c r="C45" s="200">
        <v>125</v>
      </c>
    </row>
    <row r="46" spans="1:11" ht="13.5" thickBot="1" x14ac:dyDescent="0.25"/>
    <row r="47" spans="1:11" ht="13.5" thickBot="1" x14ac:dyDescent="0.25">
      <c r="A47" s="270" t="s">
        <v>91</v>
      </c>
      <c r="B47" s="230"/>
      <c r="C47" s="1086" t="s">
        <v>50</v>
      </c>
      <c r="D47" s="1087"/>
      <c r="E47" s="1087"/>
      <c r="F47" s="1087"/>
      <c r="G47" s="1087"/>
      <c r="H47" s="292" t="s">
        <v>0</v>
      </c>
    </row>
    <row r="48" spans="1:11" x14ac:dyDescent="0.2">
      <c r="A48" s="214" t="s">
        <v>2</v>
      </c>
      <c r="B48" s="904"/>
      <c r="C48" s="294">
        <v>1</v>
      </c>
      <c r="D48" s="225"/>
      <c r="E48" s="225"/>
      <c r="F48" s="225"/>
      <c r="G48" s="225"/>
      <c r="H48" s="224">
        <v>300</v>
      </c>
    </row>
    <row r="49" spans="1:11" x14ac:dyDescent="0.2">
      <c r="A49" s="276" t="s">
        <v>3</v>
      </c>
      <c r="B49" s="234"/>
      <c r="C49" s="295">
        <v>690</v>
      </c>
      <c r="D49" s="296"/>
      <c r="E49" s="297"/>
      <c r="F49" s="297"/>
      <c r="G49" s="297"/>
      <c r="H49" s="298">
        <v>690</v>
      </c>
    </row>
    <row r="50" spans="1:11" x14ac:dyDescent="0.2">
      <c r="A50" s="279" t="s">
        <v>6</v>
      </c>
      <c r="B50" s="238"/>
      <c r="C50" s="299">
        <v>1109</v>
      </c>
      <c r="D50" s="300"/>
      <c r="E50" s="300"/>
      <c r="F50" s="300"/>
      <c r="G50" s="300"/>
      <c r="H50" s="317">
        <v>1109</v>
      </c>
    </row>
    <row r="51" spans="1:11" x14ac:dyDescent="0.2">
      <c r="A51" s="214" t="s">
        <v>7</v>
      </c>
      <c r="B51" s="231"/>
      <c r="C51" s="301">
        <v>62</v>
      </c>
      <c r="D51" s="302"/>
      <c r="E51" s="303"/>
      <c r="F51" s="303"/>
      <c r="G51" s="303"/>
      <c r="H51" s="245">
        <v>62</v>
      </c>
    </row>
    <row r="52" spans="1:11" x14ac:dyDescent="0.2">
      <c r="A52" s="214" t="s">
        <v>8</v>
      </c>
      <c r="B52" s="231"/>
      <c r="C52" s="246">
        <v>0.11600000000000001</v>
      </c>
      <c r="D52" s="247"/>
      <c r="E52" s="304"/>
      <c r="F52" s="304"/>
      <c r="G52" s="304"/>
      <c r="H52" s="249">
        <v>0.11600000000000001</v>
      </c>
    </row>
    <row r="53" spans="1:11" x14ac:dyDescent="0.2">
      <c r="A53" s="279" t="s">
        <v>1</v>
      </c>
      <c r="B53" s="238"/>
      <c r="C53" s="250">
        <f t="shared" ref="C53" si="7">C50/C49*100-100</f>
        <v>60.724637681159408</v>
      </c>
      <c r="D53" s="250"/>
      <c r="E53" s="251"/>
      <c r="F53" s="251"/>
      <c r="G53" s="251"/>
      <c r="H53" s="316">
        <f t="shared" ref="H53" si="8">H50/H49*100-100</f>
        <v>60.724637681159408</v>
      </c>
    </row>
    <row r="54" spans="1:11" ht="13.5" thickBot="1" x14ac:dyDescent="0.25">
      <c r="A54" s="214" t="s">
        <v>27</v>
      </c>
      <c r="B54" s="253"/>
      <c r="C54" s="254">
        <f>C50-C37</f>
        <v>465</v>
      </c>
      <c r="D54" s="254"/>
      <c r="E54" s="255"/>
      <c r="F54" s="255"/>
      <c r="G54" s="255"/>
      <c r="H54" s="257">
        <f>H50-H37</f>
        <v>465</v>
      </c>
    </row>
    <row r="55" spans="1:11" x14ac:dyDescent="0.2">
      <c r="A55" s="265" t="s">
        <v>52</v>
      </c>
      <c r="B55" s="265"/>
      <c r="C55" s="259">
        <v>3095</v>
      </c>
      <c r="D55" s="260"/>
      <c r="E55" s="260"/>
      <c r="F55" s="260"/>
      <c r="G55" s="261"/>
      <c r="H55" s="364">
        <f>SUM(C55:G55)</f>
        <v>3095</v>
      </c>
      <c r="I55" s="200" t="s">
        <v>56</v>
      </c>
      <c r="J55" s="263">
        <f>H42-H55</f>
        <v>7</v>
      </c>
      <c r="K55" s="305">
        <f>J55/H42</f>
        <v>2.2566086395873629E-3</v>
      </c>
    </row>
    <row r="56" spans="1:11" x14ac:dyDescent="0.2">
      <c r="A56" s="265" t="s">
        <v>28</v>
      </c>
      <c r="B56" s="265"/>
      <c r="C56" s="218">
        <v>83.71</v>
      </c>
      <c r="D56" s="267"/>
      <c r="E56" s="267"/>
      <c r="F56" s="267"/>
      <c r="G56" s="219"/>
      <c r="H56" s="325"/>
      <c r="I56" s="200" t="s">
        <v>57</v>
      </c>
      <c r="J56" s="200">
        <v>125.54</v>
      </c>
    </row>
    <row r="57" spans="1:11" ht="13.5" thickBot="1" x14ac:dyDescent="0.25">
      <c r="A57" s="266" t="s">
        <v>26</v>
      </c>
      <c r="B57" s="266"/>
      <c r="C57" s="345">
        <f>C56-C43</f>
        <v>-41.290000000000006</v>
      </c>
      <c r="D57" s="346"/>
      <c r="E57" s="346"/>
      <c r="F57" s="346"/>
      <c r="G57" s="347"/>
      <c r="H57" s="371"/>
      <c r="I57" s="200" t="s">
        <v>26</v>
      </c>
      <c r="J57" s="200">
        <f>J56-J43</f>
        <v>34.970000000000013</v>
      </c>
    </row>
    <row r="59" spans="1:11" ht="13.5" thickBot="1" x14ac:dyDescent="0.25"/>
    <row r="60" spans="1:11" ht="13.5" thickBot="1" x14ac:dyDescent="0.25">
      <c r="A60" s="270" t="s">
        <v>92</v>
      </c>
      <c r="B60" s="230"/>
      <c r="C60" s="1077" t="s">
        <v>50</v>
      </c>
      <c r="D60" s="1078"/>
      <c r="E60" s="1078"/>
      <c r="F60" s="1078"/>
      <c r="G60" s="1078"/>
      <c r="H60" s="292" t="s">
        <v>0</v>
      </c>
    </row>
    <row r="61" spans="1:11" x14ac:dyDescent="0.2">
      <c r="A61" s="231" t="s">
        <v>2</v>
      </c>
      <c r="B61" s="904"/>
      <c r="C61" s="294">
        <v>1</v>
      </c>
      <c r="D61" s="225">
        <v>2</v>
      </c>
      <c r="E61" s="225">
        <v>3</v>
      </c>
      <c r="F61" s="225">
        <v>4</v>
      </c>
      <c r="G61" s="378">
        <v>5</v>
      </c>
      <c r="H61" s="373">
        <v>178</v>
      </c>
    </row>
    <row r="62" spans="1:11" x14ac:dyDescent="0.2">
      <c r="A62" s="234" t="s">
        <v>3</v>
      </c>
      <c r="B62" s="234"/>
      <c r="C62" s="295">
        <v>890</v>
      </c>
      <c r="D62" s="296">
        <v>890</v>
      </c>
      <c r="E62" s="297">
        <v>890</v>
      </c>
      <c r="F62" s="297">
        <v>890</v>
      </c>
      <c r="G62" s="379">
        <v>890</v>
      </c>
      <c r="H62" s="374">
        <v>890</v>
      </c>
    </row>
    <row r="63" spans="1:11" x14ac:dyDescent="0.2">
      <c r="A63" s="238" t="s">
        <v>6</v>
      </c>
      <c r="B63" s="238"/>
      <c r="C63" s="299">
        <v>1049</v>
      </c>
      <c r="D63" s="300">
        <v>1113</v>
      </c>
      <c r="E63" s="300">
        <v>1168</v>
      </c>
      <c r="F63" s="300">
        <v>1250</v>
      </c>
      <c r="G63" s="380">
        <v>1344</v>
      </c>
      <c r="H63" s="375">
        <v>1191</v>
      </c>
    </row>
    <row r="64" spans="1:11" x14ac:dyDescent="0.2">
      <c r="A64" s="231" t="s">
        <v>7</v>
      </c>
      <c r="B64" s="231"/>
      <c r="C64" s="301">
        <v>100</v>
      </c>
      <c r="D64" s="302">
        <v>100</v>
      </c>
      <c r="E64" s="303">
        <v>100</v>
      </c>
      <c r="F64" s="303">
        <v>100</v>
      </c>
      <c r="G64" s="381">
        <v>90</v>
      </c>
      <c r="H64" s="388">
        <v>70.2</v>
      </c>
      <c r="I64" s="389" t="s">
        <v>96</v>
      </c>
    </row>
    <row r="65" spans="1:19" x14ac:dyDescent="0.2">
      <c r="A65" s="231" t="s">
        <v>8</v>
      </c>
      <c r="B65" s="231"/>
      <c r="C65" s="246">
        <v>3.2000000000000001E-2</v>
      </c>
      <c r="D65" s="247">
        <v>2.7E-2</v>
      </c>
      <c r="E65" s="304">
        <v>2.9000000000000001E-2</v>
      </c>
      <c r="F65" s="304">
        <v>3.4000000000000002E-2</v>
      </c>
      <c r="G65" s="382">
        <v>5.6000000000000001E-2</v>
      </c>
      <c r="H65" s="377">
        <v>9.5000000000000001E-2</v>
      </c>
    </row>
    <row r="66" spans="1:19" x14ac:dyDescent="0.2">
      <c r="A66" s="238" t="s">
        <v>1</v>
      </c>
      <c r="B66" s="238"/>
      <c r="C66" s="250">
        <f t="shared" ref="C66:G66" si="9">C63/C62*100-100</f>
        <v>17.86516853932585</v>
      </c>
      <c r="D66" s="251">
        <f t="shared" si="9"/>
        <v>25.056179775280896</v>
      </c>
      <c r="E66" s="251">
        <f t="shared" si="9"/>
        <v>31.235955056179762</v>
      </c>
      <c r="F66" s="251">
        <f t="shared" si="9"/>
        <v>40.449438202247194</v>
      </c>
      <c r="G66" s="252">
        <f t="shared" si="9"/>
        <v>51.011235955056179</v>
      </c>
      <c r="H66" s="369">
        <f t="shared" ref="H66" si="10">H63/H62*100-100</f>
        <v>33.820224719101134</v>
      </c>
    </row>
    <row r="67" spans="1:19" ht="13.5" thickBot="1" x14ac:dyDescent="0.25">
      <c r="A67" s="231" t="s">
        <v>27</v>
      </c>
      <c r="B67" s="253"/>
      <c r="C67" s="254">
        <f>C63-C50</f>
        <v>-60</v>
      </c>
      <c r="D67" s="255">
        <f>D63-C50</f>
        <v>4</v>
      </c>
      <c r="E67" s="255">
        <f>E63-C50</f>
        <v>59</v>
      </c>
      <c r="F67" s="255">
        <f>F63-C50</f>
        <v>141</v>
      </c>
      <c r="G67" s="256">
        <f>G63-C50</f>
        <v>235</v>
      </c>
      <c r="H67" s="363">
        <f>H63-H50</f>
        <v>82</v>
      </c>
    </row>
    <row r="68" spans="1:19" x14ac:dyDescent="0.2">
      <c r="A68" s="265" t="s">
        <v>52</v>
      </c>
      <c r="B68" s="265"/>
      <c r="C68" s="259">
        <v>299</v>
      </c>
      <c r="D68" s="260">
        <v>358</v>
      </c>
      <c r="E68" s="260">
        <v>415</v>
      </c>
      <c r="F68" s="260">
        <v>321</v>
      </c>
      <c r="G68" s="261">
        <v>407</v>
      </c>
      <c r="H68" s="364">
        <f>SUM(C68:G68)</f>
        <v>1800</v>
      </c>
      <c r="I68" s="200" t="s">
        <v>56</v>
      </c>
      <c r="J68" s="263">
        <f>H55-H68</f>
        <v>1295</v>
      </c>
      <c r="K68" s="305">
        <f>J68/H55</f>
        <v>0.4184168012924071</v>
      </c>
    </row>
    <row r="69" spans="1:19" ht="12.75" customHeight="1" x14ac:dyDescent="0.2">
      <c r="A69" s="265" t="s">
        <v>28</v>
      </c>
      <c r="B69" s="265"/>
      <c r="C69" s="218">
        <v>65</v>
      </c>
      <c r="D69" s="267">
        <v>65</v>
      </c>
      <c r="E69" s="267">
        <v>65</v>
      </c>
      <c r="F69" s="267">
        <v>65</v>
      </c>
      <c r="G69" s="219">
        <v>65</v>
      </c>
      <c r="H69" s="325"/>
      <c r="I69" s="200" t="s">
        <v>57</v>
      </c>
      <c r="J69" s="200">
        <v>131.13</v>
      </c>
      <c r="K69" s="1226" t="s">
        <v>94</v>
      </c>
      <c r="L69" s="1226"/>
      <c r="M69" s="1226"/>
      <c r="N69" s="1226"/>
      <c r="O69" s="1226"/>
      <c r="P69" s="1226"/>
      <c r="Q69" s="1226"/>
      <c r="R69" s="1227" t="s">
        <v>93</v>
      </c>
    </row>
    <row r="70" spans="1:19" ht="13.5" thickBot="1" x14ac:dyDescent="0.25">
      <c r="A70" s="266" t="s">
        <v>26</v>
      </c>
      <c r="B70" s="266"/>
      <c r="C70" s="345">
        <f>C69-C56</f>
        <v>-18.709999999999994</v>
      </c>
      <c r="D70" s="346">
        <f>D69-C56</f>
        <v>-18.709999999999994</v>
      </c>
      <c r="E70" s="346">
        <f>E69-C56</f>
        <v>-18.709999999999994</v>
      </c>
      <c r="F70" s="346">
        <f>F69-C56</f>
        <v>-18.709999999999994</v>
      </c>
      <c r="G70" s="347">
        <f>G69-C56</f>
        <v>-18.709999999999994</v>
      </c>
      <c r="H70" s="371"/>
      <c r="I70" s="200" t="s">
        <v>26</v>
      </c>
      <c r="J70" s="200">
        <f>J69-J56</f>
        <v>5.5899999999999892</v>
      </c>
      <c r="K70" s="1226"/>
      <c r="L70" s="1226"/>
      <c r="M70" s="1226"/>
      <c r="N70" s="1226"/>
      <c r="O70" s="1226"/>
      <c r="P70" s="1226"/>
      <c r="Q70" s="1226"/>
      <c r="R70" s="1227"/>
    </row>
    <row r="71" spans="1:19" x14ac:dyDescent="0.2">
      <c r="K71" s="1226"/>
      <c r="L71" s="1226"/>
      <c r="M71" s="1226"/>
      <c r="N71" s="1226"/>
      <c r="O71" s="1226"/>
      <c r="P71" s="1226"/>
      <c r="Q71" s="1226"/>
      <c r="R71" s="1227"/>
      <c r="S71" s="387">
        <v>83.680999999999997</v>
      </c>
    </row>
    <row r="72" spans="1:19" ht="13.5" thickBot="1" x14ac:dyDescent="0.25">
      <c r="K72" s="228" t="s">
        <v>95</v>
      </c>
    </row>
    <row r="73" spans="1:19" ht="13.5" thickBot="1" x14ac:dyDescent="0.25">
      <c r="A73" s="270" t="s">
        <v>98</v>
      </c>
      <c r="B73" s="230"/>
      <c r="C73" s="1077" t="s">
        <v>50</v>
      </c>
      <c r="D73" s="1078"/>
      <c r="E73" s="1078"/>
      <c r="F73" s="1078"/>
      <c r="G73" s="1078"/>
      <c r="H73" s="292" t="s">
        <v>0</v>
      </c>
    </row>
    <row r="74" spans="1:19" x14ac:dyDescent="0.2">
      <c r="A74" s="231" t="s">
        <v>2</v>
      </c>
      <c r="B74" s="904"/>
      <c r="C74" s="294">
        <v>1</v>
      </c>
      <c r="D74" s="225">
        <v>2</v>
      </c>
      <c r="E74" s="225">
        <v>3</v>
      </c>
      <c r="F74" s="225">
        <v>4</v>
      </c>
      <c r="G74" s="378">
        <v>5</v>
      </c>
      <c r="H74" s="373">
        <v>181</v>
      </c>
    </row>
    <row r="75" spans="1:19" ht="13.5" thickBot="1" x14ac:dyDescent="0.25">
      <c r="A75" s="234" t="s">
        <v>3</v>
      </c>
      <c r="B75" s="234"/>
      <c r="C75" s="295">
        <v>1080</v>
      </c>
      <c r="D75" s="296">
        <v>1080</v>
      </c>
      <c r="E75" s="297">
        <v>1080</v>
      </c>
      <c r="F75" s="297">
        <v>1080</v>
      </c>
      <c r="G75" s="379">
        <v>1080</v>
      </c>
      <c r="H75" s="374">
        <v>1080</v>
      </c>
    </row>
    <row r="76" spans="1:19" x14ac:dyDescent="0.2">
      <c r="A76" s="238" t="s">
        <v>6</v>
      </c>
      <c r="B76" s="238"/>
      <c r="C76" s="299">
        <v>1178</v>
      </c>
      <c r="D76" s="300">
        <v>1241</v>
      </c>
      <c r="E76" s="300">
        <v>1288</v>
      </c>
      <c r="F76" s="300">
        <v>1387</v>
      </c>
      <c r="G76" s="380">
        <v>1408</v>
      </c>
      <c r="H76" s="375">
        <v>1305</v>
      </c>
      <c r="J76" s="1216" t="s">
        <v>99</v>
      </c>
      <c r="K76" s="1217"/>
      <c r="L76" s="1217"/>
      <c r="M76" s="1217"/>
      <c r="N76" s="1217"/>
      <c r="O76" s="1217"/>
      <c r="P76" s="1217"/>
      <c r="Q76" s="1217"/>
      <c r="R76" s="1218"/>
    </row>
    <row r="77" spans="1:19" x14ac:dyDescent="0.2">
      <c r="A77" s="231" t="s">
        <v>7</v>
      </c>
      <c r="B77" s="231"/>
      <c r="C77" s="301">
        <v>100</v>
      </c>
      <c r="D77" s="302">
        <v>100</v>
      </c>
      <c r="E77" s="303">
        <v>100</v>
      </c>
      <c r="F77" s="303">
        <v>96.9</v>
      </c>
      <c r="G77" s="381">
        <v>72.7</v>
      </c>
      <c r="H77" s="376">
        <v>78.5</v>
      </c>
      <c r="I77" s="228"/>
      <c r="J77" s="1219"/>
      <c r="K77" s="1220"/>
      <c r="L77" s="1220"/>
      <c r="M77" s="1220"/>
      <c r="N77" s="1220"/>
      <c r="O77" s="1220"/>
      <c r="P77" s="1220"/>
      <c r="Q77" s="1220"/>
      <c r="R77" s="1221"/>
    </row>
    <row r="78" spans="1:19" ht="13.5" thickBot="1" x14ac:dyDescent="0.25">
      <c r="A78" s="231" t="s">
        <v>8</v>
      </c>
      <c r="B78" s="231"/>
      <c r="C78" s="246">
        <v>3.4000000000000002E-2</v>
      </c>
      <c r="D78" s="247">
        <v>3.5999999999999997E-2</v>
      </c>
      <c r="E78" s="304">
        <v>0.03</v>
      </c>
      <c r="F78" s="304">
        <v>5.0999999999999997E-2</v>
      </c>
      <c r="G78" s="382">
        <v>5.8000000000000003E-2</v>
      </c>
      <c r="H78" s="377">
        <v>7.8E-2</v>
      </c>
      <c r="J78" s="1222"/>
      <c r="K78" s="1223"/>
      <c r="L78" s="1223"/>
      <c r="M78" s="1223"/>
      <c r="N78" s="1223"/>
      <c r="O78" s="1223"/>
      <c r="P78" s="1223"/>
      <c r="Q78" s="1223"/>
      <c r="R78" s="1224"/>
    </row>
    <row r="79" spans="1:19" x14ac:dyDescent="0.2">
      <c r="A79" s="238" t="s">
        <v>1</v>
      </c>
      <c r="B79" s="238"/>
      <c r="C79" s="250">
        <f t="shared" ref="C79:H79" si="11">C76/C75*100-100</f>
        <v>9.0740740740740762</v>
      </c>
      <c r="D79" s="251">
        <f t="shared" si="11"/>
        <v>14.907407407407419</v>
      </c>
      <c r="E79" s="251">
        <f t="shared" si="11"/>
        <v>19.259259259259267</v>
      </c>
      <c r="F79" s="251">
        <f t="shared" si="11"/>
        <v>28.425925925925924</v>
      </c>
      <c r="G79" s="252">
        <f t="shared" si="11"/>
        <v>30.370370370370381</v>
      </c>
      <c r="H79" s="369">
        <f t="shared" si="11"/>
        <v>20.833333333333329</v>
      </c>
    </row>
    <row r="80" spans="1:19" ht="13.5" thickBot="1" x14ac:dyDescent="0.25">
      <c r="A80" s="231" t="s">
        <v>27</v>
      </c>
      <c r="B80" s="253"/>
      <c r="C80" s="254">
        <f>C76-C63</f>
        <v>129</v>
      </c>
      <c r="D80" s="255">
        <f>D76-C63</f>
        <v>192</v>
      </c>
      <c r="E80" s="255">
        <f>E76-C63</f>
        <v>239</v>
      </c>
      <c r="F80" s="255">
        <f>F76-C63</f>
        <v>338</v>
      </c>
      <c r="G80" s="256">
        <f>G76-C63</f>
        <v>359</v>
      </c>
      <c r="H80" s="363">
        <f>H76-H63</f>
        <v>114</v>
      </c>
    </row>
    <row r="81" spans="1:18" x14ac:dyDescent="0.2">
      <c r="A81" s="265" t="s">
        <v>52</v>
      </c>
      <c r="B81" s="265"/>
      <c r="C81" s="259">
        <v>298</v>
      </c>
      <c r="D81" s="260">
        <v>358</v>
      </c>
      <c r="E81" s="260">
        <v>414</v>
      </c>
      <c r="F81" s="260">
        <v>321</v>
      </c>
      <c r="G81" s="261">
        <v>407</v>
      </c>
      <c r="H81" s="364">
        <f>SUM(C81:G81)</f>
        <v>1798</v>
      </c>
      <c r="I81" s="200" t="s">
        <v>56</v>
      </c>
      <c r="J81" s="263">
        <f>H68-H81</f>
        <v>2</v>
      </c>
      <c r="K81" s="305">
        <f>J81/H68</f>
        <v>1.1111111111111111E-3</v>
      </c>
    </row>
    <row r="82" spans="1:18" x14ac:dyDescent="0.2">
      <c r="A82" s="265" t="s">
        <v>28</v>
      </c>
      <c r="B82" s="265"/>
      <c r="C82" s="218">
        <v>66.5</v>
      </c>
      <c r="D82" s="267">
        <v>66.5</v>
      </c>
      <c r="E82" s="267">
        <v>66.5</v>
      </c>
      <c r="F82" s="267">
        <v>66.5</v>
      </c>
      <c r="G82" s="219">
        <v>66.5</v>
      </c>
      <c r="H82" s="325"/>
      <c r="I82" s="200" t="s">
        <v>57</v>
      </c>
      <c r="J82" s="200">
        <v>65.09</v>
      </c>
    </row>
    <row r="83" spans="1:18" ht="13.5" thickBot="1" x14ac:dyDescent="0.25">
      <c r="A83" s="266" t="s">
        <v>26</v>
      </c>
      <c r="B83" s="266"/>
      <c r="C83" s="345">
        <f>C82-C69</f>
        <v>1.5</v>
      </c>
      <c r="D83" s="346">
        <f>D82-C69</f>
        <v>1.5</v>
      </c>
      <c r="E83" s="346">
        <f>E82-C69</f>
        <v>1.5</v>
      </c>
      <c r="F83" s="346">
        <f>F82-C69</f>
        <v>1.5</v>
      </c>
      <c r="G83" s="347">
        <f>G82-C69</f>
        <v>1.5</v>
      </c>
      <c r="H83" s="371"/>
      <c r="I83" s="200" t="s">
        <v>26</v>
      </c>
      <c r="J83" s="200">
        <f>J82-J69</f>
        <v>-66.039999999999992</v>
      </c>
    </row>
    <row r="85" spans="1:18" ht="13.5" thickBot="1" x14ac:dyDescent="0.25"/>
    <row r="86" spans="1:18" ht="13.5" thickBot="1" x14ac:dyDescent="0.25">
      <c r="A86" s="270" t="s">
        <v>102</v>
      </c>
      <c r="B86" s="230"/>
      <c r="C86" s="1077" t="s">
        <v>50</v>
      </c>
      <c r="D86" s="1078"/>
      <c r="E86" s="1078"/>
      <c r="F86" s="1078"/>
      <c r="G86" s="1078"/>
      <c r="H86" s="292" t="s">
        <v>0</v>
      </c>
    </row>
    <row r="87" spans="1:18" x14ac:dyDescent="0.2">
      <c r="A87" s="231" t="s">
        <v>2</v>
      </c>
      <c r="B87" s="904"/>
      <c r="C87" s="294">
        <v>1</v>
      </c>
      <c r="D87" s="225">
        <v>2</v>
      </c>
      <c r="E87" s="225">
        <v>3</v>
      </c>
      <c r="F87" s="225">
        <v>4</v>
      </c>
      <c r="G87" s="378">
        <v>5</v>
      </c>
      <c r="H87" s="373">
        <v>189</v>
      </c>
    </row>
    <row r="88" spans="1:18" x14ac:dyDescent="0.2">
      <c r="A88" s="234" t="s">
        <v>3</v>
      </c>
      <c r="B88" s="234"/>
      <c r="C88" s="295">
        <v>1250</v>
      </c>
      <c r="D88" s="296">
        <v>1250</v>
      </c>
      <c r="E88" s="297">
        <v>1250</v>
      </c>
      <c r="F88" s="297">
        <v>1250</v>
      </c>
      <c r="G88" s="379">
        <v>1250</v>
      </c>
      <c r="H88" s="374">
        <v>1250</v>
      </c>
    </row>
    <row r="89" spans="1:18" x14ac:dyDescent="0.2">
      <c r="A89" s="238" t="s">
        <v>6</v>
      </c>
      <c r="B89" s="238"/>
      <c r="C89" s="299">
        <v>1314</v>
      </c>
      <c r="D89" s="300">
        <v>1368</v>
      </c>
      <c r="E89" s="300">
        <v>1396</v>
      </c>
      <c r="F89" s="300">
        <v>1499</v>
      </c>
      <c r="G89" s="380">
        <v>1509</v>
      </c>
      <c r="H89" s="375">
        <v>1425</v>
      </c>
      <c r="J89" s="350"/>
      <c r="K89" s="350"/>
      <c r="L89" s="350"/>
      <c r="M89" s="350"/>
      <c r="N89" s="350"/>
      <c r="O89" s="350"/>
      <c r="P89" s="350"/>
      <c r="Q89" s="350"/>
      <c r="R89" s="350"/>
    </row>
    <row r="90" spans="1:18" x14ac:dyDescent="0.2">
      <c r="A90" s="231" t="s">
        <v>7</v>
      </c>
      <c r="B90" s="231"/>
      <c r="C90" s="301">
        <v>100</v>
      </c>
      <c r="D90" s="302">
        <v>100</v>
      </c>
      <c r="E90" s="303">
        <v>100</v>
      </c>
      <c r="F90" s="303">
        <v>92.7</v>
      </c>
      <c r="G90" s="381">
        <v>92.7</v>
      </c>
      <c r="H90" s="376">
        <v>83.6</v>
      </c>
      <c r="I90" s="228"/>
      <c r="J90" s="350"/>
      <c r="K90" s="350"/>
      <c r="L90" s="350"/>
      <c r="M90" s="350"/>
      <c r="N90" s="350"/>
      <c r="O90" s="350"/>
      <c r="P90" s="350"/>
      <c r="Q90" s="350"/>
      <c r="R90" s="350"/>
    </row>
    <row r="91" spans="1:18" x14ac:dyDescent="0.2">
      <c r="A91" s="231" t="s">
        <v>8</v>
      </c>
      <c r="B91" s="231"/>
      <c r="C91" s="246">
        <v>4.8000000000000001E-2</v>
      </c>
      <c r="D91" s="247">
        <v>4.4999999999999998E-2</v>
      </c>
      <c r="E91" s="304">
        <v>3.5999999999999997E-2</v>
      </c>
      <c r="F91" s="304">
        <v>5.7000000000000002E-2</v>
      </c>
      <c r="G91" s="382">
        <v>4.8000000000000001E-2</v>
      </c>
      <c r="H91" s="377">
        <v>7.0999999999999994E-2</v>
      </c>
      <c r="J91" s="350"/>
      <c r="K91" s="350"/>
      <c r="L91" s="350"/>
      <c r="M91" s="350"/>
      <c r="N91" s="350"/>
      <c r="O91" s="350"/>
      <c r="P91" s="350"/>
      <c r="Q91" s="350"/>
      <c r="R91" s="350"/>
    </row>
    <row r="92" spans="1:18" x14ac:dyDescent="0.2">
      <c r="A92" s="238" t="s">
        <v>1</v>
      </c>
      <c r="B92" s="238"/>
      <c r="C92" s="250">
        <f t="shared" ref="C92:H92" si="12">C89/C88*100-100</f>
        <v>5.1199999999999903</v>
      </c>
      <c r="D92" s="251">
        <f t="shared" si="12"/>
        <v>9.4399999999999977</v>
      </c>
      <c r="E92" s="251">
        <f t="shared" si="12"/>
        <v>11.680000000000007</v>
      </c>
      <c r="F92" s="251">
        <f t="shared" si="12"/>
        <v>19.920000000000002</v>
      </c>
      <c r="G92" s="252">
        <f t="shared" si="12"/>
        <v>20.72</v>
      </c>
      <c r="H92" s="369">
        <f t="shared" si="12"/>
        <v>13.999999999999986</v>
      </c>
    </row>
    <row r="93" spans="1:18" ht="13.5" thickBot="1" x14ac:dyDescent="0.25">
      <c r="A93" s="231" t="s">
        <v>27</v>
      </c>
      <c r="B93" s="253"/>
      <c r="C93" s="254">
        <f>C89-C76</f>
        <v>136</v>
      </c>
      <c r="D93" s="255">
        <f>D89-C76</f>
        <v>190</v>
      </c>
      <c r="E93" s="255">
        <f>E89-C76</f>
        <v>218</v>
      </c>
      <c r="F93" s="255">
        <f>F89-C76</f>
        <v>321</v>
      </c>
      <c r="G93" s="256">
        <f>G89-C76</f>
        <v>331</v>
      </c>
      <c r="H93" s="363">
        <f>H89-H76</f>
        <v>120</v>
      </c>
    </row>
    <row r="94" spans="1:18" x14ac:dyDescent="0.2">
      <c r="A94" s="265" t="s">
        <v>52</v>
      </c>
      <c r="B94" s="265"/>
      <c r="C94" s="259">
        <v>298</v>
      </c>
      <c r="D94" s="260">
        <v>357</v>
      </c>
      <c r="E94" s="260">
        <v>414</v>
      </c>
      <c r="F94" s="260">
        <v>321</v>
      </c>
      <c r="G94" s="261">
        <v>407</v>
      </c>
      <c r="H94" s="364">
        <f>SUM(C94:G94)</f>
        <v>1797</v>
      </c>
      <c r="I94" s="200" t="s">
        <v>56</v>
      </c>
      <c r="J94" s="263">
        <f>H81-H94</f>
        <v>1</v>
      </c>
      <c r="K94" s="305">
        <f>J94/H81</f>
        <v>5.5617352614015572E-4</v>
      </c>
    </row>
    <row r="95" spans="1:18" x14ac:dyDescent="0.2">
      <c r="A95" s="265" t="s">
        <v>28</v>
      </c>
      <c r="B95" s="265"/>
      <c r="C95" s="218">
        <v>68.5</v>
      </c>
      <c r="D95" s="267">
        <v>68.5</v>
      </c>
      <c r="E95" s="267">
        <v>68.5</v>
      </c>
      <c r="F95" s="267">
        <v>68.5</v>
      </c>
      <c r="G95" s="219">
        <v>68.5</v>
      </c>
      <c r="H95" s="325"/>
      <c r="I95" s="200" t="s">
        <v>57</v>
      </c>
      <c r="J95" s="200">
        <v>66.56</v>
      </c>
    </row>
    <row r="96" spans="1:18" ht="13.5" thickBot="1" x14ac:dyDescent="0.25">
      <c r="A96" s="266" t="s">
        <v>26</v>
      </c>
      <c r="B96" s="266"/>
      <c r="C96" s="345">
        <f>C95-C82</f>
        <v>2</v>
      </c>
      <c r="D96" s="346">
        <f>D95-C82</f>
        <v>2</v>
      </c>
      <c r="E96" s="346">
        <f>E95-C82</f>
        <v>2</v>
      </c>
      <c r="F96" s="346">
        <f>F95-C82</f>
        <v>2</v>
      </c>
      <c r="G96" s="347">
        <f>G95-C82</f>
        <v>2</v>
      </c>
      <c r="H96" s="371"/>
      <c r="I96" s="200" t="s">
        <v>26</v>
      </c>
      <c r="J96" s="200">
        <f>J95-J82</f>
        <v>1.4699999999999989</v>
      </c>
    </row>
    <row r="97" spans="1:11" x14ac:dyDescent="0.2">
      <c r="C97" s="200">
        <v>68.5</v>
      </c>
      <c r="D97" s="200">
        <v>68.5</v>
      </c>
      <c r="E97" s="200">
        <v>68.5</v>
      </c>
      <c r="F97" s="200">
        <v>68.5</v>
      </c>
      <c r="G97" s="200">
        <v>68.5</v>
      </c>
    </row>
    <row r="98" spans="1:11" ht="13.5" thickBot="1" x14ac:dyDescent="0.25"/>
    <row r="99" spans="1:11" ht="13.5" thickBot="1" x14ac:dyDescent="0.25">
      <c r="A99" s="270" t="s">
        <v>103</v>
      </c>
      <c r="B99" s="230"/>
      <c r="C99" s="1077" t="s">
        <v>50</v>
      </c>
      <c r="D99" s="1078"/>
      <c r="E99" s="1078"/>
      <c r="F99" s="1078"/>
      <c r="G99" s="1078"/>
      <c r="H99" s="292" t="s">
        <v>0</v>
      </c>
    </row>
    <row r="100" spans="1:11" x14ac:dyDescent="0.2">
      <c r="A100" s="231" t="s">
        <v>2</v>
      </c>
      <c r="B100" s="904"/>
      <c r="C100" s="294">
        <v>1</v>
      </c>
      <c r="D100" s="225">
        <v>2</v>
      </c>
      <c r="E100" s="225">
        <v>3</v>
      </c>
      <c r="F100" s="225">
        <v>4</v>
      </c>
      <c r="G100" s="378">
        <v>5</v>
      </c>
      <c r="H100" s="373">
        <v>180</v>
      </c>
    </row>
    <row r="101" spans="1:11" x14ac:dyDescent="0.2">
      <c r="A101" s="234" t="s">
        <v>3</v>
      </c>
      <c r="B101" s="234"/>
      <c r="C101" s="295">
        <v>1400</v>
      </c>
      <c r="D101" s="296">
        <v>1400</v>
      </c>
      <c r="E101" s="297">
        <v>1400</v>
      </c>
      <c r="F101" s="297">
        <v>1400</v>
      </c>
      <c r="G101" s="379">
        <v>1400</v>
      </c>
      <c r="H101" s="374">
        <v>1400</v>
      </c>
    </row>
    <row r="102" spans="1:11" x14ac:dyDescent="0.2">
      <c r="A102" s="238" t="s">
        <v>6</v>
      </c>
      <c r="B102" s="238"/>
      <c r="C102" s="299">
        <v>1461</v>
      </c>
      <c r="D102" s="300">
        <v>1496</v>
      </c>
      <c r="E102" s="300">
        <v>1539</v>
      </c>
      <c r="F102" s="300">
        <v>1621</v>
      </c>
      <c r="G102" s="380">
        <v>1595</v>
      </c>
      <c r="H102" s="375">
        <v>1545</v>
      </c>
      <c r="J102" s="350"/>
    </row>
    <row r="103" spans="1:11" x14ac:dyDescent="0.2">
      <c r="A103" s="231" t="s">
        <v>7</v>
      </c>
      <c r="B103" s="231"/>
      <c r="C103" s="301">
        <v>93.3</v>
      </c>
      <c r="D103" s="302">
        <v>97.2</v>
      </c>
      <c r="E103" s="303">
        <v>85.4</v>
      </c>
      <c r="F103" s="303">
        <v>96.9</v>
      </c>
      <c r="G103" s="381">
        <v>95.1</v>
      </c>
      <c r="H103" s="376">
        <v>88.9</v>
      </c>
      <c r="I103" s="228"/>
      <c r="J103" s="350"/>
    </row>
    <row r="104" spans="1:11" x14ac:dyDescent="0.2">
      <c r="A104" s="231" t="s">
        <v>8</v>
      </c>
      <c r="B104" s="231"/>
      <c r="C104" s="246">
        <v>5.3999999999999999E-2</v>
      </c>
      <c r="D104" s="247">
        <v>4.8000000000000001E-2</v>
      </c>
      <c r="E104" s="304">
        <v>5.6000000000000001E-2</v>
      </c>
      <c r="F104" s="304">
        <v>4.9000000000000002E-2</v>
      </c>
      <c r="G104" s="382">
        <v>5.7000000000000002E-2</v>
      </c>
      <c r="H104" s="377">
        <v>6.4000000000000001E-2</v>
      </c>
      <c r="J104" s="350"/>
    </row>
    <row r="105" spans="1:11" x14ac:dyDescent="0.2">
      <c r="A105" s="238" t="s">
        <v>1</v>
      </c>
      <c r="B105" s="238"/>
      <c r="C105" s="250">
        <f t="shared" ref="C105:H105" si="13">C102/C101*100-100</f>
        <v>4.3571428571428612</v>
      </c>
      <c r="D105" s="251">
        <f t="shared" si="13"/>
        <v>6.857142857142847</v>
      </c>
      <c r="E105" s="251">
        <f t="shared" si="13"/>
        <v>9.9285714285714164</v>
      </c>
      <c r="F105" s="251">
        <f t="shared" si="13"/>
        <v>15.785714285714292</v>
      </c>
      <c r="G105" s="252">
        <f t="shared" si="13"/>
        <v>13.928571428571416</v>
      </c>
      <c r="H105" s="369">
        <f t="shared" si="13"/>
        <v>10.357142857142861</v>
      </c>
    </row>
    <row r="106" spans="1:11" ht="13.5" thickBot="1" x14ac:dyDescent="0.25">
      <c r="A106" s="231" t="s">
        <v>27</v>
      </c>
      <c r="B106" s="253"/>
      <c r="C106" s="254">
        <f>C102-C89</f>
        <v>147</v>
      </c>
      <c r="D106" s="255">
        <f>D102-C89</f>
        <v>182</v>
      </c>
      <c r="E106" s="255">
        <f>E102-C89</f>
        <v>225</v>
      </c>
      <c r="F106" s="255">
        <f>F102-C89</f>
        <v>307</v>
      </c>
      <c r="G106" s="256">
        <f>G102-C89</f>
        <v>281</v>
      </c>
      <c r="H106" s="363">
        <f>H102-H89</f>
        <v>120</v>
      </c>
    </row>
    <row r="107" spans="1:11" x14ac:dyDescent="0.2">
      <c r="A107" s="265" t="s">
        <v>52</v>
      </c>
      <c r="B107" s="265"/>
      <c r="C107" s="259">
        <v>298</v>
      </c>
      <c r="D107" s="260">
        <v>357</v>
      </c>
      <c r="E107" s="260">
        <v>414</v>
      </c>
      <c r="F107" s="260">
        <v>319</v>
      </c>
      <c r="G107" s="261">
        <v>407</v>
      </c>
      <c r="H107" s="364">
        <f>SUM(C107:G107)</f>
        <v>1795</v>
      </c>
      <c r="I107" s="200" t="s">
        <v>56</v>
      </c>
      <c r="J107" s="263">
        <f>H94-H107</f>
        <v>2</v>
      </c>
      <c r="K107" s="305">
        <f>J107/H94</f>
        <v>1.1129660545353367E-3</v>
      </c>
    </row>
    <row r="108" spans="1:11" x14ac:dyDescent="0.2">
      <c r="A108" s="265" t="s">
        <v>28</v>
      </c>
      <c r="B108" s="265"/>
      <c r="C108" s="218">
        <v>70.5</v>
      </c>
      <c r="D108" s="267">
        <v>70.5</v>
      </c>
      <c r="E108" s="267">
        <v>70.5</v>
      </c>
      <c r="F108" s="267">
        <v>70.5</v>
      </c>
      <c r="G108" s="219">
        <v>70.5</v>
      </c>
      <c r="H108" s="325"/>
      <c r="I108" s="200" t="s">
        <v>57</v>
      </c>
      <c r="J108" s="200">
        <v>68.59</v>
      </c>
    </row>
    <row r="109" spans="1:11" ht="13.5" thickBot="1" x14ac:dyDescent="0.25">
      <c r="A109" s="266" t="s">
        <v>26</v>
      </c>
      <c r="B109" s="266"/>
      <c r="C109" s="345">
        <f>C108-C95</f>
        <v>2</v>
      </c>
      <c r="D109" s="346">
        <f>D108-C95</f>
        <v>2</v>
      </c>
      <c r="E109" s="346">
        <f>E108-C95</f>
        <v>2</v>
      </c>
      <c r="F109" s="346">
        <f>F108-C95</f>
        <v>2</v>
      </c>
      <c r="G109" s="347">
        <f>G108-C95</f>
        <v>2</v>
      </c>
      <c r="H109" s="371"/>
      <c r="I109" s="200" t="s">
        <v>26</v>
      </c>
      <c r="J109" s="200">
        <f>J108-J95</f>
        <v>2.0300000000000011</v>
      </c>
    </row>
    <row r="111" spans="1:11" ht="13.5" thickBot="1" x14ac:dyDescent="0.25"/>
    <row r="112" spans="1:11" ht="13.5" thickBot="1" x14ac:dyDescent="0.25">
      <c r="A112" s="270" t="s">
        <v>104</v>
      </c>
      <c r="B112" s="230"/>
      <c r="C112" s="1077" t="s">
        <v>50</v>
      </c>
      <c r="D112" s="1078"/>
      <c r="E112" s="1078"/>
      <c r="F112" s="1078"/>
      <c r="G112" s="1078"/>
      <c r="H112" s="292" t="s">
        <v>0</v>
      </c>
    </row>
    <row r="113" spans="1:15" ht="13.5" thickBot="1" x14ac:dyDescent="0.25">
      <c r="A113" s="231" t="s">
        <v>2</v>
      </c>
      <c r="B113" s="904"/>
      <c r="C113" s="294">
        <v>1</v>
      </c>
      <c r="D113" s="225">
        <v>2</v>
      </c>
      <c r="E113" s="225">
        <v>3</v>
      </c>
      <c r="F113" s="225">
        <v>4</v>
      </c>
      <c r="G113" s="378">
        <v>5</v>
      </c>
      <c r="H113" s="373">
        <v>184</v>
      </c>
    </row>
    <row r="114" spans="1:15" x14ac:dyDescent="0.2">
      <c r="A114" s="234" t="s">
        <v>3</v>
      </c>
      <c r="B114" s="234"/>
      <c r="C114" s="295">
        <v>1540</v>
      </c>
      <c r="D114" s="296">
        <v>1540</v>
      </c>
      <c r="E114" s="297">
        <v>1540</v>
      </c>
      <c r="F114" s="297">
        <v>1540</v>
      </c>
      <c r="G114" s="379">
        <v>1540</v>
      </c>
      <c r="H114" s="374">
        <v>1540</v>
      </c>
      <c r="L114" s="1124" t="s">
        <v>123</v>
      </c>
      <c r="M114" s="1125"/>
      <c r="N114" s="1125"/>
      <c r="O114" s="1126"/>
    </row>
    <row r="115" spans="1:15" x14ac:dyDescent="0.2">
      <c r="A115" s="238" t="s">
        <v>6</v>
      </c>
      <c r="B115" s="238"/>
      <c r="C115" s="299">
        <v>1501</v>
      </c>
      <c r="D115" s="300">
        <v>1575</v>
      </c>
      <c r="E115" s="300">
        <v>1598</v>
      </c>
      <c r="F115" s="300">
        <v>1719</v>
      </c>
      <c r="G115" s="380">
        <v>1697</v>
      </c>
      <c r="H115" s="375">
        <v>1624</v>
      </c>
      <c r="J115" s="350"/>
      <c r="L115" s="1127" t="s">
        <v>115</v>
      </c>
      <c r="M115" s="1128"/>
      <c r="N115" s="1128"/>
      <c r="O115" s="1129"/>
    </row>
    <row r="116" spans="1:15" ht="13.5" thickBot="1" x14ac:dyDescent="0.25">
      <c r="A116" s="231" t="s">
        <v>7</v>
      </c>
      <c r="B116" s="231"/>
      <c r="C116" s="301">
        <v>93.3</v>
      </c>
      <c r="D116" s="302">
        <v>97.2</v>
      </c>
      <c r="E116" s="303">
        <v>97.6</v>
      </c>
      <c r="F116" s="303">
        <v>80.599999999999994</v>
      </c>
      <c r="G116" s="381">
        <v>85.4</v>
      </c>
      <c r="H116" s="376">
        <v>87</v>
      </c>
      <c r="I116" s="228"/>
      <c r="J116" s="350"/>
      <c r="L116" s="352" t="s">
        <v>54</v>
      </c>
      <c r="M116" s="351" t="s">
        <v>68</v>
      </c>
      <c r="N116" s="351" t="s">
        <v>59</v>
      </c>
      <c r="O116" s="353" t="s">
        <v>51</v>
      </c>
    </row>
    <row r="117" spans="1:15" x14ac:dyDescent="0.2">
      <c r="A117" s="231" t="s">
        <v>8</v>
      </c>
      <c r="B117" s="231"/>
      <c r="C117" s="246">
        <v>4.8000000000000001E-2</v>
      </c>
      <c r="D117" s="247">
        <v>0.05</v>
      </c>
      <c r="E117" s="304">
        <v>4.5999999999999999E-2</v>
      </c>
      <c r="F117" s="304">
        <v>7.1999999999999995E-2</v>
      </c>
      <c r="G117" s="382">
        <v>6.7000000000000004E-2</v>
      </c>
      <c r="H117" s="377">
        <v>7.5999999999999998E-2</v>
      </c>
      <c r="J117" s="350"/>
      <c r="L117" s="310">
        <v>1</v>
      </c>
      <c r="M117" s="311">
        <v>1</v>
      </c>
      <c r="N117" s="311" t="s">
        <v>132</v>
      </c>
      <c r="O117" s="312">
        <v>230</v>
      </c>
    </row>
    <row r="118" spans="1:15" x14ac:dyDescent="0.2">
      <c r="A118" s="238" t="s">
        <v>1</v>
      </c>
      <c r="B118" s="238"/>
      <c r="C118" s="250">
        <f t="shared" ref="C118:H118" si="14">C115/C114*100-100</f>
        <v>-2.5324675324675354</v>
      </c>
      <c r="D118" s="251">
        <f t="shared" si="14"/>
        <v>2.2727272727272663</v>
      </c>
      <c r="E118" s="251">
        <f t="shared" si="14"/>
        <v>3.7662337662337677</v>
      </c>
      <c r="F118" s="251">
        <f t="shared" si="14"/>
        <v>11.623376623376629</v>
      </c>
      <c r="G118" s="252">
        <f t="shared" si="14"/>
        <v>10.194805194805198</v>
      </c>
      <c r="H118" s="369">
        <f t="shared" si="14"/>
        <v>5.454545454545439</v>
      </c>
      <c r="L118" s="218">
        <v>2</v>
      </c>
      <c r="M118" s="267">
        <v>2</v>
      </c>
      <c r="N118" s="267" t="s">
        <v>133</v>
      </c>
      <c r="O118" s="219">
        <v>396</v>
      </c>
    </row>
    <row r="119" spans="1:15" ht="13.5" thickBot="1" x14ac:dyDescent="0.25">
      <c r="A119" s="231" t="s">
        <v>27</v>
      </c>
      <c r="B119" s="253"/>
      <c r="C119" s="254">
        <f>C115-C102</f>
        <v>40</v>
      </c>
      <c r="D119" s="255">
        <f>D115-C102</f>
        <v>114</v>
      </c>
      <c r="E119" s="255">
        <f>E115-C102</f>
        <v>137</v>
      </c>
      <c r="F119" s="255">
        <f>F115-C102</f>
        <v>258</v>
      </c>
      <c r="G119" s="256">
        <f>G115-C102</f>
        <v>236</v>
      </c>
      <c r="H119" s="363">
        <f>H115-H102</f>
        <v>79</v>
      </c>
      <c r="L119" s="218">
        <v>3</v>
      </c>
      <c r="M119" s="267">
        <v>3</v>
      </c>
      <c r="N119" s="267" t="s">
        <v>134</v>
      </c>
      <c r="O119" s="219">
        <v>368</v>
      </c>
    </row>
    <row r="120" spans="1:15" x14ac:dyDescent="0.2">
      <c r="A120" s="265" t="s">
        <v>52</v>
      </c>
      <c r="B120" s="265"/>
      <c r="C120" s="259">
        <v>298</v>
      </c>
      <c r="D120" s="260">
        <v>356</v>
      </c>
      <c r="E120" s="260">
        <v>413</v>
      </c>
      <c r="F120" s="260">
        <v>319</v>
      </c>
      <c r="G120" s="261">
        <v>407</v>
      </c>
      <c r="H120" s="364">
        <f>SUM(C120:G120)</f>
        <v>1793</v>
      </c>
      <c r="I120" s="200" t="s">
        <v>56</v>
      </c>
      <c r="J120" s="263">
        <f>H107-H120</f>
        <v>2</v>
      </c>
      <c r="K120" s="305">
        <f>J120/H107</f>
        <v>1.1142061281337048E-3</v>
      </c>
      <c r="L120" s="218">
        <v>4</v>
      </c>
      <c r="M120" s="267">
        <v>4</v>
      </c>
      <c r="N120" s="267" t="s">
        <v>135</v>
      </c>
      <c r="O120" s="219">
        <v>320</v>
      </c>
    </row>
    <row r="121" spans="1:15" ht="13.5" thickBot="1" x14ac:dyDescent="0.25">
      <c r="A121" s="265" t="s">
        <v>28</v>
      </c>
      <c r="B121" s="265"/>
      <c r="C121" s="218">
        <v>73.5</v>
      </c>
      <c r="D121" s="267">
        <v>73.5</v>
      </c>
      <c r="E121" s="267">
        <v>73.5</v>
      </c>
      <c r="F121" s="267">
        <v>73.5</v>
      </c>
      <c r="G121" s="219">
        <v>73.5</v>
      </c>
      <c r="H121" s="325"/>
      <c r="I121" s="200" t="s">
        <v>57</v>
      </c>
      <c r="J121" s="200">
        <v>70.58</v>
      </c>
      <c r="L121" s="216">
        <v>5</v>
      </c>
      <c r="M121" s="217">
        <v>5</v>
      </c>
      <c r="N121" s="217">
        <v>1730</v>
      </c>
      <c r="O121" s="322">
        <v>351</v>
      </c>
    </row>
    <row r="122" spans="1:15" ht="13.5" thickBot="1" x14ac:dyDescent="0.25">
      <c r="A122" s="266" t="s">
        <v>26</v>
      </c>
      <c r="B122" s="266"/>
      <c r="C122" s="345">
        <f>C121-C108</f>
        <v>3</v>
      </c>
      <c r="D122" s="346">
        <f>D121-C108</f>
        <v>3</v>
      </c>
      <c r="E122" s="346">
        <f>E121-C108</f>
        <v>3</v>
      </c>
      <c r="F122" s="346">
        <f>F121-C108</f>
        <v>3</v>
      </c>
      <c r="G122" s="347">
        <f>G121-C108</f>
        <v>3</v>
      </c>
      <c r="H122" s="371"/>
      <c r="I122" s="200" t="s">
        <v>26</v>
      </c>
      <c r="J122" s="200">
        <f>J121-J108</f>
        <v>1.9899999999999949</v>
      </c>
    </row>
    <row r="123" spans="1:15" x14ac:dyDescent="0.2">
      <c r="C123" s="200">
        <v>73.5</v>
      </c>
      <c r="D123" s="200">
        <v>73.5</v>
      </c>
      <c r="E123" s="200">
        <v>73.5</v>
      </c>
      <c r="F123" s="200">
        <v>73.5</v>
      </c>
      <c r="G123" s="200">
        <v>73.5</v>
      </c>
    </row>
    <row r="124" spans="1:15" ht="13.5" thickBot="1" x14ac:dyDescent="0.25"/>
    <row r="125" spans="1:15" ht="13.5" thickBot="1" x14ac:dyDescent="0.25">
      <c r="A125" s="270" t="s">
        <v>129</v>
      </c>
      <c r="B125" s="230"/>
      <c r="C125" s="1077" t="s">
        <v>50</v>
      </c>
      <c r="D125" s="1078"/>
      <c r="E125" s="1078"/>
      <c r="F125" s="1078"/>
      <c r="G125" s="1078"/>
      <c r="H125" s="292" t="s">
        <v>0</v>
      </c>
    </row>
    <row r="126" spans="1:15" x14ac:dyDescent="0.2">
      <c r="A126" s="231" t="s">
        <v>2</v>
      </c>
      <c r="B126" s="904"/>
      <c r="C126" s="294">
        <v>1</v>
      </c>
      <c r="D126" s="225">
        <v>2</v>
      </c>
      <c r="E126" s="225">
        <v>3</v>
      </c>
      <c r="F126" s="225">
        <v>4</v>
      </c>
      <c r="G126" s="378">
        <v>5</v>
      </c>
      <c r="H126" s="373">
        <v>167</v>
      </c>
    </row>
    <row r="127" spans="1:15" x14ac:dyDescent="0.2">
      <c r="A127" s="234" t="s">
        <v>3</v>
      </c>
      <c r="B127" s="234"/>
      <c r="C127" s="295">
        <v>1670</v>
      </c>
      <c r="D127" s="296">
        <v>1670</v>
      </c>
      <c r="E127" s="297">
        <v>1670</v>
      </c>
      <c r="F127" s="297">
        <v>1670</v>
      </c>
      <c r="G127" s="379">
        <v>1670</v>
      </c>
      <c r="H127" s="374">
        <v>1670</v>
      </c>
    </row>
    <row r="128" spans="1:15" x14ac:dyDescent="0.2">
      <c r="A128" s="238" t="s">
        <v>6</v>
      </c>
      <c r="B128" s="238"/>
      <c r="C128" s="299">
        <v>1633</v>
      </c>
      <c r="D128" s="300">
        <v>1683</v>
      </c>
      <c r="E128" s="300">
        <v>1713</v>
      </c>
      <c r="F128" s="300">
        <v>1813</v>
      </c>
      <c r="G128" s="380">
        <v>1891</v>
      </c>
      <c r="H128" s="375">
        <v>1751</v>
      </c>
      <c r="J128" s="350"/>
    </row>
    <row r="129" spans="1:19" x14ac:dyDescent="0.2">
      <c r="A129" s="231" t="s">
        <v>7</v>
      </c>
      <c r="B129" s="231"/>
      <c r="C129" s="301">
        <v>100</v>
      </c>
      <c r="D129" s="302">
        <v>100</v>
      </c>
      <c r="E129" s="303">
        <v>100</v>
      </c>
      <c r="F129" s="303">
        <v>100</v>
      </c>
      <c r="G129" s="381">
        <v>97.1</v>
      </c>
      <c r="H129" s="376">
        <v>92.8</v>
      </c>
      <c r="I129" s="228"/>
      <c r="J129" s="350"/>
    </row>
    <row r="130" spans="1:19" x14ac:dyDescent="0.2">
      <c r="A130" s="231" t="s">
        <v>8</v>
      </c>
      <c r="B130" s="231"/>
      <c r="C130" s="246">
        <v>3.1E-2</v>
      </c>
      <c r="D130" s="247">
        <v>3.6999999999999998E-2</v>
      </c>
      <c r="E130" s="304">
        <v>2.4E-2</v>
      </c>
      <c r="F130" s="304">
        <v>2.5999999999999999E-2</v>
      </c>
      <c r="G130" s="382">
        <v>5.0999999999999997E-2</v>
      </c>
      <c r="H130" s="377">
        <v>6.3E-2</v>
      </c>
      <c r="J130" s="350"/>
    </row>
    <row r="131" spans="1:19" ht="12.6" customHeight="1" x14ac:dyDescent="0.2">
      <c r="A131" s="238" t="s">
        <v>1</v>
      </c>
      <c r="B131" s="238"/>
      <c r="C131" s="250">
        <f t="shared" ref="C131:H131" si="15">C128/C127*100-100</f>
        <v>-2.2155688622754468</v>
      </c>
      <c r="D131" s="251">
        <f t="shared" si="15"/>
        <v>0.77844311377246811</v>
      </c>
      <c r="E131" s="251">
        <f t="shared" si="15"/>
        <v>2.5748502994011915</v>
      </c>
      <c r="F131" s="251">
        <f t="shared" si="15"/>
        <v>8.5628742514969929</v>
      </c>
      <c r="G131" s="252">
        <f t="shared" si="15"/>
        <v>13.233532934131745</v>
      </c>
      <c r="H131" s="369">
        <f t="shared" si="15"/>
        <v>4.850299401197617</v>
      </c>
      <c r="M131" s="350"/>
      <c r="N131" s="350"/>
      <c r="O131" s="350"/>
      <c r="P131" s="350"/>
      <c r="Q131" s="350"/>
    </row>
    <row r="132" spans="1:19" ht="13.5" thickBot="1" x14ac:dyDescent="0.25">
      <c r="A132" s="231" t="s">
        <v>27</v>
      </c>
      <c r="B132" s="253"/>
      <c r="C132" s="254">
        <f>C128-C115</f>
        <v>132</v>
      </c>
      <c r="D132" s="255">
        <f>D128-C115</f>
        <v>182</v>
      </c>
      <c r="E132" s="255">
        <f>E128-C115</f>
        <v>212</v>
      </c>
      <c r="F132" s="255">
        <f>F128-C115</f>
        <v>312</v>
      </c>
      <c r="G132" s="256">
        <f>G128-C115</f>
        <v>390</v>
      </c>
      <c r="H132" s="363">
        <f>H128-H115</f>
        <v>127</v>
      </c>
      <c r="M132" s="350"/>
      <c r="N132" s="350"/>
      <c r="O132" s="350"/>
      <c r="P132" s="350"/>
      <c r="Q132" s="350"/>
    </row>
    <row r="133" spans="1:19" ht="12.6" customHeight="1" x14ac:dyDescent="0.2">
      <c r="A133" s="265" t="s">
        <v>52</v>
      </c>
      <c r="B133" s="265"/>
      <c r="C133" s="259">
        <v>230</v>
      </c>
      <c r="D133" s="260">
        <v>396</v>
      </c>
      <c r="E133" s="260">
        <v>368</v>
      </c>
      <c r="F133" s="454">
        <v>320</v>
      </c>
      <c r="G133" s="455">
        <v>351</v>
      </c>
      <c r="H133" s="364">
        <f>SUM(C133:G133)</f>
        <v>1665</v>
      </c>
      <c r="I133" s="387" t="s">
        <v>56</v>
      </c>
      <c r="J133" s="446">
        <f>H120-H133</f>
        <v>128</v>
      </c>
      <c r="K133" s="305">
        <f>J133/H120</f>
        <v>7.1388733965421086E-2</v>
      </c>
      <c r="M133" s="1131" t="s">
        <v>137</v>
      </c>
      <c r="N133" s="1131"/>
      <c r="O133" s="1131"/>
      <c r="P133" s="1131"/>
      <c r="Q133" s="1228" t="s">
        <v>142</v>
      </c>
      <c r="R133" s="1228"/>
      <c r="S133" s="1228"/>
    </row>
    <row r="134" spans="1:19" x14ac:dyDescent="0.2">
      <c r="A134" s="265" t="s">
        <v>28</v>
      </c>
      <c r="B134" s="265"/>
      <c r="C134" s="218">
        <v>75.5</v>
      </c>
      <c r="D134" s="267">
        <v>75.5</v>
      </c>
      <c r="E134" s="267">
        <v>75.5</v>
      </c>
      <c r="F134" s="267">
        <v>75.5</v>
      </c>
      <c r="G134" s="219">
        <v>75.5</v>
      </c>
      <c r="H134" s="325"/>
      <c r="I134" s="200" t="s">
        <v>57</v>
      </c>
      <c r="J134" s="200">
        <v>73.88</v>
      </c>
      <c r="M134" s="1220"/>
      <c r="N134" s="1220"/>
      <c r="O134" s="1220"/>
      <c r="P134" s="1220"/>
      <c r="Q134" s="1220"/>
      <c r="R134" s="1220"/>
      <c r="S134" s="1220"/>
    </row>
    <row r="135" spans="1:19" ht="13.5" thickBot="1" x14ac:dyDescent="0.25">
      <c r="A135" s="266" t="s">
        <v>26</v>
      </c>
      <c r="B135" s="266"/>
      <c r="C135" s="345">
        <f>C134-C121</f>
        <v>2</v>
      </c>
      <c r="D135" s="346">
        <f>D134-C121</f>
        <v>2</v>
      </c>
      <c r="E135" s="346">
        <f>E134-C121</f>
        <v>2</v>
      </c>
      <c r="F135" s="346">
        <f>F134-C121</f>
        <v>2</v>
      </c>
      <c r="G135" s="347">
        <f>G134-C121</f>
        <v>2</v>
      </c>
      <c r="H135" s="371"/>
      <c r="I135" s="200" t="s">
        <v>26</v>
      </c>
      <c r="J135" s="200">
        <f>J134-J121</f>
        <v>3.2999999999999972</v>
      </c>
      <c r="M135" s="350"/>
      <c r="N135" s="350"/>
      <c r="O135" s="350"/>
      <c r="P135" s="350"/>
      <c r="Q135" s="350"/>
    </row>
    <row r="136" spans="1:19" x14ac:dyDescent="0.2">
      <c r="C136" s="200">
        <v>75.5</v>
      </c>
      <c r="D136" s="200">
        <v>75.5</v>
      </c>
      <c r="E136" s="200">
        <v>75.5</v>
      </c>
      <c r="F136" s="200">
        <v>75.5</v>
      </c>
      <c r="G136" s="200">
        <v>75.5</v>
      </c>
    </row>
    <row r="137" spans="1:19" ht="13.5" thickBot="1" x14ac:dyDescent="0.25"/>
    <row r="138" spans="1:19" ht="13.5" thickBot="1" x14ac:dyDescent="0.25">
      <c r="A138" s="270" t="s">
        <v>144</v>
      </c>
      <c r="B138" s="230"/>
      <c r="C138" s="1077" t="s">
        <v>50</v>
      </c>
      <c r="D138" s="1078"/>
      <c r="E138" s="1078"/>
      <c r="F138" s="1078"/>
      <c r="G138" s="1078"/>
      <c r="H138" s="292" t="s">
        <v>0</v>
      </c>
    </row>
    <row r="139" spans="1:19" x14ac:dyDescent="0.2">
      <c r="A139" s="231" t="s">
        <v>2</v>
      </c>
      <c r="B139" s="904"/>
      <c r="C139" s="294">
        <v>1</v>
      </c>
      <c r="D139" s="225">
        <v>2</v>
      </c>
      <c r="E139" s="225">
        <v>3</v>
      </c>
      <c r="F139" s="225">
        <v>4</v>
      </c>
      <c r="G139" s="378">
        <v>5</v>
      </c>
      <c r="H139" s="373"/>
    </row>
    <row r="140" spans="1:19" x14ac:dyDescent="0.2">
      <c r="A140" s="234" t="s">
        <v>3</v>
      </c>
      <c r="B140" s="234"/>
      <c r="C140" s="295">
        <v>1790</v>
      </c>
      <c r="D140" s="296">
        <v>1790</v>
      </c>
      <c r="E140" s="297">
        <v>1790</v>
      </c>
      <c r="F140" s="297">
        <v>1790</v>
      </c>
      <c r="G140" s="379">
        <v>1790</v>
      </c>
      <c r="H140" s="374">
        <v>1790</v>
      </c>
    </row>
    <row r="141" spans="1:19" x14ac:dyDescent="0.2">
      <c r="A141" s="238" t="s">
        <v>6</v>
      </c>
      <c r="B141" s="238"/>
      <c r="C141" s="299">
        <v>1765</v>
      </c>
      <c r="D141" s="300">
        <v>1816</v>
      </c>
      <c r="E141" s="300">
        <v>1878</v>
      </c>
      <c r="F141" s="300">
        <v>1935</v>
      </c>
      <c r="G141" s="380">
        <v>2024</v>
      </c>
      <c r="H141" s="375">
        <v>1890</v>
      </c>
      <c r="J141" s="350"/>
    </row>
    <row r="142" spans="1:19" x14ac:dyDescent="0.2">
      <c r="A142" s="231" t="s">
        <v>7</v>
      </c>
      <c r="B142" s="231"/>
      <c r="C142" s="301">
        <v>95.7</v>
      </c>
      <c r="D142" s="302">
        <v>100</v>
      </c>
      <c r="E142" s="303">
        <v>94.6</v>
      </c>
      <c r="F142" s="303">
        <v>100</v>
      </c>
      <c r="G142" s="381">
        <v>91.7</v>
      </c>
      <c r="H142" s="376">
        <v>89.9</v>
      </c>
      <c r="I142" s="228"/>
      <c r="J142" s="350"/>
    </row>
    <row r="143" spans="1:19" x14ac:dyDescent="0.2">
      <c r="A143" s="231" t="s">
        <v>8</v>
      </c>
      <c r="B143" s="231"/>
      <c r="C143" s="246">
        <v>4.8000000000000001E-2</v>
      </c>
      <c r="D143" s="247">
        <v>3.7999999999999999E-2</v>
      </c>
      <c r="E143" s="304">
        <v>3.7999999999999999E-2</v>
      </c>
      <c r="F143" s="304">
        <v>0.03</v>
      </c>
      <c r="G143" s="382">
        <v>6.6000000000000003E-2</v>
      </c>
      <c r="H143" s="377">
        <v>6.5000000000000002E-2</v>
      </c>
      <c r="J143" s="350"/>
    </row>
    <row r="144" spans="1:19" x14ac:dyDescent="0.2">
      <c r="A144" s="238" t="s">
        <v>1</v>
      </c>
      <c r="B144" s="238"/>
      <c r="C144" s="250">
        <f t="shared" ref="C144:H144" si="16">C141/C140*100-100</f>
        <v>-1.3966480446927392</v>
      </c>
      <c r="D144" s="251">
        <f t="shared" si="16"/>
        <v>1.4525139664804527</v>
      </c>
      <c r="E144" s="251">
        <f t="shared" si="16"/>
        <v>4.9162011173184368</v>
      </c>
      <c r="F144" s="251">
        <f t="shared" si="16"/>
        <v>8.1005586592178815</v>
      </c>
      <c r="G144" s="252">
        <f t="shared" si="16"/>
        <v>13.072625698324018</v>
      </c>
      <c r="H144" s="369">
        <f t="shared" si="16"/>
        <v>5.5865921787709567</v>
      </c>
    </row>
    <row r="145" spans="1:11" ht="13.5" thickBot="1" x14ac:dyDescent="0.25">
      <c r="A145" s="231" t="s">
        <v>27</v>
      </c>
      <c r="B145" s="253"/>
      <c r="C145" s="254">
        <f>C141-C128</f>
        <v>132</v>
      </c>
      <c r="D145" s="255">
        <f>D141-C128</f>
        <v>183</v>
      </c>
      <c r="E145" s="255">
        <f>E141-C128</f>
        <v>245</v>
      </c>
      <c r="F145" s="255">
        <f>F141-C128</f>
        <v>302</v>
      </c>
      <c r="G145" s="256">
        <f>G141-C128</f>
        <v>391</v>
      </c>
      <c r="H145" s="363">
        <f>H141-H128</f>
        <v>139</v>
      </c>
    </row>
    <row r="146" spans="1:11" x14ac:dyDescent="0.2">
      <c r="A146" s="265" t="s">
        <v>52</v>
      </c>
      <c r="B146" s="265"/>
      <c r="C146" s="259">
        <v>230</v>
      </c>
      <c r="D146" s="260">
        <v>396</v>
      </c>
      <c r="E146" s="260">
        <v>368</v>
      </c>
      <c r="F146" s="260">
        <v>320</v>
      </c>
      <c r="G146" s="261">
        <v>350</v>
      </c>
      <c r="H146" s="364">
        <f>SUM(C146:G146)</f>
        <v>1664</v>
      </c>
      <c r="I146" s="200" t="s">
        <v>56</v>
      </c>
      <c r="J146" s="263">
        <f>H133-H146</f>
        <v>1</v>
      </c>
      <c r="K146" s="305">
        <f>J146/H133</f>
        <v>6.0060060060060057E-4</v>
      </c>
    </row>
    <row r="147" spans="1:11" x14ac:dyDescent="0.2">
      <c r="A147" s="265" t="s">
        <v>28</v>
      </c>
      <c r="B147" s="265"/>
      <c r="C147" s="218">
        <v>77.5</v>
      </c>
      <c r="D147" s="267">
        <v>77.5</v>
      </c>
      <c r="E147" s="267">
        <v>77</v>
      </c>
      <c r="F147" s="267">
        <v>77</v>
      </c>
      <c r="G147" s="219">
        <v>77</v>
      </c>
      <c r="H147" s="325"/>
      <c r="I147" s="200" t="s">
        <v>57</v>
      </c>
      <c r="J147" s="200">
        <v>75.569999999999993</v>
      </c>
    </row>
    <row r="148" spans="1:11" ht="13.5" thickBot="1" x14ac:dyDescent="0.25">
      <c r="A148" s="266" t="s">
        <v>26</v>
      </c>
      <c r="B148" s="266"/>
      <c r="C148" s="345">
        <f>C147-C134</f>
        <v>2</v>
      </c>
      <c r="D148" s="346">
        <f>D147-C134</f>
        <v>2</v>
      </c>
      <c r="E148" s="346">
        <f>E147-C134</f>
        <v>1.5</v>
      </c>
      <c r="F148" s="346">
        <f>F147-C134</f>
        <v>1.5</v>
      </c>
      <c r="G148" s="347">
        <f>G147-C134</f>
        <v>1.5</v>
      </c>
      <c r="H148" s="371"/>
      <c r="I148" s="200" t="s">
        <v>26</v>
      </c>
      <c r="J148" s="200">
        <f>J147-J134</f>
        <v>1.6899999999999977</v>
      </c>
    </row>
    <row r="149" spans="1:11" x14ac:dyDescent="0.2">
      <c r="C149" s="200">
        <v>77.5</v>
      </c>
      <c r="D149" s="200">
        <v>77.5</v>
      </c>
    </row>
    <row r="150" spans="1:11" ht="13.5" thickBot="1" x14ac:dyDescent="0.25"/>
    <row r="151" spans="1:11" ht="13.5" thickBot="1" x14ac:dyDescent="0.25">
      <c r="A151" s="270" t="s">
        <v>145</v>
      </c>
      <c r="B151" s="230"/>
      <c r="C151" s="1077" t="s">
        <v>50</v>
      </c>
      <c r="D151" s="1078"/>
      <c r="E151" s="1078"/>
      <c r="F151" s="1078"/>
      <c r="G151" s="1078"/>
      <c r="H151" s="292" t="s">
        <v>0</v>
      </c>
    </row>
    <row r="152" spans="1:11" x14ac:dyDescent="0.2">
      <c r="A152" s="231" t="s">
        <v>2</v>
      </c>
      <c r="B152" s="904"/>
      <c r="C152" s="294">
        <v>1</v>
      </c>
      <c r="D152" s="225">
        <v>2</v>
      </c>
      <c r="E152" s="225">
        <v>3</v>
      </c>
      <c r="F152" s="225">
        <v>4</v>
      </c>
      <c r="G152" s="378">
        <v>5</v>
      </c>
      <c r="H152" s="373">
        <v>168</v>
      </c>
    </row>
    <row r="153" spans="1:11" x14ac:dyDescent="0.2">
      <c r="A153" s="234" t="s">
        <v>3</v>
      </c>
      <c r="B153" s="234"/>
      <c r="C153" s="295">
        <v>1900</v>
      </c>
      <c r="D153" s="296">
        <v>1900</v>
      </c>
      <c r="E153" s="297">
        <v>1900</v>
      </c>
      <c r="F153" s="297">
        <v>1900</v>
      </c>
      <c r="G153" s="379">
        <v>1900</v>
      </c>
      <c r="H153" s="374">
        <v>1900</v>
      </c>
    </row>
    <row r="154" spans="1:11" x14ac:dyDescent="0.2">
      <c r="A154" s="238" t="s">
        <v>6</v>
      </c>
      <c r="B154" s="238"/>
      <c r="C154" s="299">
        <v>1902</v>
      </c>
      <c r="D154" s="300">
        <v>1941</v>
      </c>
      <c r="E154" s="300">
        <v>1969</v>
      </c>
      <c r="F154" s="300">
        <v>2051</v>
      </c>
      <c r="G154" s="380">
        <v>2093</v>
      </c>
      <c r="H154" s="375">
        <v>1994</v>
      </c>
      <c r="J154" s="350"/>
    </row>
    <row r="155" spans="1:11" x14ac:dyDescent="0.2">
      <c r="A155" s="231" t="s">
        <v>7</v>
      </c>
      <c r="B155" s="231"/>
      <c r="C155" s="301">
        <v>100</v>
      </c>
      <c r="D155" s="302">
        <v>97.5</v>
      </c>
      <c r="E155" s="303">
        <v>97.3</v>
      </c>
      <c r="F155" s="303">
        <v>100</v>
      </c>
      <c r="G155" s="381">
        <v>97.1</v>
      </c>
      <c r="H155" s="376">
        <v>94.6</v>
      </c>
      <c r="I155" s="228"/>
      <c r="J155" s="350"/>
    </row>
    <row r="156" spans="1:11" x14ac:dyDescent="0.2">
      <c r="A156" s="231" t="s">
        <v>8</v>
      </c>
      <c r="B156" s="231"/>
      <c r="C156" s="246">
        <v>3.7999999999999999E-2</v>
      </c>
      <c r="D156" s="247">
        <v>4.2000000000000003E-2</v>
      </c>
      <c r="E156" s="304">
        <v>4.1000000000000002E-2</v>
      </c>
      <c r="F156" s="304">
        <v>3.5999999999999997E-2</v>
      </c>
      <c r="G156" s="382">
        <v>4.3999999999999997E-2</v>
      </c>
      <c r="H156" s="377">
        <v>5.2999999999999999E-2</v>
      </c>
      <c r="J156" s="350"/>
    </row>
    <row r="157" spans="1:11" x14ac:dyDescent="0.2">
      <c r="A157" s="238" t="s">
        <v>1</v>
      </c>
      <c r="B157" s="238"/>
      <c r="C157" s="250">
        <f t="shared" ref="C157:H157" si="17">C154/C153*100-100</f>
        <v>0.10526315789473983</v>
      </c>
      <c r="D157" s="251">
        <f t="shared" si="17"/>
        <v>2.1578947368421098</v>
      </c>
      <c r="E157" s="251">
        <f t="shared" si="17"/>
        <v>3.6315789473684248</v>
      </c>
      <c r="F157" s="251">
        <f t="shared" si="17"/>
        <v>7.9473684210526301</v>
      </c>
      <c r="G157" s="252">
        <f t="shared" si="17"/>
        <v>10.157894736842096</v>
      </c>
      <c r="H157" s="369">
        <f t="shared" si="17"/>
        <v>4.9473684210526301</v>
      </c>
    </row>
    <row r="158" spans="1:11" ht="13.5" thickBot="1" x14ac:dyDescent="0.25">
      <c r="A158" s="231" t="s">
        <v>27</v>
      </c>
      <c r="B158" s="253"/>
      <c r="C158" s="254">
        <f>C154-C141</f>
        <v>137</v>
      </c>
      <c r="D158" s="255">
        <f>D154-C141</f>
        <v>176</v>
      </c>
      <c r="E158" s="255">
        <f>E154-C141</f>
        <v>204</v>
      </c>
      <c r="F158" s="255">
        <f>F154-C141</f>
        <v>286</v>
      </c>
      <c r="G158" s="256">
        <f>G154-C141</f>
        <v>328</v>
      </c>
      <c r="H158" s="363">
        <f>H154-H141</f>
        <v>104</v>
      </c>
    </row>
    <row r="159" spans="1:11" x14ac:dyDescent="0.2">
      <c r="A159" s="265" t="s">
        <v>52</v>
      </c>
      <c r="B159" s="265"/>
      <c r="C159" s="259">
        <v>230</v>
      </c>
      <c r="D159" s="260">
        <v>396</v>
      </c>
      <c r="E159" s="260">
        <v>367</v>
      </c>
      <c r="F159" s="260">
        <v>319</v>
      </c>
      <c r="G159" s="261">
        <v>350</v>
      </c>
      <c r="H159" s="364">
        <f>SUM(C159:G159)</f>
        <v>1662</v>
      </c>
      <c r="I159" s="200" t="s">
        <v>56</v>
      </c>
      <c r="J159" s="263">
        <f>H146-H159</f>
        <v>2</v>
      </c>
      <c r="K159" s="305">
        <f>J159/H146</f>
        <v>1.201923076923077E-3</v>
      </c>
    </row>
    <row r="160" spans="1:11" x14ac:dyDescent="0.2">
      <c r="A160" s="265" t="s">
        <v>28</v>
      </c>
      <c r="B160" s="265"/>
      <c r="C160" s="218">
        <v>80.5</v>
      </c>
      <c r="D160" s="267">
        <v>80</v>
      </c>
      <c r="E160" s="267">
        <v>80</v>
      </c>
      <c r="F160" s="267">
        <v>79.5</v>
      </c>
      <c r="G160" s="219">
        <v>79.5</v>
      </c>
      <c r="H160" s="325"/>
      <c r="I160" s="200" t="s">
        <v>57</v>
      </c>
      <c r="J160" s="200">
        <v>77.3</v>
      </c>
    </row>
    <row r="161" spans="1:11" ht="13.5" thickBot="1" x14ac:dyDescent="0.25">
      <c r="A161" s="266" t="s">
        <v>26</v>
      </c>
      <c r="B161" s="266"/>
      <c r="C161" s="345">
        <f>C160-C147</f>
        <v>3</v>
      </c>
      <c r="D161" s="346">
        <f>D160-D147</f>
        <v>2.5</v>
      </c>
      <c r="E161" s="346">
        <f t="shared" ref="E161:G161" si="18">E160-E147</f>
        <v>3</v>
      </c>
      <c r="F161" s="346">
        <f t="shared" si="18"/>
        <v>2.5</v>
      </c>
      <c r="G161" s="346">
        <f t="shared" si="18"/>
        <v>2.5</v>
      </c>
      <c r="H161" s="371"/>
      <c r="I161" s="200" t="s">
        <v>26</v>
      </c>
      <c r="J161" s="200">
        <f>J160-J147</f>
        <v>1.730000000000004</v>
      </c>
    </row>
    <row r="163" spans="1:11" ht="13.5" thickBot="1" x14ac:dyDescent="0.25"/>
    <row r="164" spans="1:11" ht="13.5" thickBot="1" x14ac:dyDescent="0.25">
      <c r="A164" s="270" t="s">
        <v>146</v>
      </c>
      <c r="B164" s="230"/>
      <c r="C164" s="1077" t="s">
        <v>50</v>
      </c>
      <c r="D164" s="1078"/>
      <c r="E164" s="1078"/>
      <c r="F164" s="1078"/>
      <c r="G164" s="1078"/>
      <c r="H164" s="292" t="s">
        <v>0</v>
      </c>
    </row>
    <row r="165" spans="1:11" x14ac:dyDescent="0.2">
      <c r="A165" s="231" t="s">
        <v>2</v>
      </c>
      <c r="B165" s="904"/>
      <c r="C165" s="294">
        <v>1</v>
      </c>
      <c r="D165" s="225">
        <v>2</v>
      </c>
      <c r="E165" s="225">
        <v>3</v>
      </c>
      <c r="F165" s="225">
        <v>4</v>
      </c>
      <c r="G165" s="378">
        <v>5</v>
      </c>
      <c r="H165" s="373">
        <v>168</v>
      </c>
    </row>
    <row r="166" spans="1:11" x14ac:dyDescent="0.2">
      <c r="A166" s="234" t="s">
        <v>3</v>
      </c>
      <c r="B166" s="234"/>
      <c r="C166" s="295">
        <v>2010</v>
      </c>
      <c r="D166" s="296">
        <v>2010</v>
      </c>
      <c r="E166" s="297">
        <v>2010</v>
      </c>
      <c r="F166" s="297">
        <v>2010</v>
      </c>
      <c r="G166" s="379">
        <v>2010</v>
      </c>
      <c r="H166" s="374">
        <v>2010</v>
      </c>
    </row>
    <row r="167" spans="1:11" x14ac:dyDescent="0.2">
      <c r="A167" s="238" t="s">
        <v>6</v>
      </c>
      <c r="B167" s="238"/>
      <c r="C167" s="299">
        <v>2067</v>
      </c>
      <c r="D167" s="300">
        <v>2017</v>
      </c>
      <c r="E167" s="300">
        <v>2057</v>
      </c>
      <c r="F167" s="300">
        <v>2120</v>
      </c>
      <c r="G167" s="380">
        <v>2162</v>
      </c>
      <c r="H167" s="375">
        <v>2083</v>
      </c>
      <c r="J167" s="350"/>
    </row>
    <row r="168" spans="1:11" x14ac:dyDescent="0.2">
      <c r="A168" s="231" t="s">
        <v>7</v>
      </c>
      <c r="B168" s="231"/>
      <c r="C168" s="301">
        <v>91.7</v>
      </c>
      <c r="D168" s="302">
        <v>95</v>
      </c>
      <c r="E168" s="303">
        <v>100</v>
      </c>
      <c r="F168" s="303">
        <v>100</v>
      </c>
      <c r="G168" s="381">
        <v>94.3</v>
      </c>
      <c r="H168" s="376">
        <v>94.6</v>
      </c>
      <c r="I168" s="228"/>
      <c r="J168" s="350"/>
    </row>
    <row r="169" spans="1:11" x14ac:dyDescent="0.2">
      <c r="A169" s="231" t="s">
        <v>8</v>
      </c>
      <c r="B169" s="231"/>
      <c r="C169" s="246">
        <v>5.3999999999999999E-2</v>
      </c>
      <c r="D169" s="247">
        <v>4.7E-2</v>
      </c>
      <c r="E169" s="304">
        <v>3.7999999999999999E-2</v>
      </c>
      <c r="F169" s="304">
        <v>3.9E-2</v>
      </c>
      <c r="G169" s="382">
        <v>6.2E-2</v>
      </c>
      <c r="H169" s="377">
        <v>5.3999999999999999E-2</v>
      </c>
      <c r="J169" s="350"/>
    </row>
    <row r="170" spans="1:11" x14ac:dyDescent="0.2">
      <c r="A170" s="238" t="s">
        <v>1</v>
      </c>
      <c r="B170" s="238"/>
      <c r="C170" s="250">
        <f t="shared" ref="C170:H170" si="19">C167/C166*100-100</f>
        <v>2.8358208955223887</v>
      </c>
      <c r="D170" s="251">
        <f t="shared" si="19"/>
        <v>0.34825870646766077</v>
      </c>
      <c r="E170" s="251">
        <f t="shared" si="19"/>
        <v>2.3383084577114346</v>
      </c>
      <c r="F170" s="251">
        <f t="shared" si="19"/>
        <v>5.47263681592041</v>
      </c>
      <c r="G170" s="252">
        <f t="shared" si="19"/>
        <v>7.5621890547263604</v>
      </c>
      <c r="H170" s="369">
        <f t="shared" si="19"/>
        <v>3.6318407960199011</v>
      </c>
    </row>
    <row r="171" spans="1:11" ht="13.5" thickBot="1" x14ac:dyDescent="0.25">
      <c r="A171" s="231" t="s">
        <v>27</v>
      </c>
      <c r="B171" s="253"/>
      <c r="C171" s="254">
        <f>C167-C154</f>
        <v>165</v>
      </c>
      <c r="D171" s="255">
        <f t="shared" ref="D171:H171" si="20">D167-D154</f>
        <v>76</v>
      </c>
      <c r="E171" s="255">
        <f t="shared" si="20"/>
        <v>88</v>
      </c>
      <c r="F171" s="255">
        <f t="shared" si="20"/>
        <v>69</v>
      </c>
      <c r="G171" s="256">
        <f t="shared" si="20"/>
        <v>69</v>
      </c>
      <c r="H171" s="363">
        <f t="shared" si="20"/>
        <v>89</v>
      </c>
    </row>
    <row r="172" spans="1:11" x14ac:dyDescent="0.2">
      <c r="A172" s="265" t="s">
        <v>52</v>
      </c>
      <c r="B172" s="265"/>
      <c r="C172" s="259">
        <v>230</v>
      </c>
      <c r="D172" s="260">
        <v>396</v>
      </c>
      <c r="E172" s="260">
        <v>366</v>
      </c>
      <c r="F172" s="260">
        <v>319</v>
      </c>
      <c r="G172" s="261">
        <v>349</v>
      </c>
      <c r="H172" s="364">
        <f>SUM(C172:G172)</f>
        <v>1660</v>
      </c>
      <c r="I172" s="200" t="s">
        <v>56</v>
      </c>
      <c r="J172" s="263">
        <f>H159-H172</f>
        <v>2</v>
      </c>
      <c r="K172" s="305">
        <f>J172/H159</f>
        <v>1.2033694344163659E-3</v>
      </c>
    </row>
    <row r="173" spans="1:11" x14ac:dyDescent="0.2">
      <c r="A173" s="265" t="s">
        <v>28</v>
      </c>
      <c r="B173" s="265"/>
      <c r="C173" s="218">
        <v>83</v>
      </c>
      <c r="D173" s="267">
        <v>83</v>
      </c>
      <c r="E173" s="267">
        <v>83</v>
      </c>
      <c r="F173" s="267">
        <v>82.5</v>
      </c>
      <c r="G173" s="219">
        <v>82.5</v>
      </c>
      <c r="H173" s="325"/>
      <c r="I173" s="200" t="s">
        <v>57</v>
      </c>
      <c r="J173" s="200">
        <v>77.290000000000006</v>
      </c>
    </row>
    <row r="174" spans="1:11" ht="13.5" thickBot="1" x14ac:dyDescent="0.25">
      <c r="A174" s="266" t="s">
        <v>26</v>
      </c>
      <c r="B174" s="266"/>
      <c r="C174" s="345">
        <f>C173-C160</f>
        <v>2.5</v>
      </c>
      <c r="D174" s="346">
        <f>D173-D160</f>
        <v>3</v>
      </c>
      <c r="E174" s="346">
        <f t="shared" ref="E174:G174" si="21">E173-E160</f>
        <v>3</v>
      </c>
      <c r="F174" s="346">
        <f t="shared" si="21"/>
        <v>3</v>
      </c>
      <c r="G174" s="346">
        <f t="shared" si="21"/>
        <v>3</v>
      </c>
      <c r="H174" s="371"/>
      <c r="I174" s="200" t="s">
        <v>26</v>
      </c>
      <c r="J174" s="200">
        <f>J173-J160</f>
        <v>-9.9999999999909051E-3</v>
      </c>
    </row>
    <row r="176" spans="1:11" ht="13.5" thickBot="1" x14ac:dyDescent="0.25"/>
    <row r="177" spans="1:16" ht="13.5" thickBot="1" x14ac:dyDescent="0.25">
      <c r="A177" s="270" t="s">
        <v>166</v>
      </c>
      <c r="B177" s="230"/>
      <c r="C177" s="1077" t="s">
        <v>50</v>
      </c>
      <c r="D177" s="1078"/>
      <c r="E177" s="1078"/>
      <c r="F177" s="1078"/>
      <c r="G177" s="1078"/>
      <c r="H177" s="292" t="s">
        <v>0</v>
      </c>
      <c r="I177" s="228" t="s">
        <v>190</v>
      </c>
    </row>
    <row r="178" spans="1:16" x14ac:dyDescent="0.2">
      <c r="A178" s="231" t="s">
        <v>2</v>
      </c>
      <c r="B178" s="904"/>
      <c r="C178" s="294">
        <v>1</v>
      </c>
      <c r="D178" s="225">
        <v>2</v>
      </c>
      <c r="E178" s="225">
        <v>3</v>
      </c>
      <c r="F178" s="225">
        <v>4</v>
      </c>
      <c r="G178" s="378">
        <v>5</v>
      </c>
      <c r="H178" s="373">
        <v>168</v>
      </c>
      <c r="M178" s="1124" t="s">
        <v>184</v>
      </c>
      <c r="N178" s="1125"/>
      <c r="O178" s="1125"/>
      <c r="P178" s="1126"/>
    </row>
    <row r="179" spans="1:16" x14ac:dyDescent="0.2">
      <c r="A179" s="234" t="s">
        <v>3</v>
      </c>
      <c r="B179" s="234"/>
      <c r="C179" s="295">
        <v>2120</v>
      </c>
      <c r="D179" s="296">
        <v>2120</v>
      </c>
      <c r="E179" s="297">
        <v>2120</v>
      </c>
      <c r="F179" s="297">
        <v>2120</v>
      </c>
      <c r="G179" s="379">
        <v>2120</v>
      </c>
      <c r="H179" s="374">
        <v>2120</v>
      </c>
      <c r="M179" s="1127" t="s">
        <v>115</v>
      </c>
      <c r="N179" s="1128"/>
      <c r="O179" s="1128"/>
      <c r="P179" s="1129"/>
    </row>
    <row r="180" spans="1:16" ht="13.5" thickBot="1" x14ac:dyDescent="0.25">
      <c r="A180" s="238" t="s">
        <v>6</v>
      </c>
      <c r="B180" s="238"/>
      <c r="C180" s="299">
        <v>2168</v>
      </c>
      <c r="D180" s="300">
        <v>2186</v>
      </c>
      <c r="E180" s="300">
        <v>2196</v>
      </c>
      <c r="F180" s="300">
        <v>2242</v>
      </c>
      <c r="G180" s="380">
        <v>2288</v>
      </c>
      <c r="H180" s="375">
        <v>2225</v>
      </c>
      <c r="J180" s="350"/>
      <c r="M180" s="352" t="s">
        <v>54</v>
      </c>
      <c r="N180" s="351" t="s">
        <v>68</v>
      </c>
      <c r="O180" s="351" t="s">
        <v>59</v>
      </c>
      <c r="P180" s="353" t="s">
        <v>51</v>
      </c>
    </row>
    <row r="181" spans="1:16" x14ac:dyDescent="0.2">
      <c r="A181" s="231" t="s">
        <v>7</v>
      </c>
      <c r="B181" s="231"/>
      <c r="C181" s="301">
        <v>100</v>
      </c>
      <c r="D181" s="302">
        <v>100</v>
      </c>
      <c r="E181" s="303">
        <v>100</v>
      </c>
      <c r="F181" s="303">
        <v>100</v>
      </c>
      <c r="G181" s="381">
        <v>95.2</v>
      </c>
      <c r="H181" s="376">
        <v>97.4</v>
      </c>
      <c r="I181" s="228"/>
      <c r="J181" s="350"/>
      <c r="M181" s="310" t="s">
        <v>187</v>
      </c>
      <c r="N181" s="311" t="s">
        <v>187</v>
      </c>
      <c r="O181" s="311">
        <v>1980</v>
      </c>
      <c r="P181" s="312">
        <v>119</v>
      </c>
    </row>
    <row r="182" spans="1:16" x14ac:dyDescent="0.2">
      <c r="A182" s="231" t="s">
        <v>8</v>
      </c>
      <c r="B182" s="231"/>
      <c r="C182" s="246">
        <v>0.04</v>
      </c>
      <c r="D182" s="247">
        <v>3.7999999999999999E-2</v>
      </c>
      <c r="E182" s="304">
        <v>0.33300000000000002</v>
      </c>
      <c r="F182" s="304">
        <v>3.6999999999999998E-2</v>
      </c>
      <c r="G182" s="382">
        <v>5.1999999999999998E-2</v>
      </c>
      <c r="H182" s="377">
        <v>4.5999999999999999E-2</v>
      </c>
      <c r="J182" s="350"/>
      <c r="M182" s="218">
        <v>1</v>
      </c>
      <c r="N182" s="267">
        <v>1</v>
      </c>
      <c r="O182" s="267" t="s">
        <v>185</v>
      </c>
      <c r="P182" s="219">
        <v>185</v>
      </c>
    </row>
    <row r="183" spans="1:16" x14ac:dyDescent="0.2">
      <c r="A183" s="238" t="s">
        <v>1</v>
      </c>
      <c r="B183" s="238"/>
      <c r="C183" s="250">
        <f t="shared" ref="C183:H183" si="22">C180/C179*100-100</f>
        <v>2.2641509433962312</v>
      </c>
      <c r="D183" s="251">
        <f t="shared" si="22"/>
        <v>3.1132075471698215</v>
      </c>
      <c r="E183" s="251">
        <f t="shared" si="22"/>
        <v>3.5849056603773732</v>
      </c>
      <c r="F183" s="251">
        <f t="shared" si="22"/>
        <v>5.7547169811320771</v>
      </c>
      <c r="G183" s="252">
        <f t="shared" si="22"/>
        <v>7.9245283018867951</v>
      </c>
      <c r="H183" s="369">
        <f t="shared" si="22"/>
        <v>4.9528301886792434</v>
      </c>
      <c r="M183" s="218">
        <v>2</v>
      </c>
      <c r="N183" s="267">
        <v>2</v>
      </c>
      <c r="O183" s="267">
        <v>20602100</v>
      </c>
      <c r="P183" s="219">
        <v>265</v>
      </c>
    </row>
    <row r="184" spans="1:16" ht="13.5" thickBot="1" x14ac:dyDescent="0.25">
      <c r="A184" s="231" t="s">
        <v>27</v>
      </c>
      <c r="B184" s="253"/>
      <c r="C184" s="254">
        <f>C180-C167</f>
        <v>101</v>
      </c>
      <c r="D184" s="255">
        <f t="shared" ref="D184:H184" si="23">D180-D167</f>
        <v>169</v>
      </c>
      <c r="E184" s="255">
        <f t="shared" si="23"/>
        <v>139</v>
      </c>
      <c r="F184" s="255">
        <f t="shared" si="23"/>
        <v>122</v>
      </c>
      <c r="G184" s="256">
        <f t="shared" si="23"/>
        <v>126</v>
      </c>
      <c r="H184" s="363">
        <f t="shared" si="23"/>
        <v>142</v>
      </c>
      <c r="M184" s="218">
        <v>3</v>
      </c>
      <c r="N184" s="267">
        <v>3</v>
      </c>
      <c r="O184" s="267" t="s">
        <v>186</v>
      </c>
      <c r="P184" s="219">
        <v>344</v>
      </c>
    </row>
    <row r="185" spans="1:16" x14ac:dyDescent="0.2">
      <c r="A185" s="265" t="s">
        <v>52</v>
      </c>
      <c r="B185" s="265"/>
      <c r="C185" s="259">
        <v>185</v>
      </c>
      <c r="D185" s="260">
        <v>265</v>
      </c>
      <c r="E185" s="260">
        <v>344</v>
      </c>
      <c r="F185" s="260">
        <v>331</v>
      </c>
      <c r="G185" s="261">
        <v>415</v>
      </c>
      <c r="H185" s="364">
        <f>SUM(C185:G185)</f>
        <v>1540</v>
      </c>
      <c r="I185" s="200" t="s">
        <v>56</v>
      </c>
      <c r="J185" s="263">
        <f>H172-H185</f>
        <v>120</v>
      </c>
      <c r="K185" s="305">
        <f>J185/H172</f>
        <v>7.2289156626506021E-2</v>
      </c>
      <c r="M185" s="218">
        <v>4</v>
      </c>
      <c r="N185" s="267">
        <v>4</v>
      </c>
      <c r="O185" s="267" t="s">
        <v>188</v>
      </c>
      <c r="P185" s="219">
        <v>331</v>
      </c>
    </row>
    <row r="186" spans="1:16" ht="13.5" thickBot="1" x14ac:dyDescent="0.25">
      <c r="A186" s="265" t="s">
        <v>28</v>
      </c>
      <c r="B186" s="265"/>
      <c r="C186" s="218">
        <v>87</v>
      </c>
      <c r="D186" s="267">
        <v>87</v>
      </c>
      <c r="E186" s="267">
        <v>87</v>
      </c>
      <c r="F186" s="267">
        <v>87</v>
      </c>
      <c r="G186" s="219">
        <v>87</v>
      </c>
      <c r="H186" s="325"/>
      <c r="I186" s="200" t="s">
        <v>57</v>
      </c>
      <c r="J186" s="200">
        <v>83.06</v>
      </c>
      <c r="M186" s="216">
        <v>5</v>
      </c>
      <c r="N186" s="217">
        <v>5</v>
      </c>
      <c r="O186" s="217">
        <v>2220</v>
      </c>
      <c r="P186" s="322">
        <v>415</v>
      </c>
    </row>
    <row r="187" spans="1:16" ht="13.5" thickBot="1" x14ac:dyDescent="0.25">
      <c r="A187" s="266" t="s">
        <v>26</v>
      </c>
      <c r="B187" s="266"/>
      <c r="C187" s="345">
        <f>C186-C173</f>
        <v>4</v>
      </c>
      <c r="D187" s="346">
        <f>D186-D173</f>
        <v>4</v>
      </c>
      <c r="E187" s="346">
        <f t="shared" ref="E187:G187" si="24">E186-E173</f>
        <v>4</v>
      </c>
      <c r="F187" s="346">
        <f t="shared" si="24"/>
        <v>4.5</v>
      </c>
      <c r="G187" s="346">
        <f t="shared" si="24"/>
        <v>4.5</v>
      </c>
      <c r="H187" s="371"/>
      <c r="I187" s="200" t="s">
        <v>26</v>
      </c>
      <c r="J187" s="200">
        <f>J186-J173</f>
        <v>5.769999999999996</v>
      </c>
    </row>
    <row r="189" spans="1:16" ht="13.5" thickBot="1" x14ac:dyDescent="0.25"/>
    <row r="190" spans="1:16" ht="13.5" thickBot="1" x14ac:dyDescent="0.25">
      <c r="A190" s="270" t="s">
        <v>191</v>
      </c>
      <c r="B190" s="230"/>
      <c r="C190" s="1077" t="s">
        <v>50</v>
      </c>
      <c r="D190" s="1078"/>
      <c r="E190" s="1078"/>
      <c r="F190" s="1078"/>
      <c r="G190" s="1078"/>
      <c r="H190" s="1140" t="s">
        <v>0</v>
      </c>
      <c r="I190" s="228">
        <v>157</v>
      </c>
    </row>
    <row r="191" spans="1:16" x14ac:dyDescent="0.2">
      <c r="A191" s="231" t="s">
        <v>2</v>
      </c>
      <c r="B191" s="904"/>
      <c r="C191" s="294">
        <v>1</v>
      </c>
      <c r="D191" s="225">
        <v>2</v>
      </c>
      <c r="E191" s="225">
        <v>3</v>
      </c>
      <c r="F191" s="225">
        <v>4</v>
      </c>
      <c r="G191" s="378">
        <v>5</v>
      </c>
      <c r="H191" s="1225"/>
    </row>
    <row r="192" spans="1:16" x14ac:dyDescent="0.2">
      <c r="A192" s="234" t="s">
        <v>3</v>
      </c>
      <c r="B192" s="234"/>
      <c r="C192" s="295">
        <v>2240</v>
      </c>
      <c r="D192" s="296">
        <v>2240</v>
      </c>
      <c r="E192" s="297">
        <v>2240</v>
      </c>
      <c r="F192" s="297">
        <v>2240</v>
      </c>
      <c r="G192" s="379">
        <v>2240</v>
      </c>
      <c r="H192" s="374">
        <v>2240</v>
      </c>
    </row>
    <row r="193" spans="1:11" x14ac:dyDescent="0.2">
      <c r="A193" s="238" t="s">
        <v>6</v>
      </c>
      <c r="B193" s="238"/>
      <c r="C193" s="299">
        <v>2247</v>
      </c>
      <c r="D193" s="300">
        <v>2294</v>
      </c>
      <c r="E193" s="300">
        <v>2331</v>
      </c>
      <c r="F193" s="300">
        <v>2336</v>
      </c>
      <c r="G193" s="380">
        <v>2429</v>
      </c>
      <c r="H193" s="375">
        <v>2343</v>
      </c>
      <c r="J193" s="350"/>
    </row>
    <row r="194" spans="1:11" x14ac:dyDescent="0.2">
      <c r="A194" s="231" t="s">
        <v>7</v>
      </c>
      <c r="B194" s="231"/>
      <c r="C194" s="301">
        <v>94.7</v>
      </c>
      <c r="D194" s="302">
        <v>92.6</v>
      </c>
      <c r="E194" s="303">
        <v>97.1</v>
      </c>
      <c r="F194" s="303">
        <v>93.9</v>
      </c>
      <c r="G194" s="381">
        <v>88.6</v>
      </c>
      <c r="H194" s="376">
        <v>91.7</v>
      </c>
      <c r="I194" s="228"/>
      <c r="J194" s="350"/>
    </row>
    <row r="195" spans="1:11" x14ac:dyDescent="0.2">
      <c r="A195" s="231" t="s">
        <v>8</v>
      </c>
      <c r="B195" s="231"/>
      <c r="C195" s="246">
        <v>0.05</v>
      </c>
      <c r="D195" s="247">
        <v>5.5E-2</v>
      </c>
      <c r="E195" s="304">
        <v>4.3999999999999997E-2</v>
      </c>
      <c r="F195" s="304">
        <v>4.8000000000000001E-2</v>
      </c>
      <c r="G195" s="382">
        <v>6.0999999999999999E-2</v>
      </c>
      <c r="H195" s="377">
        <v>5.8000000000000003E-2</v>
      </c>
      <c r="J195" s="350"/>
    </row>
    <row r="196" spans="1:11" x14ac:dyDescent="0.2">
      <c r="A196" s="238" t="s">
        <v>1</v>
      </c>
      <c r="B196" s="238"/>
      <c r="C196" s="250">
        <f t="shared" ref="C196:H196" si="25">C193/C192*100-100</f>
        <v>0.3125</v>
      </c>
      <c r="D196" s="251">
        <f t="shared" si="25"/>
        <v>2.4107142857142918</v>
      </c>
      <c r="E196" s="251">
        <f t="shared" si="25"/>
        <v>4.0624999999999858</v>
      </c>
      <c r="F196" s="251">
        <f t="shared" si="25"/>
        <v>4.2857142857142918</v>
      </c>
      <c r="G196" s="252">
        <f t="shared" si="25"/>
        <v>8.4375000000000142</v>
      </c>
      <c r="H196" s="369">
        <f t="shared" si="25"/>
        <v>4.5982142857142776</v>
      </c>
    </row>
    <row r="197" spans="1:11" ht="13.5" thickBot="1" x14ac:dyDescent="0.25">
      <c r="A197" s="231" t="s">
        <v>27</v>
      </c>
      <c r="B197" s="253"/>
      <c r="C197" s="254">
        <f>C193-C180</f>
        <v>79</v>
      </c>
      <c r="D197" s="255">
        <f t="shared" ref="D197:H197" si="26">D193-D180</f>
        <v>108</v>
      </c>
      <c r="E197" s="255">
        <f t="shared" si="26"/>
        <v>135</v>
      </c>
      <c r="F197" s="255">
        <f t="shared" si="26"/>
        <v>94</v>
      </c>
      <c r="G197" s="256">
        <f t="shared" si="26"/>
        <v>141</v>
      </c>
      <c r="H197" s="363">
        <f t="shared" si="26"/>
        <v>118</v>
      </c>
    </row>
    <row r="198" spans="1:11" x14ac:dyDescent="0.2">
      <c r="A198" s="265" t="s">
        <v>52</v>
      </c>
      <c r="B198" s="265"/>
      <c r="C198" s="259">
        <v>184</v>
      </c>
      <c r="D198" s="260">
        <v>265</v>
      </c>
      <c r="E198" s="260">
        <v>344</v>
      </c>
      <c r="F198" s="260">
        <v>331</v>
      </c>
      <c r="G198" s="261">
        <v>415</v>
      </c>
      <c r="H198" s="364">
        <f>SUM(C198:G198)</f>
        <v>1539</v>
      </c>
      <c r="I198" s="200" t="s">
        <v>56</v>
      </c>
      <c r="J198" s="263">
        <f>H185-H198</f>
        <v>1</v>
      </c>
      <c r="K198" s="305">
        <f>J198/H185</f>
        <v>6.4935064935064935E-4</v>
      </c>
    </row>
    <row r="199" spans="1:11" x14ac:dyDescent="0.2">
      <c r="A199" s="265" t="s">
        <v>28</v>
      </c>
      <c r="B199" s="265"/>
      <c r="C199" s="218">
        <v>91.5</v>
      </c>
      <c r="D199" s="267">
        <v>91.5</v>
      </c>
      <c r="E199" s="267">
        <v>91.5</v>
      </c>
      <c r="F199" s="267">
        <v>91.5</v>
      </c>
      <c r="G199" s="219">
        <v>91.5</v>
      </c>
      <c r="H199" s="325"/>
      <c r="I199" s="200" t="s">
        <v>57</v>
      </c>
      <c r="J199" s="200">
        <v>87.06</v>
      </c>
    </row>
    <row r="200" spans="1:11" ht="13.5" thickBot="1" x14ac:dyDescent="0.25">
      <c r="A200" s="266" t="s">
        <v>26</v>
      </c>
      <c r="B200" s="266"/>
      <c r="C200" s="345">
        <f>C199-C186</f>
        <v>4.5</v>
      </c>
      <c r="D200" s="346">
        <f>D199-D186</f>
        <v>4.5</v>
      </c>
      <c r="E200" s="346">
        <f t="shared" ref="E200:G200" si="27">E199-E186</f>
        <v>4.5</v>
      </c>
      <c r="F200" s="346">
        <f t="shared" si="27"/>
        <v>4.5</v>
      </c>
      <c r="G200" s="346">
        <f t="shared" si="27"/>
        <v>4.5</v>
      </c>
      <c r="H200" s="371"/>
      <c r="I200" s="200" t="s">
        <v>26</v>
      </c>
      <c r="J200" s="215">
        <f>J199-J186</f>
        <v>4</v>
      </c>
    </row>
    <row r="202" spans="1:11" ht="13.5" thickBot="1" x14ac:dyDescent="0.25"/>
    <row r="203" spans="1:11" ht="13.5" thickBot="1" x14ac:dyDescent="0.25">
      <c r="A203" s="270" t="s">
        <v>192</v>
      </c>
      <c r="B203" s="230"/>
      <c r="C203" s="1077" t="s">
        <v>50</v>
      </c>
      <c r="D203" s="1078"/>
      <c r="E203" s="1078"/>
      <c r="F203" s="1078"/>
      <c r="G203" s="1078"/>
      <c r="H203" s="1140" t="s">
        <v>0</v>
      </c>
      <c r="I203" s="228"/>
    </row>
    <row r="204" spans="1:11" x14ac:dyDescent="0.2">
      <c r="A204" s="231" t="s">
        <v>2</v>
      </c>
      <c r="B204" s="904"/>
      <c r="C204" s="294">
        <v>1</v>
      </c>
      <c r="D204" s="225">
        <v>2</v>
      </c>
      <c r="E204" s="225">
        <v>3</v>
      </c>
      <c r="F204" s="225">
        <v>4</v>
      </c>
      <c r="G204" s="378">
        <v>5</v>
      </c>
      <c r="H204" s="1225"/>
    </row>
    <row r="205" spans="1:11" x14ac:dyDescent="0.2">
      <c r="A205" s="234" t="s">
        <v>3</v>
      </c>
      <c r="B205" s="234"/>
      <c r="C205" s="295">
        <v>2370</v>
      </c>
      <c r="D205" s="296">
        <v>2370</v>
      </c>
      <c r="E205" s="297">
        <v>2370</v>
      </c>
      <c r="F205" s="297">
        <v>2370</v>
      </c>
      <c r="G205" s="379">
        <v>2370</v>
      </c>
      <c r="H205" s="374">
        <v>2370</v>
      </c>
    </row>
    <row r="206" spans="1:11" x14ac:dyDescent="0.2">
      <c r="A206" s="238" t="s">
        <v>6</v>
      </c>
      <c r="B206" s="238"/>
      <c r="C206" s="299">
        <v>2360</v>
      </c>
      <c r="D206" s="300">
        <v>2436</v>
      </c>
      <c r="E206" s="300">
        <v>2473</v>
      </c>
      <c r="F206" s="300">
        <v>2464</v>
      </c>
      <c r="G206" s="380">
        <v>2525</v>
      </c>
      <c r="H206" s="375">
        <v>2466</v>
      </c>
      <c r="J206" s="350"/>
    </row>
    <row r="207" spans="1:11" x14ac:dyDescent="0.2">
      <c r="A207" s="231" t="s">
        <v>7</v>
      </c>
      <c r="B207" s="231"/>
      <c r="C207" s="301">
        <v>100</v>
      </c>
      <c r="D207" s="302">
        <v>96.3</v>
      </c>
      <c r="E207" s="303">
        <v>100</v>
      </c>
      <c r="F207" s="303">
        <v>100</v>
      </c>
      <c r="G207" s="381">
        <v>79.5</v>
      </c>
      <c r="H207" s="376">
        <v>91.1</v>
      </c>
      <c r="I207" s="228"/>
      <c r="J207" s="350"/>
    </row>
    <row r="208" spans="1:11" x14ac:dyDescent="0.2">
      <c r="A208" s="231" t="s">
        <v>8</v>
      </c>
      <c r="B208" s="231"/>
      <c r="C208" s="246">
        <v>5.5E-2</v>
      </c>
      <c r="D208" s="247">
        <v>0.05</v>
      </c>
      <c r="E208" s="304">
        <v>3.1E-2</v>
      </c>
      <c r="F208" s="304">
        <v>4.2999999999999997E-2</v>
      </c>
      <c r="G208" s="382">
        <v>7.6999999999999999E-2</v>
      </c>
      <c r="H208" s="377">
        <v>5.8000000000000003E-2</v>
      </c>
      <c r="J208" s="350"/>
    </row>
    <row r="209" spans="1:11" x14ac:dyDescent="0.2">
      <c r="A209" s="238" t="s">
        <v>1</v>
      </c>
      <c r="B209" s="238"/>
      <c r="C209" s="250">
        <f t="shared" ref="C209:H209" si="28">C206/C205*100-100</f>
        <v>-0.4219409282700326</v>
      </c>
      <c r="D209" s="251">
        <f t="shared" si="28"/>
        <v>2.784810126582272</v>
      </c>
      <c r="E209" s="251">
        <f t="shared" si="28"/>
        <v>4.345991561181421</v>
      </c>
      <c r="F209" s="251">
        <f t="shared" si="28"/>
        <v>3.9662447257383917</v>
      </c>
      <c r="G209" s="252">
        <f t="shared" si="28"/>
        <v>6.5400843881856474</v>
      </c>
      <c r="H209" s="369">
        <f t="shared" si="28"/>
        <v>4.0506329113923982</v>
      </c>
    </row>
    <row r="210" spans="1:11" ht="13.5" thickBot="1" x14ac:dyDescent="0.25">
      <c r="A210" s="231" t="s">
        <v>27</v>
      </c>
      <c r="B210" s="253"/>
      <c r="C210" s="254">
        <f>C206-C193</f>
        <v>113</v>
      </c>
      <c r="D210" s="255">
        <f t="shared" ref="D210:G210" si="29">D206-D193</f>
        <v>142</v>
      </c>
      <c r="E210" s="255">
        <f t="shared" si="29"/>
        <v>142</v>
      </c>
      <c r="F210" s="255">
        <f t="shared" si="29"/>
        <v>128</v>
      </c>
      <c r="G210" s="256">
        <f t="shared" si="29"/>
        <v>96</v>
      </c>
      <c r="H210" s="363">
        <f>H206-H193</f>
        <v>123</v>
      </c>
    </row>
    <row r="211" spans="1:11" x14ac:dyDescent="0.2">
      <c r="A211" s="265" t="s">
        <v>52</v>
      </c>
      <c r="B211" s="265"/>
      <c r="C211" s="259">
        <v>184</v>
      </c>
      <c r="D211" s="260">
        <v>265</v>
      </c>
      <c r="E211" s="260">
        <v>344</v>
      </c>
      <c r="F211" s="260">
        <v>331</v>
      </c>
      <c r="G211" s="394">
        <v>415</v>
      </c>
      <c r="H211" s="262">
        <f>SUM(C211:G211)</f>
        <v>1539</v>
      </c>
      <c r="I211" s="200" t="s">
        <v>56</v>
      </c>
      <c r="J211" s="263">
        <f>H198-H211</f>
        <v>0</v>
      </c>
      <c r="K211" s="305">
        <f>J211/H198</f>
        <v>0</v>
      </c>
    </row>
    <row r="212" spans="1:11" x14ac:dyDescent="0.2">
      <c r="A212" s="265" t="s">
        <v>28</v>
      </c>
      <c r="B212" s="265"/>
      <c r="C212" s="218">
        <v>96</v>
      </c>
      <c r="D212" s="218">
        <v>96</v>
      </c>
      <c r="E212" s="218">
        <v>96</v>
      </c>
      <c r="F212" s="218">
        <v>96</v>
      </c>
      <c r="G212" s="218">
        <v>96</v>
      </c>
      <c r="H212" s="222"/>
      <c r="I212" s="200" t="s">
        <v>57</v>
      </c>
      <c r="J212" s="200">
        <v>91.5</v>
      </c>
    </row>
    <row r="213" spans="1:11" ht="13.5" thickBot="1" x14ac:dyDescent="0.25">
      <c r="A213" s="266" t="s">
        <v>26</v>
      </c>
      <c r="B213" s="266"/>
      <c r="C213" s="345">
        <f>C212-C199</f>
        <v>4.5</v>
      </c>
      <c r="D213" s="346">
        <f>D212-D199</f>
        <v>4.5</v>
      </c>
      <c r="E213" s="346">
        <f t="shared" ref="E213:G213" si="30">E212-E199</f>
        <v>4.5</v>
      </c>
      <c r="F213" s="346">
        <f t="shared" si="30"/>
        <v>4.5</v>
      </c>
      <c r="G213" s="704">
        <f t="shared" si="30"/>
        <v>4.5</v>
      </c>
      <c r="H213" s="223"/>
      <c r="I213" s="200" t="s">
        <v>26</v>
      </c>
      <c r="J213" s="215">
        <f>J212-J199</f>
        <v>4.4399999999999977</v>
      </c>
    </row>
    <row r="215" spans="1:11" ht="13.5" thickBot="1" x14ac:dyDescent="0.25"/>
    <row r="216" spans="1:11" ht="13.5" thickBot="1" x14ac:dyDescent="0.25">
      <c r="A216" s="270" t="s">
        <v>193</v>
      </c>
      <c r="B216" s="230"/>
      <c r="C216" s="1077" t="s">
        <v>50</v>
      </c>
      <c r="D216" s="1078"/>
      <c r="E216" s="1078"/>
      <c r="F216" s="1078"/>
      <c r="G216" s="1078"/>
      <c r="H216" s="1140" t="s">
        <v>0</v>
      </c>
      <c r="I216" s="228">
        <v>155</v>
      </c>
    </row>
    <row r="217" spans="1:11" x14ac:dyDescent="0.2">
      <c r="A217" s="231" t="s">
        <v>2</v>
      </c>
      <c r="B217" s="904"/>
      <c r="C217" s="294">
        <v>1</v>
      </c>
      <c r="D217" s="225">
        <v>2</v>
      </c>
      <c r="E217" s="225">
        <v>3</v>
      </c>
      <c r="F217" s="225">
        <v>4</v>
      </c>
      <c r="G217" s="378">
        <v>5</v>
      </c>
      <c r="H217" s="1225"/>
    </row>
    <row r="218" spans="1:11" x14ac:dyDescent="0.2">
      <c r="A218" s="234" t="s">
        <v>3</v>
      </c>
      <c r="B218" s="234"/>
      <c r="C218" s="295">
        <v>2510</v>
      </c>
      <c r="D218" s="296">
        <v>2510</v>
      </c>
      <c r="E218" s="297">
        <v>2510</v>
      </c>
      <c r="F218" s="297">
        <v>2510</v>
      </c>
      <c r="G218" s="379">
        <v>2510</v>
      </c>
      <c r="H218" s="374">
        <v>2510</v>
      </c>
    </row>
    <row r="219" spans="1:11" x14ac:dyDescent="0.2">
      <c r="A219" s="238" t="s">
        <v>6</v>
      </c>
      <c r="B219" s="238"/>
      <c r="C219" s="299">
        <v>2511</v>
      </c>
      <c r="D219" s="300">
        <v>2538</v>
      </c>
      <c r="E219" s="300">
        <v>2559</v>
      </c>
      <c r="F219" s="300">
        <v>2549</v>
      </c>
      <c r="G219" s="380">
        <v>2621</v>
      </c>
      <c r="H219" s="375">
        <v>2564</v>
      </c>
      <c r="J219" s="350"/>
    </row>
    <row r="220" spans="1:11" x14ac:dyDescent="0.2">
      <c r="A220" s="231" t="s">
        <v>7</v>
      </c>
      <c r="B220" s="231"/>
      <c r="C220" s="301">
        <v>84.2</v>
      </c>
      <c r="D220" s="302">
        <v>92.6</v>
      </c>
      <c r="E220" s="303">
        <v>100</v>
      </c>
      <c r="F220" s="303">
        <v>93.9</v>
      </c>
      <c r="G220" s="381">
        <v>81</v>
      </c>
      <c r="H220" s="376">
        <v>88.4</v>
      </c>
      <c r="I220" s="228"/>
      <c r="J220" s="350"/>
    </row>
    <row r="221" spans="1:11" x14ac:dyDescent="0.2">
      <c r="A221" s="231" t="s">
        <v>8</v>
      </c>
      <c r="B221" s="231"/>
      <c r="C221" s="246">
        <v>7.4999999999999997E-2</v>
      </c>
      <c r="D221" s="247">
        <v>5.0999999999999997E-2</v>
      </c>
      <c r="E221" s="304">
        <v>4.8000000000000001E-2</v>
      </c>
      <c r="F221" s="304">
        <v>5.5E-2</v>
      </c>
      <c r="G221" s="382">
        <v>7.9000000000000001E-2</v>
      </c>
      <c r="H221" s="377">
        <v>6.4000000000000001E-2</v>
      </c>
      <c r="J221" s="350"/>
    </row>
    <row r="222" spans="1:11" x14ac:dyDescent="0.2">
      <c r="A222" s="238" t="s">
        <v>1</v>
      </c>
      <c r="B222" s="238"/>
      <c r="C222" s="250">
        <f t="shared" ref="C222:H222" si="31">C219/C218*100-100</f>
        <v>3.9840637450197391E-2</v>
      </c>
      <c r="D222" s="251">
        <f t="shared" si="31"/>
        <v>1.1155378486055838</v>
      </c>
      <c r="E222" s="251">
        <f t="shared" si="31"/>
        <v>1.9521912350597574</v>
      </c>
      <c r="F222" s="251">
        <f t="shared" si="31"/>
        <v>1.5537848605577693</v>
      </c>
      <c r="G222" s="252">
        <f t="shared" si="31"/>
        <v>4.4223107569721094</v>
      </c>
      <c r="H222" s="369">
        <f t="shared" si="31"/>
        <v>2.1513944223107586</v>
      </c>
    </row>
    <row r="223" spans="1:11" ht="13.5" thickBot="1" x14ac:dyDescent="0.25">
      <c r="A223" s="231" t="s">
        <v>27</v>
      </c>
      <c r="B223" s="253"/>
      <c r="C223" s="254">
        <f>C219-C206</f>
        <v>151</v>
      </c>
      <c r="D223" s="255">
        <f t="shared" ref="D223:G223" si="32">D219-D206</f>
        <v>102</v>
      </c>
      <c r="E223" s="255">
        <f t="shared" si="32"/>
        <v>86</v>
      </c>
      <c r="F223" s="255">
        <f t="shared" si="32"/>
        <v>85</v>
      </c>
      <c r="G223" s="256">
        <f t="shared" si="32"/>
        <v>96</v>
      </c>
      <c r="H223" s="363">
        <f>H219-H206</f>
        <v>98</v>
      </c>
    </row>
    <row r="224" spans="1:11" x14ac:dyDescent="0.2">
      <c r="A224" s="265" t="s">
        <v>52</v>
      </c>
      <c r="B224" s="265"/>
      <c r="C224" s="259">
        <v>184</v>
      </c>
      <c r="D224" s="260">
        <v>265</v>
      </c>
      <c r="E224" s="260">
        <v>343</v>
      </c>
      <c r="F224" s="260">
        <v>331</v>
      </c>
      <c r="G224" s="394">
        <v>413</v>
      </c>
      <c r="H224" s="262">
        <f>SUM(C224:G224)</f>
        <v>1536</v>
      </c>
      <c r="I224" s="200" t="s">
        <v>56</v>
      </c>
      <c r="J224" s="263">
        <f>H211-H224</f>
        <v>3</v>
      </c>
      <c r="K224" s="305">
        <f>J224/H211</f>
        <v>1.9493177387914229E-3</v>
      </c>
    </row>
    <row r="225" spans="1:11" x14ac:dyDescent="0.2">
      <c r="A225" s="265" t="s">
        <v>28</v>
      </c>
      <c r="B225" s="265"/>
      <c r="C225" s="744">
        <v>102</v>
      </c>
      <c r="D225" s="267">
        <v>102</v>
      </c>
      <c r="E225" s="267">
        <v>102</v>
      </c>
      <c r="F225" s="267">
        <v>102</v>
      </c>
      <c r="G225" s="425">
        <v>102</v>
      </c>
      <c r="H225" s="222"/>
      <c r="I225" s="200" t="s">
        <v>57</v>
      </c>
      <c r="J225" s="200">
        <v>96.19</v>
      </c>
    </row>
    <row r="226" spans="1:11" ht="13.5" thickBot="1" x14ac:dyDescent="0.25">
      <c r="A226" s="266" t="s">
        <v>26</v>
      </c>
      <c r="B226" s="266"/>
      <c r="C226" s="345">
        <f>C225-C212</f>
        <v>6</v>
      </c>
      <c r="D226" s="346">
        <f>D225-D212</f>
        <v>6</v>
      </c>
      <c r="E226" s="346">
        <f t="shared" ref="E226:G226" si="33">E225-E212</f>
        <v>6</v>
      </c>
      <c r="F226" s="346">
        <f t="shared" si="33"/>
        <v>6</v>
      </c>
      <c r="G226" s="704">
        <f t="shared" si="33"/>
        <v>6</v>
      </c>
      <c r="H226" s="223"/>
      <c r="I226" s="200" t="s">
        <v>26</v>
      </c>
      <c r="J226" s="215">
        <f>J225-J212</f>
        <v>4.6899999999999977</v>
      </c>
    </row>
    <row r="228" spans="1:11" ht="13.5" thickBot="1" x14ac:dyDescent="0.25"/>
    <row r="229" spans="1:11" ht="13.5" thickBot="1" x14ac:dyDescent="0.25">
      <c r="A229" s="270" t="s">
        <v>194</v>
      </c>
      <c r="B229" s="230"/>
      <c r="C229" s="1077" t="s">
        <v>50</v>
      </c>
      <c r="D229" s="1078"/>
      <c r="E229" s="1078"/>
      <c r="F229" s="1078"/>
      <c r="G229" s="1078"/>
      <c r="H229" s="1140" t="s">
        <v>0</v>
      </c>
      <c r="I229" s="228">
        <v>155</v>
      </c>
    </row>
    <row r="230" spans="1:11" x14ac:dyDescent="0.2">
      <c r="A230" s="231" t="s">
        <v>2</v>
      </c>
      <c r="B230" s="904"/>
      <c r="C230" s="294">
        <v>1</v>
      </c>
      <c r="D230" s="225">
        <v>2</v>
      </c>
      <c r="E230" s="225">
        <v>3</v>
      </c>
      <c r="F230" s="225">
        <v>4</v>
      </c>
      <c r="G230" s="378">
        <v>5</v>
      </c>
      <c r="H230" s="1225"/>
    </row>
    <row r="231" spans="1:11" x14ac:dyDescent="0.2">
      <c r="A231" s="234" t="s">
        <v>3</v>
      </c>
      <c r="B231" s="234"/>
      <c r="C231" s="295">
        <v>2650</v>
      </c>
      <c r="D231" s="296">
        <v>2650</v>
      </c>
      <c r="E231" s="297">
        <v>2650</v>
      </c>
      <c r="F231" s="297">
        <v>2650</v>
      </c>
      <c r="G231" s="379">
        <v>2650</v>
      </c>
      <c r="H231" s="374">
        <v>2650</v>
      </c>
    </row>
    <row r="232" spans="1:11" x14ac:dyDescent="0.2">
      <c r="A232" s="238" t="s">
        <v>6</v>
      </c>
      <c r="B232" s="238"/>
      <c r="C232" s="299">
        <v>2670</v>
      </c>
      <c r="D232" s="300">
        <v>2638</v>
      </c>
      <c r="E232" s="300">
        <v>2707</v>
      </c>
      <c r="F232" s="300">
        <v>2743</v>
      </c>
      <c r="G232" s="380">
        <v>2709</v>
      </c>
      <c r="H232" s="375">
        <v>2699</v>
      </c>
      <c r="J232" s="350"/>
    </row>
    <row r="233" spans="1:11" x14ac:dyDescent="0.2">
      <c r="A233" s="231" t="s">
        <v>7</v>
      </c>
      <c r="B233" s="231"/>
      <c r="C233" s="301">
        <v>94.7</v>
      </c>
      <c r="D233" s="302">
        <v>100</v>
      </c>
      <c r="E233" s="303">
        <v>94.1</v>
      </c>
      <c r="F233" s="303">
        <v>100</v>
      </c>
      <c r="G233" s="381">
        <v>90.5</v>
      </c>
      <c r="H233" s="376">
        <v>94.8</v>
      </c>
      <c r="I233" s="228"/>
      <c r="J233" s="350"/>
    </row>
    <row r="234" spans="1:11" x14ac:dyDescent="0.2">
      <c r="A234" s="231" t="s">
        <v>8</v>
      </c>
      <c r="B234" s="231"/>
      <c r="C234" s="246">
        <v>5.8000000000000003E-2</v>
      </c>
      <c r="D234" s="247">
        <v>3.7999999999999999E-2</v>
      </c>
      <c r="E234" s="304">
        <v>4.7E-2</v>
      </c>
      <c r="F234" s="304">
        <v>4.5999999999999999E-2</v>
      </c>
      <c r="G234" s="382">
        <v>6.8000000000000005E-2</v>
      </c>
      <c r="H234" s="377">
        <v>5.5E-2</v>
      </c>
      <c r="J234" s="350"/>
    </row>
    <row r="235" spans="1:11" x14ac:dyDescent="0.2">
      <c r="A235" s="238" t="s">
        <v>1</v>
      </c>
      <c r="B235" s="238"/>
      <c r="C235" s="250">
        <f t="shared" ref="C235:H235" si="34">C232/C231*100-100</f>
        <v>0.75471698113207708</v>
      </c>
      <c r="D235" s="251">
        <f t="shared" si="34"/>
        <v>-0.45283018867924341</v>
      </c>
      <c r="E235" s="251">
        <f t="shared" si="34"/>
        <v>2.1509433962264097</v>
      </c>
      <c r="F235" s="251">
        <f t="shared" si="34"/>
        <v>3.5094339622641542</v>
      </c>
      <c r="G235" s="252">
        <f t="shared" si="34"/>
        <v>2.2264150943396288</v>
      </c>
      <c r="H235" s="369">
        <f t="shared" si="34"/>
        <v>1.8490566037735903</v>
      </c>
    </row>
    <row r="236" spans="1:11" ht="13.5" thickBot="1" x14ac:dyDescent="0.25">
      <c r="A236" s="231" t="s">
        <v>27</v>
      </c>
      <c r="B236" s="253"/>
      <c r="C236" s="254">
        <f>C232-C219</f>
        <v>159</v>
      </c>
      <c r="D236" s="255">
        <f t="shared" ref="D236:G236" si="35">D232-D219</f>
        <v>100</v>
      </c>
      <c r="E236" s="255">
        <f t="shared" si="35"/>
        <v>148</v>
      </c>
      <c r="F236" s="255">
        <f t="shared" si="35"/>
        <v>194</v>
      </c>
      <c r="G236" s="256">
        <f t="shared" si="35"/>
        <v>88</v>
      </c>
      <c r="H236" s="363">
        <f>H232-H219</f>
        <v>135</v>
      </c>
    </row>
    <row r="237" spans="1:11" x14ac:dyDescent="0.2">
      <c r="A237" s="265" t="s">
        <v>52</v>
      </c>
      <c r="B237" s="265"/>
      <c r="C237" s="259">
        <v>178</v>
      </c>
      <c r="D237" s="260">
        <v>265</v>
      </c>
      <c r="E237" s="260">
        <v>342</v>
      </c>
      <c r="F237" s="260">
        <v>331</v>
      </c>
      <c r="G237" s="394">
        <v>413</v>
      </c>
      <c r="H237" s="262">
        <f>SUM(C237:G237)</f>
        <v>1529</v>
      </c>
      <c r="I237" s="200" t="s">
        <v>56</v>
      </c>
      <c r="J237" s="263">
        <f>H224-H237</f>
        <v>7</v>
      </c>
      <c r="K237" s="305">
        <f>J237/H224</f>
        <v>4.557291666666667E-3</v>
      </c>
    </row>
    <row r="238" spans="1:11" x14ac:dyDescent="0.2">
      <c r="A238" s="265" t="s">
        <v>28</v>
      </c>
      <c r="B238" s="265"/>
      <c r="C238" s="744">
        <v>108.5</v>
      </c>
      <c r="D238" s="267">
        <v>109</v>
      </c>
      <c r="E238" s="267">
        <v>108.5</v>
      </c>
      <c r="F238" s="267">
        <v>108.5</v>
      </c>
      <c r="G238" s="425">
        <v>109</v>
      </c>
      <c r="H238" s="222"/>
      <c r="I238" s="200" t="s">
        <v>57</v>
      </c>
      <c r="J238" s="200">
        <v>102.47</v>
      </c>
    </row>
    <row r="239" spans="1:11" ht="13.5" thickBot="1" x14ac:dyDescent="0.25">
      <c r="A239" s="266" t="s">
        <v>26</v>
      </c>
      <c r="B239" s="266"/>
      <c r="C239" s="345">
        <f>C238-C225</f>
        <v>6.5</v>
      </c>
      <c r="D239" s="346">
        <f>D238-D225</f>
        <v>7</v>
      </c>
      <c r="E239" s="346">
        <f t="shared" ref="E239:G239" si="36">E238-E225</f>
        <v>6.5</v>
      </c>
      <c r="F239" s="346">
        <f t="shared" si="36"/>
        <v>6.5</v>
      </c>
      <c r="G239" s="704">
        <f t="shared" si="36"/>
        <v>7</v>
      </c>
      <c r="H239" s="223"/>
      <c r="I239" s="200" t="s">
        <v>26</v>
      </c>
      <c r="J239" s="215">
        <f>J238-J225</f>
        <v>6.2800000000000011</v>
      </c>
    </row>
    <row r="240" spans="1:11" x14ac:dyDescent="0.2">
      <c r="C240" s="200" t="s">
        <v>101</v>
      </c>
    </row>
    <row r="241" spans="1:12" ht="13.5" thickBot="1" x14ac:dyDescent="0.25"/>
    <row r="242" spans="1:12" ht="13.5" thickBot="1" x14ac:dyDescent="0.25">
      <c r="A242" s="270" t="s">
        <v>196</v>
      </c>
      <c r="B242" s="230"/>
      <c r="C242" s="1077" t="s">
        <v>50</v>
      </c>
      <c r="D242" s="1078"/>
      <c r="E242" s="1078"/>
      <c r="F242" s="1078"/>
      <c r="G242" s="1078"/>
      <c r="H242" s="1140" t="s">
        <v>0</v>
      </c>
      <c r="I242" s="228">
        <v>155</v>
      </c>
    </row>
    <row r="243" spans="1:12" x14ac:dyDescent="0.2">
      <c r="A243" s="231" t="s">
        <v>2</v>
      </c>
      <c r="B243" s="904"/>
      <c r="C243" s="294">
        <v>1</v>
      </c>
      <c r="D243" s="225">
        <v>2</v>
      </c>
      <c r="E243" s="225">
        <v>3</v>
      </c>
      <c r="F243" s="225">
        <v>4</v>
      </c>
      <c r="G243" s="378">
        <v>5</v>
      </c>
      <c r="H243" s="1225"/>
    </row>
    <row r="244" spans="1:12" x14ac:dyDescent="0.2">
      <c r="A244" s="234" t="s">
        <v>3</v>
      </c>
      <c r="B244" s="234"/>
      <c r="C244" s="295">
        <v>2800</v>
      </c>
      <c r="D244" s="296">
        <v>2800</v>
      </c>
      <c r="E244" s="297">
        <v>2800</v>
      </c>
      <c r="F244" s="297">
        <v>2800</v>
      </c>
      <c r="G244" s="379">
        <v>2800</v>
      </c>
      <c r="H244" s="374">
        <v>2800</v>
      </c>
    </row>
    <row r="245" spans="1:12" x14ac:dyDescent="0.2">
      <c r="A245" s="238" t="s">
        <v>6</v>
      </c>
      <c r="B245" s="238"/>
      <c r="C245" s="299">
        <v>2728</v>
      </c>
      <c r="D245" s="300">
        <v>2842</v>
      </c>
      <c r="E245" s="300">
        <v>2866</v>
      </c>
      <c r="F245" s="300">
        <v>2900</v>
      </c>
      <c r="G245" s="380">
        <v>2936</v>
      </c>
      <c r="H245" s="375">
        <v>2867</v>
      </c>
      <c r="J245" s="350"/>
    </row>
    <row r="246" spans="1:12" x14ac:dyDescent="0.2">
      <c r="A246" s="231" t="s">
        <v>7</v>
      </c>
      <c r="B246" s="231"/>
      <c r="C246" s="301">
        <v>100</v>
      </c>
      <c r="D246" s="302">
        <v>96.3</v>
      </c>
      <c r="E246" s="303">
        <v>100</v>
      </c>
      <c r="F246" s="303">
        <v>87.9</v>
      </c>
      <c r="G246" s="381">
        <v>81.8</v>
      </c>
      <c r="H246" s="376">
        <v>91.8</v>
      </c>
      <c r="I246" s="228"/>
      <c r="J246" s="350"/>
    </row>
    <row r="247" spans="1:12" x14ac:dyDescent="0.2">
      <c r="A247" s="231" t="s">
        <v>8</v>
      </c>
      <c r="B247" s="231"/>
      <c r="C247" s="246">
        <v>4.5999999999999999E-2</v>
      </c>
      <c r="D247" s="247">
        <v>4.5999999999999999E-2</v>
      </c>
      <c r="E247" s="304">
        <v>4.3999999999999997E-2</v>
      </c>
      <c r="F247" s="304">
        <v>0.06</v>
      </c>
      <c r="G247" s="382">
        <v>6.7000000000000004E-2</v>
      </c>
      <c r="H247" s="377">
        <v>5.8000000000000003E-2</v>
      </c>
      <c r="J247" s="350"/>
    </row>
    <row r="248" spans="1:12" x14ac:dyDescent="0.2">
      <c r="A248" s="238" t="s">
        <v>1</v>
      </c>
      <c r="B248" s="238"/>
      <c r="C248" s="250">
        <f t="shared" ref="C248:H248" si="37">C245/C244*100-100</f>
        <v>-2.5714285714285694</v>
      </c>
      <c r="D248" s="251">
        <f t="shared" si="37"/>
        <v>1.4999999999999858</v>
      </c>
      <c r="E248" s="251">
        <f t="shared" si="37"/>
        <v>2.3571428571428612</v>
      </c>
      <c r="F248" s="251">
        <f t="shared" si="37"/>
        <v>3.5714285714285836</v>
      </c>
      <c r="G248" s="252">
        <f t="shared" si="37"/>
        <v>4.857142857142847</v>
      </c>
      <c r="H248" s="369">
        <f t="shared" si="37"/>
        <v>2.392857142857153</v>
      </c>
    </row>
    <row r="249" spans="1:12" ht="13.5" thickBot="1" x14ac:dyDescent="0.25">
      <c r="A249" s="231" t="s">
        <v>27</v>
      </c>
      <c r="B249" s="253"/>
      <c r="C249" s="254">
        <f>C245-C232</f>
        <v>58</v>
      </c>
      <c r="D249" s="255">
        <f t="shared" ref="D249:G249" si="38">D245-D232</f>
        <v>204</v>
      </c>
      <c r="E249" s="255">
        <f t="shared" si="38"/>
        <v>159</v>
      </c>
      <c r="F249" s="255">
        <f t="shared" si="38"/>
        <v>157</v>
      </c>
      <c r="G249" s="256">
        <f t="shared" si="38"/>
        <v>227</v>
      </c>
      <c r="H249" s="363">
        <f>H245-H232</f>
        <v>168</v>
      </c>
    </row>
    <row r="250" spans="1:12" x14ac:dyDescent="0.2">
      <c r="A250" s="265" t="s">
        <v>52</v>
      </c>
      <c r="B250" s="265"/>
      <c r="C250" s="259">
        <v>175</v>
      </c>
      <c r="D250" s="260">
        <v>265</v>
      </c>
      <c r="E250" s="260">
        <v>341</v>
      </c>
      <c r="F250" s="260">
        <v>331</v>
      </c>
      <c r="G250" s="394">
        <v>413</v>
      </c>
      <c r="H250" s="262">
        <f>SUM(C250:G250)</f>
        <v>1525</v>
      </c>
      <c r="I250" s="200" t="s">
        <v>56</v>
      </c>
      <c r="J250" s="263">
        <f>H237-H250</f>
        <v>4</v>
      </c>
      <c r="K250" s="305">
        <f>J250/H237</f>
        <v>2.616088947024199E-3</v>
      </c>
      <c r="L250" s="745" t="s">
        <v>197</v>
      </c>
    </row>
    <row r="251" spans="1:12" x14ac:dyDescent="0.2">
      <c r="A251" s="265" t="s">
        <v>28</v>
      </c>
      <c r="B251" s="265"/>
      <c r="C251" s="744">
        <v>116</v>
      </c>
      <c r="D251" s="267">
        <v>116</v>
      </c>
      <c r="E251" s="267">
        <v>115.5</v>
      </c>
      <c r="F251" s="267">
        <v>115.5</v>
      </c>
      <c r="G251" s="425">
        <v>116</v>
      </c>
      <c r="H251" s="222"/>
      <c r="I251" s="200" t="s">
        <v>57</v>
      </c>
      <c r="J251" s="200">
        <v>109.07</v>
      </c>
    </row>
    <row r="252" spans="1:12" ht="13.5" thickBot="1" x14ac:dyDescent="0.25">
      <c r="A252" s="266" t="s">
        <v>26</v>
      </c>
      <c r="B252" s="266"/>
      <c r="C252" s="345">
        <f>C251-C238</f>
        <v>7.5</v>
      </c>
      <c r="D252" s="346">
        <f>D251-D238</f>
        <v>7</v>
      </c>
      <c r="E252" s="346">
        <f t="shared" ref="E252:G252" si="39">E251-E238</f>
        <v>7</v>
      </c>
      <c r="F252" s="346">
        <f t="shared" si="39"/>
        <v>7</v>
      </c>
      <c r="G252" s="704">
        <f t="shared" si="39"/>
        <v>7</v>
      </c>
      <c r="H252" s="223"/>
      <c r="I252" s="200" t="s">
        <v>26</v>
      </c>
      <c r="J252" s="215">
        <f>J251-J238</f>
        <v>6.5999999999999943</v>
      </c>
    </row>
    <row r="253" spans="1:12" x14ac:dyDescent="0.2">
      <c r="C253" s="200" t="s">
        <v>101</v>
      </c>
    </row>
    <row r="254" spans="1:12" ht="13.5" thickBot="1" x14ac:dyDescent="0.25"/>
    <row r="255" spans="1:12" ht="13.5" thickBot="1" x14ac:dyDescent="0.25">
      <c r="A255" s="270" t="s">
        <v>198</v>
      </c>
      <c r="B255" s="230"/>
      <c r="C255" s="1077" t="s">
        <v>50</v>
      </c>
      <c r="D255" s="1078"/>
      <c r="E255" s="1078"/>
      <c r="F255" s="1078"/>
      <c r="G255" s="1078"/>
      <c r="H255" s="1140" t="s">
        <v>0</v>
      </c>
      <c r="I255" s="228">
        <v>153</v>
      </c>
    </row>
    <row r="256" spans="1:12" x14ac:dyDescent="0.2">
      <c r="A256" s="231" t="s">
        <v>2</v>
      </c>
      <c r="B256" s="904"/>
      <c r="C256" s="294">
        <v>1</v>
      </c>
      <c r="D256" s="225">
        <v>2</v>
      </c>
      <c r="E256" s="225">
        <v>3</v>
      </c>
      <c r="F256" s="225">
        <v>4</v>
      </c>
      <c r="G256" s="378">
        <v>5</v>
      </c>
      <c r="H256" s="1225"/>
    </row>
    <row r="257" spans="1:11" x14ac:dyDescent="0.2">
      <c r="A257" s="234" t="s">
        <v>3</v>
      </c>
      <c r="B257" s="234"/>
      <c r="C257" s="295">
        <v>2960</v>
      </c>
      <c r="D257" s="296">
        <v>2960</v>
      </c>
      <c r="E257" s="297">
        <v>2960</v>
      </c>
      <c r="F257" s="297">
        <v>2960</v>
      </c>
      <c r="G257" s="379">
        <v>2960</v>
      </c>
      <c r="H257" s="374">
        <v>2960</v>
      </c>
    </row>
    <row r="258" spans="1:11" x14ac:dyDescent="0.2">
      <c r="A258" s="238" t="s">
        <v>6</v>
      </c>
      <c r="B258" s="238"/>
      <c r="C258" s="299">
        <v>2958</v>
      </c>
      <c r="D258" s="300">
        <v>3011</v>
      </c>
      <c r="E258" s="300">
        <v>3007</v>
      </c>
      <c r="F258" s="300">
        <v>2986</v>
      </c>
      <c r="G258" s="380">
        <v>3128</v>
      </c>
      <c r="H258" s="375">
        <v>3030</v>
      </c>
      <c r="J258" s="350"/>
    </row>
    <row r="259" spans="1:11" x14ac:dyDescent="0.2">
      <c r="A259" s="231" t="s">
        <v>7</v>
      </c>
      <c r="B259" s="231"/>
      <c r="C259" s="301">
        <v>94.4</v>
      </c>
      <c r="D259" s="302">
        <v>100</v>
      </c>
      <c r="E259" s="303">
        <v>88.2</v>
      </c>
      <c r="F259" s="303">
        <v>81.8</v>
      </c>
      <c r="G259" s="381">
        <v>78</v>
      </c>
      <c r="H259" s="376">
        <v>86.9</v>
      </c>
      <c r="I259" s="228"/>
      <c r="J259" s="350"/>
    </row>
    <row r="260" spans="1:11" x14ac:dyDescent="0.2">
      <c r="A260" s="231" t="s">
        <v>8</v>
      </c>
      <c r="B260" s="231"/>
      <c r="C260" s="246">
        <v>5.7000000000000002E-2</v>
      </c>
      <c r="D260" s="247">
        <v>0.05</v>
      </c>
      <c r="E260" s="304">
        <v>5.8000000000000003E-2</v>
      </c>
      <c r="F260" s="304">
        <v>6.7000000000000004E-2</v>
      </c>
      <c r="G260" s="382">
        <v>6.9000000000000006E-2</v>
      </c>
      <c r="H260" s="377">
        <v>6.5000000000000002E-2</v>
      </c>
      <c r="J260" s="350"/>
    </row>
    <row r="261" spans="1:11" x14ac:dyDescent="0.2">
      <c r="A261" s="238" t="s">
        <v>1</v>
      </c>
      <c r="B261" s="238"/>
      <c r="C261" s="250">
        <f t="shared" ref="C261:H261" si="40">C258/C257*100-100</f>
        <v>-6.756756756757909E-2</v>
      </c>
      <c r="D261" s="251">
        <f t="shared" si="40"/>
        <v>1.7229729729729684</v>
      </c>
      <c r="E261" s="251">
        <f t="shared" si="40"/>
        <v>1.5878378378378528</v>
      </c>
      <c r="F261" s="251">
        <f t="shared" si="40"/>
        <v>0.87837837837838606</v>
      </c>
      <c r="G261" s="252">
        <f t="shared" si="40"/>
        <v>5.6756756756756772</v>
      </c>
      <c r="H261" s="369">
        <f t="shared" si="40"/>
        <v>2.3648648648648702</v>
      </c>
    </row>
    <row r="262" spans="1:11" ht="13.5" thickBot="1" x14ac:dyDescent="0.25">
      <c r="A262" s="231" t="s">
        <v>27</v>
      </c>
      <c r="B262" s="253"/>
      <c r="C262" s="254">
        <f>C258-C245</f>
        <v>230</v>
      </c>
      <c r="D262" s="255">
        <f t="shared" ref="D262:G262" si="41">D258-D245</f>
        <v>169</v>
      </c>
      <c r="E262" s="255">
        <f t="shared" si="41"/>
        <v>141</v>
      </c>
      <c r="F262" s="255">
        <f t="shared" si="41"/>
        <v>86</v>
      </c>
      <c r="G262" s="256">
        <f t="shared" si="41"/>
        <v>192</v>
      </c>
      <c r="H262" s="363">
        <f>H258-H245</f>
        <v>163</v>
      </c>
    </row>
    <row r="263" spans="1:11" x14ac:dyDescent="0.2">
      <c r="A263" s="265" t="s">
        <v>52</v>
      </c>
      <c r="B263" s="265"/>
      <c r="C263" s="259">
        <v>172</v>
      </c>
      <c r="D263" s="260">
        <v>265</v>
      </c>
      <c r="E263" s="260">
        <v>340</v>
      </c>
      <c r="F263" s="260">
        <v>331</v>
      </c>
      <c r="G263" s="394">
        <v>413</v>
      </c>
      <c r="H263" s="262">
        <f>SUM(C263:G263)</f>
        <v>1521</v>
      </c>
      <c r="I263" s="200" t="s">
        <v>56</v>
      </c>
      <c r="J263" s="263">
        <f>H250-H263</f>
        <v>4</v>
      </c>
      <c r="K263" s="305">
        <f>J263/H250</f>
        <v>2.6229508196721311E-3</v>
      </c>
    </row>
    <row r="264" spans="1:11" x14ac:dyDescent="0.2">
      <c r="A264" s="265" t="s">
        <v>28</v>
      </c>
      <c r="B264" s="265"/>
      <c r="C264" s="744">
        <v>122</v>
      </c>
      <c r="D264" s="267">
        <v>122</v>
      </c>
      <c r="E264" s="267">
        <v>122</v>
      </c>
      <c r="F264" s="267">
        <v>122</v>
      </c>
      <c r="G264" s="425">
        <v>122</v>
      </c>
      <c r="H264" s="222"/>
      <c r="I264" s="200" t="s">
        <v>57</v>
      </c>
      <c r="J264" s="200">
        <v>116.09</v>
      </c>
    </row>
    <row r="265" spans="1:11" ht="13.5" thickBot="1" x14ac:dyDescent="0.25">
      <c r="A265" s="266" t="s">
        <v>26</v>
      </c>
      <c r="B265" s="266"/>
      <c r="C265" s="345">
        <f>C264-C251</f>
        <v>6</v>
      </c>
      <c r="D265" s="346">
        <f>D264-D251</f>
        <v>6</v>
      </c>
      <c r="E265" s="346">
        <f t="shared" ref="E265:G265" si="42">E264-E251</f>
        <v>6.5</v>
      </c>
      <c r="F265" s="346">
        <f t="shared" si="42"/>
        <v>6.5</v>
      </c>
      <c r="G265" s="704">
        <f t="shared" si="42"/>
        <v>6</v>
      </c>
      <c r="H265" s="223"/>
      <c r="I265" s="200" t="s">
        <v>26</v>
      </c>
      <c r="J265" s="215">
        <f>J264-J251</f>
        <v>7.0200000000000102</v>
      </c>
    </row>
    <row r="267" spans="1:11" ht="13.5" thickBot="1" x14ac:dyDescent="0.25"/>
    <row r="268" spans="1:11" ht="13.5" thickBot="1" x14ac:dyDescent="0.25">
      <c r="A268" s="270" t="s">
        <v>199</v>
      </c>
      <c r="B268" s="230"/>
      <c r="C268" s="1077" t="s">
        <v>50</v>
      </c>
      <c r="D268" s="1078"/>
      <c r="E268" s="1078"/>
      <c r="F268" s="1078"/>
      <c r="G268" s="1078"/>
      <c r="H268" s="1140" t="s">
        <v>0</v>
      </c>
      <c r="I268" s="228"/>
    </row>
    <row r="269" spans="1:11" x14ac:dyDescent="0.2">
      <c r="A269" s="231" t="s">
        <v>2</v>
      </c>
      <c r="B269" s="904"/>
      <c r="C269" s="294">
        <v>1</v>
      </c>
      <c r="D269" s="225">
        <v>2</v>
      </c>
      <c r="E269" s="225">
        <v>3</v>
      </c>
      <c r="F269" s="225">
        <v>4</v>
      </c>
      <c r="G269" s="378">
        <v>5</v>
      </c>
      <c r="H269" s="1225"/>
    </row>
    <row r="270" spans="1:11" x14ac:dyDescent="0.2">
      <c r="A270" s="234" t="s">
        <v>3</v>
      </c>
      <c r="B270" s="234"/>
      <c r="C270" s="295">
        <v>3150</v>
      </c>
      <c r="D270" s="296">
        <v>3150</v>
      </c>
      <c r="E270" s="297">
        <v>3150</v>
      </c>
      <c r="F270" s="297">
        <v>3150</v>
      </c>
      <c r="G270" s="379">
        <v>3150</v>
      </c>
      <c r="H270" s="374">
        <v>3150</v>
      </c>
    </row>
    <row r="271" spans="1:11" x14ac:dyDescent="0.2">
      <c r="A271" s="238" t="s">
        <v>6</v>
      </c>
      <c r="B271" s="238"/>
      <c r="C271" s="299">
        <v>3074</v>
      </c>
      <c r="D271" s="300">
        <v>3184</v>
      </c>
      <c r="E271" s="300">
        <v>3188</v>
      </c>
      <c r="F271" s="300">
        <v>3286</v>
      </c>
      <c r="G271" s="380">
        <v>3268</v>
      </c>
      <c r="H271" s="375">
        <v>3217</v>
      </c>
      <c r="J271" s="350"/>
    </row>
    <row r="272" spans="1:11" x14ac:dyDescent="0.2">
      <c r="A272" s="231" t="s">
        <v>7</v>
      </c>
      <c r="B272" s="231"/>
      <c r="C272" s="301">
        <v>88.9</v>
      </c>
      <c r="D272" s="302">
        <v>92.6</v>
      </c>
      <c r="E272" s="303">
        <v>94.1</v>
      </c>
      <c r="F272" s="303">
        <v>88.2</v>
      </c>
      <c r="G272" s="381">
        <v>80.5</v>
      </c>
      <c r="H272" s="376">
        <v>90.3</v>
      </c>
      <c r="I272" s="228"/>
      <c r="J272" s="350"/>
    </row>
    <row r="273" spans="1:26" x14ac:dyDescent="0.2">
      <c r="A273" s="231" t="s">
        <v>8</v>
      </c>
      <c r="B273" s="231"/>
      <c r="C273" s="246">
        <v>5.6000000000000001E-2</v>
      </c>
      <c r="D273" s="247">
        <v>5.3999999999999999E-2</v>
      </c>
      <c r="E273" s="304">
        <v>5.5E-2</v>
      </c>
      <c r="F273" s="304">
        <v>6.6000000000000003E-2</v>
      </c>
      <c r="G273" s="382">
        <v>7.3999999999999996E-2</v>
      </c>
      <c r="H273" s="377">
        <v>6.6000000000000003E-2</v>
      </c>
      <c r="J273" s="350"/>
    </row>
    <row r="274" spans="1:26" x14ac:dyDescent="0.2">
      <c r="A274" s="238" t="s">
        <v>1</v>
      </c>
      <c r="B274" s="238"/>
      <c r="C274" s="250">
        <f t="shared" ref="C274:H274" si="43">C271/C270*100-100</f>
        <v>-2.4126984126984041</v>
      </c>
      <c r="D274" s="251">
        <f t="shared" si="43"/>
        <v>1.0793650793650755</v>
      </c>
      <c r="E274" s="251">
        <f t="shared" si="43"/>
        <v>1.2063492063492163</v>
      </c>
      <c r="F274" s="251">
        <f t="shared" si="43"/>
        <v>4.3174603174603163</v>
      </c>
      <c r="G274" s="252">
        <f t="shared" si="43"/>
        <v>3.7460317460317469</v>
      </c>
      <c r="H274" s="369">
        <f t="shared" si="43"/>
        <v>2.1269841269841265</v>
      </c>
    </row>
    <row r="275" spans="1:26" ht="13.5" thickBot="1" x14ac:dyDescent="0.25">
      <c r="A275" s="231" t="s">
        <v>27</v>
      </c>
      <c r="B275" s="253"/>
      <c r="C275" s="254">
        <f>C271-C258</f>
        <v>116</v>
      </c>
      <c r="D275" s="255">
        <f t="shared" ref="D275:G275" si="44">D271-D258</f>
        <v>173</v>
      </c>
      <c r="E275" s="255">
        <f t="shared" si="44"/>
        <v>181</v>
      </c>
      <c r="F275" s="255">
        <f t="shared" si="44"/>
        <v>300</v>
      </c>
      <c r="G275" s="256">
        <f t="shared" si="44"/>
        <v>140</v>
      </c>
      <c r="H275" s="363">
        <f>H271-H258</f>
        <v>187</v>
      </c>
    </row>
    <row r="276" spans="1:26" x14ac:dyDescent="0.2">
      <c r="A276" s="265" t="s">
        <v>52</v>
      </c>
      <c r="B276" s="265"/>
      <c r="C276" s="259">
        <v>171</v>
      </c>
      <c r="D276" s="260">
        <v>265</v>
      </c>
      <c r="E276" s="260">
        <v>340</v>
      </c>
      <c r="F276" s="260">
        <v>330</v>
      </c>
      <c r="G276" s="394">
        <v>413</v>
      </c>
      <c r="H276" s="262">
        <f>SUM(C276:G276)</f>
        <v>1519</v>
      </c>
      <c r="I276" s="200" t="s">
        <v>56</v>
      </c>
      <c r="J276" s="263">
        <f>H263-H276</f>
        <v>2</v>
      </c>
      <c r="K276" s="305">
        <f>J276/H263</f>
        <v>1.3149243918474688E-3</v>
      </c>
    </row>
    <row r="277" spans="1:26" x14ac:dyDescent="0.2">
      <c r="A277" s="265" t="s">
        <v>28</v>
      </c>
      <c r="B277" s="265"/>
      <c r="C277" s="744">
        <v>128</v>
      </c>
      <c r="D277" s="267">
        <v>128</v>
      </c>
      <c r="E277" s="267">
        <v>128</v>
      </c>
      <c r="F277" s="267">
        <v>127.5</v>
      </c>
      <c r="G277" s="425">
        <v>128</v>
      </c>
      <c r="H277" s="222"/>
      <c r="I277" s="200" t="s">
        <v>57</v>
      </c>
      <c r="J277" s="200">
        <v>122.17</v>
      </c>
    </row>
    <row r="278" spans="1:26" ht="13.5" thickBot="1" x14ac:dyDescent="0.25">
      <c r="A278" s="266" t="s">
        <v>26</v>
      </c>
      <c r="B278" s="266"/>
      <c r="C278" s="345">
        <f>C277-C264</f>
        <v>6</v>
      </c>
      <c r="D278" s="346">
        <f>D277-D264</f>
        <v>6</v>
      </c>
      <c r="E278" s="346">
        <f t="shared" ref="E278:G278" si="45">E277-E264</f>
        <v>6</v>
      </c>
      <c r="F278" s="346">
        <f t="shared" si="45"/>
        <v>5.5</v>
      </c>
      <c r="G278" s="704">
        <f t="shared" si="45"/>
        <v>6</v>
      </c>
      <c r="H278" s="223"/>
      <c r="I278" s="200" t="s">
        <v>26</v>
      </c>
      <c r="J278" s="215">
        <f>J277-J264</f>
        <v>6.0799999999999983</v>
      </c>
    </row>
    <row r="279" spans="1:26" x14ac:dyDescent="0.2">
      <c r="C279" s="200">
        <v>238</v>
      </c>
      <c r="D279" s="200">
        <v>353</v>
      </c>
      <c r="E279" s="200">
        <v>243</v>
      </c>
      <c r="F279" s="200">
        <v>271</v>
      </c>
    </row>
    <row r="281" spans="1:26" ht="13.5" thickBot="1" x14ac:dyDescent="0.25">
      <c r="C281" s="200">
        <v>128</v>
      </c>
      <c r="D281" s="200">
        <v>128</v>
      </c>
      <c r="E281" s="200">
        <v>128</v>
      </c>
      <c r="F281" s="200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  <c r="W281" s="200">
        <v>128</v>
      </c>
    </row>
    <row r="282" spans="1:26" ht="13.5" thickBot="1" x14ac:dyDescent="0.25">
      <c r="A282" s="230" t="s">
        <v>265</v>
      </c>
      <c r="B282" s="230"/>
      <c r="C282" s="1082" t="s">
        <v>130</v>
      </c>
      <c r="D282" s="1083"/>
      <c r="E282" s="1083"/>
      <c r="F282" s="1083"/>
      <c r="G282" s="1083"/>
      <c r="H282" s="1083"/>
      <c r="I282" s="1084"/>
      <c r="J282" s="1085" t="s">
        <v>131</v>
      </c>
      <c r="K282" s="1083"/>
      <c r="L282" s="1083"/>
      <c r="M282" s="1083"/>
      <c r="N282" s="1083"/>
      <c r="O282" s="1083"/>
      <c r="P282" s="1084"/>
      <c r="Q282" s="1086" t="s">
        <v>53</v>
      </c>
      <c r="R282" s="1087"/>
      <c r="S282" s="1087"/>
      <c r="T282" s="1087"/>
      <c r="U282" s="1087"/>
      <c r="V282" s="1087"/>
      <c r="W282" s="1088"/>
      <c r="X282" s="1080" t="s">
        <v>55</v>
      </c>
      <c r="Y282" s="228">
        <v>241</v>
      </c>
    </row>
    <row r="283" spans="1:26" ht="13.5" thickBot="1" x14ac:dyDescent="0.25">
      <c r="A283" s="676" t="s">
        <v>54</v>
      </c>
      <c r="B283" s="258"/>
      <c r="C283" s="903">
        <v>1</v>
      </c>
      <c r="D283" s="900">
        <v>2</v>
      </c>
      <c r="E283" s="900">
        <v>3</v>
      </c>
      <c r="F283" s="900">
        <v>4</v>
      </c>
      <c r="G283" s="900">
        <v>5</v>
      </c>
      <c r="H283" s="900">
        <v>6</v>
      </c>
      <c r="I283" s="901">
        <v>7</v>
      </c>
      <c r="J283" s="902">
        <v>8</v>
      </c>
      <c r="K283" s="900">
        <v>9</v>
      </c>
      <c r="L283" s="900">
        <v>10</v>
      </c>
      <c r="M283" s="900">
        <v>11</v>
      </c>
      <c r="N283" s="900">
        <v>12</v>
      </c>
      <c r="O283" s="900">
        <v>13</v>
      </c>
      <c r="P283" s="901">
        <v>14</v>
      </c>
      <c r="Q283" s="902">
        <v>1</v>
      </c>
      <c r="R283" s="900">
        <v>2</v>
      </c>
      <c r="S283" s="900">
        <v>3</v>
      </c>
      <c r="T283" s="900">
        <v>4</v>
      </c>
      <c r="U283" s="900">
        <v>5</v>
      </c>
      <c r="V283" s="900">
        <v>6</v>
      </c>
      <c r="W283" s="901">
        <v>7</v>
      </c>
      <c r="X283" s="1081"/>
      <c r="Y283" s="228"/>
      <c r="Z283" s="228"/>
    </row>
    <row r="284" spans="1:26" x14ac:dyDescent="0.2">
      <c r="A284" s="234" t="s">
        <v>3</v>
      </c>
      <c r="B284" s="1020"/>
      <c r="C284" s="442">
        <v>3370</v>
      </c>
      <c r="D284" s="443">
        <v>3370</v>
      </c>
      <c r="E284" s="443">
        <v>3370</v>
      </c>
      <c r="F284" s="443">
        <v>3370</v>
      </c>
      <c r="G284" s="443">
        <v>3370</v>
      </c>
      <c r="H284" s="443">
        <v>3370</v>
      </c>
      <c r="I284" s="634">
        <v>3370</v>
      </c>
      <c r="J284" s="637">
        <v>3370</v>
      </c>
      <c r="K284" s="443">
        <v>3370</v>
      </c>
      <c r="L284" s="443">
        <v>3370</v>
      </c>
      <c r="M284" s="443">
        <v>3370</v>
      </c>
      <c r="N284" s="443">
        <v>3370</v>
      </c>
      <c r="O284" s="443">
        <v>3370</v>
      </c>
      <c r="P284" s="634">
        <v>3370</v>
      </c>
      <c r="Q284" s="637">
        <v>3370</v>
      </c>
      <c r="R284" s="443">
        <v>3370</v>
      </c>
      <c r="S284" s="443">
        <v>3370</v>
      </c>
      <c r="T284" s="443">
        <v>3370</v>
      </c>
      <c r="U284" s="443">
        <v>3370</v>
      </c>
      <c r="V284" s="443">
        <v>3370</v>
      </c>
      <c r="W284" s="634">
        <v>3370</v>
      </c>
      <c r="X284" s="384">
        <v>3370</v>
      </c>
      <c r="Z284" s="210"/>
    </row>
    <row r="285" spans="1:26" x14ac:dyDescent="0.2">
      <c r="A285" s="238" t="s">
        <v>6</v>
      </c>
      <c r="B285" s="238"/>
      <c r="C285" s="239">
        <v>3306</v>
      </c>
      <c r="D285" s="240">
        <v>3075</v>
      </c>
      <c r="E285" s="240">
        <v>3090</v>
      </c>
      <c r="F285" s="240">
        <v>3449</v>
      </c>
      <c r="G285" s="240">
        <v>3376</v>
      </c>
      <c r="H285" s="240">
        <v>3253</v>
      </c>
      <c r="I285" s="241">
        <v>3256</v>
      </c>
      <c r="J285" s="420">
        <v>3587</v>
      </c>
      <c r="K285" s="240">
        <v>3319</v>
      </c>
      <c r="L285" s="240">
        <v>3609</v>
      </c>
      <c r="M285" s="240">
        <v>3391</v>
      </c>
      <c r="N285" s="240">
        <v>3214</v>
      </c>
      <c r="O285" s="240">
        <v>3387</v>
      </c>
      <c r="P285" s="241">
        <v>3516</v>
      </c>
      <c r="Q285" s="420">
        <v>3134</v>
      </c>
      <c r="R285" s="240">
        <v>3469</v>
      </c>
      <c r="S285" s="240">
        <v>3339</v>
      </c>
      <c r="T285" s="240">
        <v>3269</v>
      </c>
      <c r="U285" s="240">
        <v>3129</v>
      </c>
      <c r="V285" s="240">
        <v>3388</v>
      </c>
      <c r="W285" s="241">
        <v>3575</v>
      </c>
      <c r="X285" s="375">
        <v>3337</v>
      </c>
    </row>
    <row r="286" spans="1:26" x14ac:dyDescent="0.2">
      <c r="A286" s="231" t="s">
        <v>7</v>
      </c>
      <c r="B286" s="231"/>
      <c r="C286" s="242">
        <v>91.7</v>
      </c>
      <c r="D286" s="243">
        <v>100</v>
      </c>
      <c r="E286" s="243">
        <v>100</v>
      </c>
      <c r="F286" s="243">
        <v>100</v>
      </c>
      <c r="G286" s="243">
        <v>100</v>
      </c>
      <c r="H286" s="243">
        <v>100</v>
      </c>
      <c r="I286" s="244">
        <v>100</v>
      </c>
      <c r="J286" s="421">
        <v>100</v>
      </c>
      <c r="K286" s="243">
        <v>100</v>
      </c>
      <c r="L286" s="243">
        <v>100</v>
      </c>
      <c r="M286" s="243">
        <v>100</v>
      </c>
      <c r="N286" s="243">
        <v>100</v>
      </c>
      <c r="O286" s="243">
        <v>100</v>
      </c>
      <c r="P286" s="244">
        <v>100</v>
      </c>
      <c r="Q286" s="421">
        <v>100</v>
      </c>
      <c r="R286" s="243">
        <v>100</v>
      </c>
      <c r="S286" s="243">
        <v>100</v>
      </c>
      <c r="T286" s="243">
        <v>87.5</v>
      </c>
      <c r="U286" s="243">
        <v>91.7</v>
      </c>
      <c r="V286" s="243">
        <v>100</v>
      </c>
      <c r="W286" s="244">
        <v>100</v>
      </c>
      <c r="X286" s="376">
        <v>91.3</v>
      </c>
      <c r="Y286" s="228"/>
      <c r="Z286" s="393"/>
    </row>
    <row r="287" spans="1:26" x14ac:dyDescent="0.2">
      <c r="A287" s="231" t="s">
        <v>8</v>
      </c>
      <c r="B287" s="231"/>
      <c r="C287" s="246">
        <v>3.9E-2</v>
      </c>
      <c r="D287" s="247">
        <v>2.1000000000000001E-2</v>
      </c>
      <c r="E287" s="247">
        <v>3.7999999999999999E-2</v>
      </c>
      <c r="F287" s="247">
        <v>2.1999999999999999E-2</v>
      </c>
      <c r="G287" s="247">
        <v>2.4E-2</v>
      </c>
      <c r="H287" s="247">
        <v>3.7999999999999999E-2</v>
      </c>
      <c r="I287" s="248">
        <v>3.3000000000000002E-2</v>
      </c>
      <c r="J287" s="422">
        <v>3.7999999999999999E-2</v>
      </c>
      <c r="K287" s="247">
        <v>2.3E-2</v>
      </c>
      <c r="L287" s="247">
        <v>3.7999999999999999E-2</v>
      </c>
      <c r="M287" s="247">
        <v>2.9000000000000001E-2</v>
      </c>
      <c r="N287" s="247">
        <v>3.6999999999999998E-2</v>
      </c>
      <c r="O287" s="247">
        <v>2.4E-2</v>
      </c>
      <c r="P287" s="248">
        <v>2.9000000000000001E-2</v>
      </c>
      <c r="Q287" s="422">
        <v>2.1000000000000001E-2</v>
      </c>
      <c r="R287" s="247">
        <v>1.7999999999999999E-2</v>
      </c>
      <c r="S287" s="247">
        <v>2.9000000000000001E-2</v>
      </c>
      <c r="T287" s="247">
        <v>7.1999999999999995E-2</v>
      </c>
      <c r="U287" s="247">
        <v>4.5999999999999999E-2</v>
      </c>
      <c r="V287" s="247">
        <v>3.1E-2</v>
      </c>
      <c r="W287" s="248">
        <v>4.2000000000000003E-2</v>
      </c>
      <c r="X287" s="377">
        <v>5.8000000000000003E-2</v>
      </c>
      <c r="Z287" s="313"/>
    </row>
    <row r="288" spans="1:26" x14ac:dyDescent="0.2">
      <c r="A288" s="238" t="s">
        <v>1</v>
      </c>
      <c r="B288" s="238"/>
      <c r="C288" s="250">
        <f>C285/C284*100-100</f>
        <v>-1.8991097922848752</v>
      </c>
      <c r="D288" s="251">
        <f t="shared" ref="D288:W288" si="46">D285/D284*100-100</f>
        <v>-8.7537091988130555</v>
      </c>
      <c r="E288" s="251">
        <f t="shared" si="46"/>
        <v>-8.3086053412462917</v>
      </c>
      <c r="F288" s="251">
        <f t="shared" si="46"/>
        <v>2.3442136498516248</v>
      </c>
      <c r="G288" s="251">
        <f t="shared" si="46"/>
        <v>0.17804154302669417</v>
      </c>
      <c r="H288" s="251">
        <f t="shared" si="46"/>
        <v>-3.4718100890207779</v>
      </c>
      <c r="I288" s="252">
        <f t="shared" si="46"/>
        <v>-3.3827893175074166</v>
      </c>
      <c r="J288" s="423">
        <f t="shared" si="46"/>
        <v>6.439169139465875</v>
      </c>
      <c r="K288" s="251">
        <f t="shared" si="46"/>
        <v>-1.5133531157269999</v>
      </c>
      <c r="L288" s="251">
        <f t="shared" si="46"/>
        <v>7.0919881305637915</v>
      </c>
      <c r="M288" s="251">
        <f t="shared" si="46"/>
        <v>0.62314540059347223</v>
      </c>
      <c r="N288" s="251">
        <f t="shared" si="46"/>
        <v>-4.6290801186943611</v>
      </c>
      <c r="O288" s="251">
        <f t="shared" si="46"/>
        <v>0.50445103857566664</v>
      </c>
      <c r="P288" s="252">
        <f t="shared" si="46"/>
        <v>4.3323442136498471</v>
      </c>
      <c r="Q288" s="423">
        <f t="shared" si="46"/>
        <v>-7.0029673590504444</v>
      </c>
      <c r="R288" s="251">
        <f t="shared" si="46"/>
        <v>2.9376854599406386</v>
      </c>
      <c r="S288" s="251">
        <f t="shared" si="46"/>
        <v>-0.9198813056379862</v>
      </c>
      <c r="T288" s="251">
        <f t="shared" si="46"/>
        <v>-2.9970326409495556</v>
      </c>
      <c r="U288" s="251">
        <f t="shared" si="46"/>
        <v>-7.1513353115727085</v>
      </c>
      <c r="V288" s="251">
        <f t="shared" si="46"/>
        <v>0.53412462908011094</v>
      </c>
      <c r="W288" s="252">
        <f t="shared" si="46"/>
        <v>6.0830860534124582</v>
      </c>
      <c r="X288" s="369">
        <f>X285/X284*100-100</f>
        <v>-0.979228486646889</v>
      </c>
      <c r="Y288" s="767"/>
    </row>
    <row r="289" spans="1:27" ht="13.5" thickBot="1" x14ac:dyDescent="0.25">
      <c r="A289" s="669" t="s">
        <v>27</v>
      </c>
      <c r="B289" s="253"/>
      <c r="C289" s="254">
        <f>C285-$H$271</f>
        <v>89</v>
      </c>
      <c r="D289" s="255">
        <f t="shared" ref="D289:X289" si="47">D285-$H$271</f>
        <v>-142</v>
      </c>
      <c r="E289" s="255">
        <f t="shared" si="47"/>
        <v>-127</v>
      </c>
      <c r="F289" s="255">
        <f t="shared" si="47"/>
        <v>232</v>
      </c>
      <c r="G289" s="255">
        <f t="shared" si="47"/>
        <v>159</v>
      </c>
      <c r="H289" s="255">
        <f t="shared" si="47"/>
        <v>36</v>
      </c>
      <c r="I289" s="256">
        <f t="shared" si="47"/>
        <v>39</v>
      </c>
      <c r="J289" s="437">
        <f t="shared" si="47"/>
        <v>370</v>
      </c>
      <c r="K289" s="255">
        <f t="shared" si="47"/>
        <v>102</v>
      </c>
      <c r="L289" s="255">
        <f t="shared" si="47"/>
        <v>392</v>
      </c>
      <c r="M289" s="255">
        <f t="shared" si="47"/>
        <v>174</v>
      </c>
      <c r="N289" s="255">
        <f t="shared" si="47"/>
        <v>-3</v>
      </c>
      <c r="O289" s="255">
        <f t="shared" si="47"/>
        <v>170</v>
      </c>
      <c r="P289" s="256">
        <f t="shared" si="47"/>
        <v>299</v>
      </c>
      <c r="Q289" s="437">
        <f t="shared" si="47"/>
        <v>-83</v>
      </c>
      <c r="R289" s="255">
        <f t="shared" si="47"/>
        <v>252</v>
      </c>
      <c r="S289" s="255">
        <f t="shared" si="47"/>
        <v>122</v>
      </c>
      <c r="T289" s="255">
        <f t="shared" si="47"/>
        <v>52</v>
      </c>
      <c r="U289" s="255">
        <f t="shared" si="47"/>
        <v>-88</v>
      </c>
      <c r="V289" s="255">
        <f t="shared" si="47"/>
        <v>171</v>
      </c>
      <c r="W289" s="256">
        <f t="shared" si="47"/>
        <v>358</v>
      </c>
      <c r="X289" s="370">
        <f t="shared" si="47"/>
        <v>120</v>
      </c>
      <c r="Z289" s="210"/>
    </row>
    <row r="290" spans="1:27" x14ac:dyDescent="0.2">
      <c r="A290" s="258" t="s">
        <v>51</v>
      </c>
      <c r="B290" s="258"/>
      <c r="C290" s="259">
        <v>56</v>
      </c>
      <c r="D290" s="260">
        <v>56</v>
      </c>
      <c r="E290" s="260">
        <v>56</v>
      </c>
      <c r="F290" s="260">
        <v>18</v>
      </c>
      <c r="G290" s="260">
        <v>56</v>
      </c>
      <c r="H290" s="260">
        <v>56</v>
      </c>
      <c r="I290" s="261">
        <v>56</v>
      </c>
      <c r="J290" s="424">
        <v>59</v>
      </c>
      <c r="K290" s="260">
        <v>59</v>
      </c>
      <c r="L290" s="260">
        <v>59</v>
      </c>
      <c r="M290" s="260">
        <v>18</v>
      </c>
      <c r="N290" s="260">
        <v>59</v>
      </c>
      <c r="O290" s="260">
        <v>59</v>
      </c>
      <c r="P290" s="261">
        <v>59</v>
      </c>
      <c r="Q290" s="424">
        <v>60</v>
      </c>
      <c r="R290" s="260">
        <v>60</v>
      </c>
      <c r="S290" s="260">
        <v>60</v>
      </c>
      <c r="T290" s="260">
        <v>18</v>
      </c>
      <c r="U290" s="260">
        <v>60</v>
      </c>
      <c r="V290" s="260">
        <v>60</v>
      </c>
      <c r="W290" s="261">
        <v>60</v>
      </c>
      <c r="X290" s="385">
        <f>SUM(C290:W290)</f>
        <v>1104</v>
      </c>
      <c r="Y290" s="200" t="s">
        <v>56</v>
      </c>
      <c r="Z290" s="263">
        <f>H276-X290</f>
        <v>415</v>
      </c>
      <c r="AA290" s="285">
        <f>Z290/H276</f>
        <v>0.27320605661619485</v>
      </c>
    </row>
    <row r="291" spans="1:27" x14ac:dyDescent="0.2">
      <c r="A291" s="265" t="s">
        <v>28</v>
      </c>
      <c r="B291" s="265"/>
      <c r="C291" s="218">
        <v>134</v>
      </c>
      <c r="D291" s="267">
        <v>134</v>
      </c>
      <c r="E291" s="267">
        <v>134</v>
      </c>
      <c r="F291" s="267">
        <v>133.5</v>
      </c>
      <c r="G291" s="267">
        <v>133.5</v>
      </c>
      <c r="H291" s="267">
        <v>134</v>
      </c>
      <c r="I291" s="219">
        <v>134</v>
      </c>
      <c r="J291" s="425">
        <v>133.5</v>
      </c>
      <c r="K291" s="267">
        <v>134</v>
      </c>
      <c r="L291" s="267">
        <v>133.5</v>
      </c>
      <c r="M291" s="267">
        <v>133.5</v>
      </c>
      <c r="N291" s="267">
        <v>134</v>
      </c>
      <c r="O291" s="267">
        <v>133.5</v>
      </c>
      <c r="P291" s="219">
        <v>133.5</v>
      </c>
      <c r="Q291" s="425">
        <v>134</v>
      </c>
      <c r="R291" s="267">
        <v>133.5</v>
      </c>
      <c r="S291" s="267">
        <v>133.5</v>
      </c>
      <c r="T291" s="267">
        <v>134</v>
      </c>
      <c r="U291" s="267">
        <v>134</v>
      </c>
      <c r="V291" s="267">
        <v>133.5</v>
      </c>
      <c r="W291" s="219">
        <v>133.5</v>
      </c>
      <c r="X291" s="325"/>
      <c r="Y291" s="200" t="s">
        <v>57</v>
      </c>
      <c r="Z291" s="200">
        <v>127.85</v>
      </c>
    </row>
    <row r="292" spans="1:27" ht="13.5" thickBot="1" x14ac:dyDescent="0.25">
      <c r="A292" s="266" t="s">
        <v>26</v>
      </c>
      <c r="B292" s="266"/>
      <c r="C292" s="623">
        <f t="shared" ref="C292:W292" si="48">C291-C281</f>
        <v>6</v>
      </c>
      <c r="D292" s="624">
        <f t="shared" si="48"/>
        <v>6</v>
      </c>
      <c r="E292" s="624">
        <f t="shared" si="48"/>
        <v>6</v>
      </c>
      <c r="F292" s="624">
        <f t="shared" si="48"/>
        <v>5.5</v>
      </c>
      <c r="G292" s="624">
        <f t="shared" si="48"/>
        <v>5.5</v>
      </c>
      <c r="H292" s="624">
        <f t="shared" si="48"/>
        <v>6</v>
      </c>
      <c r="I292" s="625">
        <f t="shared" si="48"/>
        <v>6</v>
      </c>
      <c r="J292" s="723">
        <f t="shared" si="48"/>
        <v>5.5</v>
      </c>
      <c r="K292" s="624">
        <f t="shared" si="48"/>
        <v>6</v>
      </c>
      <c r="L292" s="624">
        <f t="shared" si="48"/>
        <v>5.5</v>
      </c>
      <c r="M292" s="624">
        <f t="shared" si="48"/>
        <v>5.5</v>
      </c>
      <c r="N292" s="624">
        <f t="shared" si="48"/>
        <v>6</v>
      </c>
      <c r="O292" s="624">
        <f t="shared" si="48"/>
        <v>5.5</v>
      </c>
      <c r="P292" s="625">
        <f t="shared" si="48"/>
        <v>5.5</v>
      </c>
      <c r="Q292" s="723">
        <f t="shared" si="48"/>
        <v>6</v>
      </c>
      <c r="R292" s="624">
        <f t="shared" si="48"/>
        <v>5.5</v>
      </c>
      <c r="S292" s="624">
        <f t="shared" si="48"/>
        <v>5.5</v>
      </c>
      <c r="T292" s="624">
        <f t="shared" si="48"/>
        <v>6</v>
      </c>
      <c r="U292" s="624">
        <f t="shared" si="48"/>
        <v>6</v>
      </c>
      <c r="V292" s="624">
        <f t="shared" si="48"/>
        <v>5.5</v>
      </c>
      <c r="W292" s="625">
        <f t="shared" si="48"/>
        <v>5.5</v>
      </c>
      <c r="X292" s="371"/>
      <c r="Y292" s="200" t="s">
        <v>26</v>
      </c>
      <c r="Z292" s="200">
        <f>Z291-J277</f>
        <v>5.6799999999999926</v>
      </c>
    </row>
    <row r="295" spans="1:27" ht="13.5" thickBot="1" x14ac:dyDescent="0.25"/>
    <row r="296" spans="1:27" ht="13.5" thickBot="1" x14ac:dyDescent="0.25">
      <c r="A296" s="230" t="s">
        <v>266</v>
      </c>
      <c r="B296" s="230"/>
      <c r="C296" s="1082" t="s">
        <v>130</v>
      </c>
      <c r="D296" s="1083"/>
      <c r="E296" s="1083"/>
      <c r="F296" s="1083"/>
      <c r="G296" s="1083"/>
      <c r="H296" s="1083"/>
      <c r="I296" s="1084"/>
      <c r="J296" s="1085" t="s">
        <v>131</v>
      </c>
      <c r="K296" s="1083"/>
      <c r="L296" s="1083"/>
      <c r="M296" s="1083"/>
      <c r="N296" s="1083"/>
      <c r="O296" s="1083"/>
      <c r="P296" s="1084"/>
      <c r="Q296" s="1086" t="s">
        <v>53</v>
      </c>
      <c r="R296" s="1087"/>
      <c r="S296" s="1087"/>
      <c r="T296" s="1087"/>
      <c r="U296" s="1087"/>
      <c r="V296" s="1087"/>
      <c r="W296" s="1088"/>
      <c r="X296" s="1080" t="s">
        <v>55</v>
      </c>
      <c r="Y296" s="228">
        <v>240</v>
      </c>
    </row>
    <row r="297" spans="1:27" ht="13.5" thickBot="1" x14ac:dyDescent="0.25">
      <c r="A297" s="676" t="s">
        <v>54</v>
      </c>
      <c r="B297" s="258"/>
      <c r="C297" s="903">
        <v>1</v>
      </c>
      <c r="D297" s="900">
        <v>2</v>
      </c>
      <c r="E297" s="900">
        <v>3</v>
      </c>
      <c r="F297" s="900">
        <v>4</v>
      </c>
      <c r="G297" s="900">
        <v>5</v>
      </c>
      <c r="H297" s="900">
        <v>6</v>
      </c>
      <c r="I297" s="901">
        <v>7</v>
      </c>
      <c r="J297" s="902">
        <v>8</v>
      </c>
      <c r="K297" s="900">
        <v>9</v>
      </c>
      <c r="L297" s="900">
        <v>10</v>
      </c>
      <c r="M297" s="900">
        <v>11</v>
      </c>
      <c r="N297" s="900">
        <v>12</v>
      </c>
      <c r="O297" s="900">
        <v>13</v>
      </c>
      <c r="P297" s="901">
        <v>14</v>
      </c>
      <c r="Q297" s="902">
        <v>1</v>
      </c>
      <c r="R297" s="900">
        <v>2</v>
      </c>
      <c r="S297" s="900">
        <v>3</v>
      </c>
      <c r="T297" s="900">
        <v>4</v>
      </c>
      <c r="U297" s="900">
        <v>5</v>
      </c>
      <c r="V297" s="900">
        <v>6</v>
      </c>
      <c r="W297" s="901">
        <v>7</v>
      </c>
      <c r="X297" s="1081"/>
      <c r="Y297" s="228"/>
      <c r="Z297" s="228"/>
    </row>
    <row r="298" spans="1:27" x14ac:dyDescent="0.2">
      <c r="A298" s="234" t="s">
        <v>3</v>
      </c>
      <c r="B298" s="1020"/>
      <c r="C298" s="442">
        <v>3560</v>
      </c>
      <c r="D298" s="443">
        <v>3560</v>
      </c>
      <c r="E298" s="443">
        <v>3560</v>
      </c>
      <c r="F298" s="443">
        <v>3560</v>
      </c>
      <c r="G298" s="443">
        <v>3560</v>
      </c>
      <c r="H298" s="443">
        <v>3560</v>
      </c>
      <c r="I298" s="634">
        <v>3560</v>
      </c>
      <c r="J298" s="637">
        <v>3560</v>
      </c>
      <c r="K298" s="443">
        <v>3560</v>
      </c>
      <c r="L298" s="443">
        <v>3560</v>
      </c>
      <c r="M298" s="443">
        <v>3560</v>
      </c>
      <c r="N298" s="443">
        <v>3560</v>
      </c>
      <c r="O298" s="443">
        <v>3560</v>
      </c>
      <c r="P298" s="634">
        <v>3560</v>
      </c>
      <c r="Q298" s="637">
        <v>3560</v>
      </c>
      <c r="R298" s="443">
        <v>3560</v>
      </c>
      <c r="S298" s="443">
        <v>3560</v>
      </c>
      <c r="T298" s="443">
        <v>3560</v>
      </c>
      <c r="U298" s="443">
        <v>3560</v>
      </c>
      <c r="V298" s="443">
        <v>3560</v>
      </c>
      <c r="W298" s="634">
        <v>3560</v>
      </c>
      <c r="X298" s="384">
        <v>3560</v>
      </c>
      <c r="Z298" s="210"/>
    </row>
    <row r="299" spans="1:27" x14ac:dyDescent="0.2">
      <c r="A299" s="238" t="s">
        <v>6</v>
      </c>
      <c r="B299" s="238"/>
      <c r="C299" s="239">
        <v>3426</v>
      </c>
      <c r="D299" s="240">
        <v>3293</v>
      </c>
      <c r="E299" s="240">
        <v>3258</v>
      </c>
      <c r="F299" s="240">
        <v>3615</v>
      </c>
      <c r="G299" s="240">
        <v>3523</v>
      </c>
      <c r="H299" s="240">
        <v>3284</v>
      </c>
      <c r="I299" s="241">
        <v>3355</v>
      </c>
      <c r="J299" s="420">
        <v>3656</v>
      </c>
      <c r="K299" s="240">
        <v>3431</v>
      </c>
      <c r="L299" s="240">
        <v>3686</v>
      </c>
      <c r="M299" s="240">
        <v>3593</v>
      </c>
      <c r="N299" s="240">
        <v>3449</v>
      </c>
      <c r="O299" s="240">
        <v>3580</v>
      </c>
      <c r="P299" s="241">
        <v>3529</v>
      </c>
      <c r="Q299" s="420">
        <v>3330</v>
      </c>
      <c r="R299" s="240">
        <v>3632</v>
      </c>
      <c r="S299" s="240">
        <v>3430</v>
      </c>
      <c r="T299" s="240">
        <v>3391</v>
      </c>
      <c r="U299" s="240">
        <v>3217</v>
      </c>
      <c r="V299" s="240">
        <v>3627</v>
      </c>
      <c r="W299" s="241">
        <v>3682</v>
      </c>
      <c r="X299" s="375">
        <v>3473</v>
      </c>
    </row>
    <row r="300" spans="1:27" x14ac:dyDescent="0.2">
      <c r="A300" s="231" t="s">
        <v>7</v>
      </c>
      <c r="B300" s="231"/>
      <c r="C300" s="242">
        <v>100</v>
      </c>
      <c r="D300" s="243">
        <v>100</v>
      </c>
      <c r="E300" s="243">
        <v>83.3</v>
      </c>
      <c r="F300" s="243">
        <v>100</v>
      </c>
      <c r="G300" s="243">
        <v>100</v>
      </c>
      <c r="H300" s="243">
        <v>91.7</v>
      </c>
      <c r="I300" s="244">
        <v>100</v>
      </c>
      <c r="J300" s="421">
        <v>100</v>
      </c>
      <c r="K300" s="243">
        <v>100</v>
      </c>
      <c r="L300" s="243">
        <v>91.7</v>
      </c>
      <c r="M300" s="243">
        <v>100</v>
      </c>
      <c r="N300" s="243">
        <v>100</v>
      </c>
      <c r="O300" s="243">
        <v>100</v>
      </c>
      <c r="P300" s="244">
        <v>100</v>
      </c>
      <c r="Q300" s="421">
        <v>100</v>
      </c>
      <c r="R300" s="243">
        <v>100</v>
      </c>
      <c r="S300" s="243">
        <v>100</v>
      </c>
      <c r="T300" s="243">
        <v>87.5</v>
      </c>
      <c r="U300" s="243">
        <v>91.7</v>
      </c>
      <c r="V300" s="243">
        <v>100</v>
      </c>
      <c r="W300" s="244">
        <v>100</v>
      </c>
      <c r="X300" s="376">
        <v>91.2</v>
      </c>
      <c r="Y300" s="228"/>
      <c r="Z300" s="393"/>
    </row>
    <row r="301" spans="1:27" x14ac:dyDescent="0.2">
      <c r="A301" s="231" t="s">
        <v>8</v>
      </c>
      <c r="B301" s="231"/>
      <c r="C301" s="246">
        <v>4.2000000000000003E-2</v>
      </c>
      <c r="D301" s="247">
        <v>4.2000000000000003E-2</v>
      </c>
      <c r="E301" s="247">
        <v>5.5E-2</v>
      </c>
      <c r="F301" s="247">
        <v>3.7999999999999999E-2</v>
      </c>
      <c r="G301" s="247">
        <v>2.5000000000000001E-2</v>
      </c>
      <c r="H301" s="247">
        <v>6.0999999999999999E-2</v>
      </c>
      <c r="I301" s="248">
        <v>2.9000000000000001E-2</v>
      </c>
      <c r="J301" s="422">
        <v>4.1000000000000002E-2</v>
      </c>
      <c r="K301" s="247">
        <v>2.4E-2</v>
      </c>
      <c r="L301" s="247">
        <v>4.9000000000000002E-2</v>
      </c>
      <c r="M301" s="247">
        <v>2.3E-2</v>
      </c>
      <c r="N301" s="247">
        <v>0.05</v>
      </c>
      <c r="O301" s="247">
        <v>4.4999999999999998E-2</v>
      </c>
      <c r="P301" s="248">
        <v>4.2000000000000003E-2</v>
      </c>
      <c r="Q301" s="422">
        <v>0.03</v>
      </c>
      <c r="R301" s="247">
        <v>3.4000000000000002E-2</v>
      </c>
      <c r="S301" s="247">
        <v>3.5000000000000003E-2</v>
      </c>
      <c r="T301" s="247">
        <v>7.9000000000000001E-2</v>
      </c>
      <c r="U301" s="247">
        <v>6.9000000000000006E-2</v>
      </c>
      <c r="V301" s="247">
        <v>3.4000000000000002E-2</v>
      </c>
      <c r="W301" s="248">
        <v>2.9000000000000001E-2</v>
      </c>
      <c r="X301" s="377">
        <v>5.8999999999999997E-2</v>
      </c>
      <c r="Z301" s="313"/>
    </row>
    <row r="302" spans="1:27" x14ac:dyDescent="0.2">
      <c r="A302" s="238" t="s">
        <v>1</v>
      </c>
      <c r="B302" s="238"/>
      <c r="C302" s="250">
        <f>C299/C298*100-100</f>
        <v>-3.7640449438202239</v>
      </c>
      <c r="D302" s="251">
        <f t="shared" ref="D302:W302" si="49">D299/D298*100-100</f>
        <v>-7.5</v>
      </c>
      <c r="E302" s="251">
        <f t="shared" si="49"/>
        <v>-8.4831460674157313</v>
      </c>
      <c r="F302" s="251">
        <f t="shared" si="49"/>
        <v>1.5449438202247165</v>
      </c>
      <c r="G302" s="251">
        <f t="shared" si="49"/>
        <v>-1.039325842696627</v>
      </c>
      <c r="H302" s="251">
        <f t="shared" si="49"/>
        <v>-7.7528089887640448</v>
      </c>
      <c r="I302" s="252">
        <f t="shared" si="49"/>
        <v>-5.7584269662921344</v>
      </c>
      <c r="J302" s="423">
        <f t="shared" si="49"/>
        <v>2.6966292134831491</v>
      </c>
      <c r="K302" s="251">
        <f t="shared" si="49"/>
        <v>-3.6235955056179847</v>
      </c>
      <c r="L302" s="251">
        <f t="shared" si="49"/>
        <v>3.539325842696627</v>
      </c>
      <c r="M302" s="251">
        <f t="shared" si="49"/>
        <v>0.9269662921348214</v>
      </c>
      <c r="N302" s="251">
        <f t="shared" si="49"/>
        <v>-3.1179775280898809</v>
      </c>
      <c r="O302" s="251">
        <f t="shared" si="49"/>
        <v>0.56179775280898525</v>
      </c>
      <c r="P302" s="252">
        <f t="shared" si="49"/>
        <v>-0.87078651685392572</v>
      </c>
      <c r="Q302" s="423">
        <f t="shared" si="49"/>
        <v>-6.460674157303373</v>
      </c>
      <c r="R302" s="251">
        <f t="shared" si="49"/>
        <v>2.0224719101123583</v>
      </c>
      <c r="S302" s="251">
        <f t="shared" si="49"/>
        <v>-3.6516853932584326</v>
      </c>
      <c r="T302" s="251">
        <f t="shared" si="49"/>
        <v>-4.7471910112359552</v>
      </c>
      <c r="U302" s="251">
        <f t="shared" si="49"/>
        <v>-9.6348314606741496</v>
      </c>
      <c r="V302" s="251">
        <f t="shared" si="49"/>
        <v>1.8820224719101191</v>
      </c>
      <c r="W302" s="252">
        <f t="shared" si="49"/>
        <v>3.4269662921348356</v>
      </c>
      <c r="X302" s="369">
        <f>X299/X298*100-100</f>
        <v>-2.4438202247191043</v>
      </c>
      <c r="Y302" s="767"/>
    </row>
    <row r="303" spans="1:27" ht="13.5" thickBot="1" x14ac:dyDescent="0.25">
      <c r="A303" s="669" t="s">
        <v>27</v>
      </c>
      <c r="B303" s="253"/>
      <c r="C303" s="254">
        <f>C299-$C$285</f>
        <v>120</v>
      </c>
      <c r="D303" s="255">
        <f t="shared" ref="D303:X303" si="50">D299-$C$285</f>
        <v>-13</v>
      </c>
      <c r="E303" s="255">
        <f t="shared" si="50"/>
        <v>-48</v>
      </c>
      <c r="F303" s="255">
        <f t="shared" si="50"/>
        <v>309</v>
      </c>
      <c r="G303" s="255">
        <f t="shared" si="50"/>
        <v>217</v>
      </c>
      <c r="H303" s="255">
        <f t="shared" si="50"/>
        <v>-22</v>
      </c>
      <c r="I303" s="256">
        <f t="shared" si="50"/>
        <v>49</v>
      </c>
      <c r="J303" s="437">
        <f t="shared" si="50"/>
        <v>350</v>
      </c>
      <c r="K303" s="255">
        <f t="shared" si="50"/>
        <v>125</v>
      </c>
      <c r="L303" s="255">
        <f t="shared" si="50"/>
        <v>380</v>
      </c>
      <c r="M303" s="255">
        <f t="shared" si="50"/>
        <v>287</v>
      </c>
      <c r="N303" s="255">
        <f t="shared" si="50"/>
        <v>143</v>
      </c>
      <c r="O303" s="255">
        <f t="shared" si="50"/>
        <v>274</v>
      </c>
      <c r="P303" s="256">
        <f t="shared" si="50"/>
        <v>223</v>
      </c>
      <c r="Q303" s="437">
        <f t="shared" si="50"/>
        <v>24</v>
      </c>
      <c r="R303" s="255">
        <f t="shared" si="50"/>
        <v>326</v>
      </c>
      <c r="S303" s="255">
        <f t="shared" si="50"/>
        <v>124</v>
      </c>
      <c r="T303" s="255">
        <f t="shared" si="50"/>
        <v>85</v>
      </c>
      <c r="U303" s="255">
        <f t="shared" si="50"/>
        <v>-89</v>
      </c>
      <c r="V303" s="255">
        <f t="shared" si="50"/>
        <v>321</v>
      </c>
      <c r="W303" s="256">
        <f t="shared" si="50"/>
        <v>376</v>
      </c>
      <c r="X303" s="370">
        <f t="shared" si="50"/>
        <v>167</v>
      </c>
      <c r="Z303" s="210"/>
    </row>
    <row r="304" spans="1:27" x14ac:dyDescent="0.2">
      <c r="A304" s="258" t="s">
        <v>51</v>
      </c>
      <c r="B304" s="258"/>
      <c r="C304" s="259">
        <v>56</v>
      </c>
      <c r="D304" s="260">
        <v>56</v>
      </c>
      <c r="E304" s="260">
        <v>56</v>
      </c>
      <c r="F304" s="260">
        <v>18</v>
      </c>
      <c r="G304" s="260">
        <v>56</v>
      </c>
      <c r="H304" s="260">
        <v>56</v>
      </c>
      <c r="I304" s="261">
        <v>56</v>
      </c>
      <c r="J304" s="424">
        <v>59</v>
      </c>
      <c r="K304" s="260">
        <v>59</v>
      </c>
      <c r="L304" s="260">
        <v>59</v>
      </c>
      <c r="M304" s="260">
        <v>18</v>
      </c>
      <c r="N304" s="260">
        <v>59</v>
      </c>
      <c r="O304" s="260">
        <v>58</v>
      </c>
      <c r="P304" s="261">
        <v>59</v>
      </c>
      <c r="Q304" s="424">
        <v>59</v>
      </c>
      <c r="R304" s="260">
        <v>59</v>
      </c>
      <c r="S304" s="260">
        <v>58</v>
      </c>
      <c r="T304" s="260">
        <v>18</v>
      </c>
      <c r="U304" s="260">
        <v>60</v>
      </c>
      <c r="V304" s="260">
        <v>60</v>
      </c>
      <c r="W304" s="261">
        <v>60</v>
      </c>
      <c r="X304" s="385">
        <f>SUM(C304:W304)</f>
        <v>1099</v>
      </c>
      <c r="Y304" s="200" t="s">
        <v>56</v>
      </c>
      <c r="Z304" s="263">
        <f>X290-X304</f>
        <v>5</v>
      </c>
      <c r="AA304" s="285">
        <f>Z304/X290</f>
        <v>4.528985507246377E-3</v>
      </c>
    </row>
    <row r="305" spans="1:27" x14ac:dyDescent="0.2">
      <c r="A305" s="265" t="s">
        <v>28</v>
      </c>
      <c r="B305" s="265"/>
      <c r="C305" s="218">
        <v>139.5</v>
      </c>
      <c r="D305" s="267">
        <v>139.5</v>
      </c>
      <c r="E305" s="267">
        <v>139.5</v>
      </c>
      <c r="F305" s="267">
        <v>139</v>
      </c>
      <c r="G305" s="267">
        <v>139</v>
      </c>
      <c r="H305" s="267">
        <v>139.5</v>
      </c>
      <c r="I305" s="219">
        <v>139.5</v>
      </c>
      <c r="J305" s="425">
        <v>139</v>
      </c>
      <c r="K305" s="267">
        <v>139.5</v>
      </c>
      <c r="L305" s="267">
        <v>139</v>
      </c>
      <c r="M305" s="267">
        <v>139</v>
      </c>
      <c r="N305" s="267">
        <v>139.5</v>
      </c>
      <c r="O305" s="267">
        <v>139</v>
      </c>
      <c r="P305" s="219">
        <v>139</v>
      </c>
      <c r="Q305" s="425">
        <v>139.5</v>
      </c>
      <c r="R305" s="267">
        <v>139</v>
      </c>
      <c r="S305" s="267">
        <v>139</v>
      </c>
      <c r="T305" s="267">
        <v>139.5</v>
      </c>
      <c r="U305" s="267">
        <v>139.5</v>
      </c>
      <c r="V305" s="267">
        <v>139</v>
      </c>
      <c r="W305" s="219">
        <v>139</v>
      </c>
      <c r="X305" s="325"/>
      <c r="Y305" s="200" t="s">
        <v>57</v>
      </c>
      <c r="Z305" s="200">
        <v>133.94</v>
      </c>
    </row>
    <row r="306" spans="1:27" ht="13.5" thickBot="1" x14ac:dyDescent="0.25">
      <c r="A306" s="266" t="s">
        <v>26</v>
      </c>
      <c r="B306" s="266"/>
      <c r="C306" s="623">
        <f>C305-C291</f>
        <v>5.5</v>
      </c>
      <c r="D306" s="624">
        <f t="shared" ref="D306:W306" si="51">D305-D291</f>
        <v>5.5</v>
      </c>
      <c r="E306" s="624">
        <f t="shared" si="51"/>
        <v>5.5</v>
      </c>
      <c r="F306" s="624">
        <f t="shared" si="51"/>
        <v>5.5</v>
      </c>
      <c r="G306" s="624">
        <f t="shared" si="51"/>
        <v>5.5</v>
      </c>
      <c r="H306" s="624">
        <f t="shared" si="51"/>
        <v>5.5</v>
      </c>
      <c r="I306" s="625">
        <f t="shared" si="51"/>
        <v>5.5</v>
      </c>
      <c r="J306" s="723">
        <f t="shared" si="51"/>
        <v>5.5</v>
      </c>
      <c r="K306" s="624">
        <f t="shared" si="51"/>
        <v>5.5</v>
      </c>
      <c r="L306" s="624">
        <f t="shared" si="51"/>
        <v>5.5</v>
      </c>
      <c r="M306" s="624">
        <f t="shared" si="51"/>
        <v>5.5</v>
      </c>
      <c r="N306" s="624">
        <f t="shared" si="51"/>
        <v>5.5</v>
      </c>
      <c r="O306" s="624">
        <f t="shared" si="51"/>
        <v>5.5</v>
      </c>
      <c r="P306" s="625">
        <f t="shared" si="51"/>
        <v>5.5</v>
      </c>
      <c r="Q306" s="723">
        <f t="shared" si="51"/>
        <v>5.5</v>
      </c>
      <c r="R306" s="624">
        <f t="shared" si="51"/>
        <v>5.5</v>
      </c>
      <c r="S306" s="624">
        <f t="shared" si="51"/>
        <v>5.5</v>
      </c>
      <c r="T306" s="624">
        <f t="shared" si="51"/>
        <v>5.5</v>
      </c>
      <c r="U306" s="624">
        <f t="shared" si="51"/>
        <v>5.5</v>
      </c>
      <c r="V306" s="624">
        <f t="shared" si="51"/>
        <v>5.5</v>
      </c>
      <c r="W306" s="625">
        <f t="shared" si="51"/>
        <v>5.5</v>
      </c>
      <c r="X306" s="371"/>
      <c r="Y306" s="200" t="s">
        <v>26</v>
      </c>
      <c r="Z306" s="200">
        <f>Z305-Z291</f>
        <v>6.0900000000000034</v>
      </c>
    </row>
    <row r="309" spans="1:27" ht="13.5" thickBot="1" x14ac:dyDescent="0.25"/>
    <row r="310" spans="1:27" ht="13.5" thickBot="1" x14ac:dyDescent="0.25">
      <c r="A310" s="230" t="s">
        <v>273</v>
      </c>
      <c r="B310" s="230"/>
      <c r="C310" s="1082" t="s">
        <v>130</v>
      </c>
      <c r="D310" s="1083"/>
      <c r="E310" s="1083"/>
      <c r="F310" s="1083"/>
      <c r="G310" s="1083"/>
      <c r="H310" s="1083"/>
      <c r="I310" s="1084"/>
      <c r="J310" s="1085" t="s">
        <v>131</v>
      </c>
      <c r="K310" s="1083"/>
      <c r="L310" s="1083"/>
      <c r="M310" s="1083"/>
      <c r="N310" s="1083"/>
      <c r="O310" s="1083"/>
      <c r="P310" s="1084"/>
      <c r="Q310" s="1086" t="s">
        <v>53</v>
      </c>
      <c r="R310" s="1087"/>
      <c r="S310" s="1087"/>
      <c r="T310" s="1087"/>
      <c r="U310" s="1087"/>
      <c r="V310" s="1087"/>
      <c r="W310" s="1088"/>
      <c r="X310" s="1080" t="s">
        <v>55</v>
      </c>
      <c r="Y310" s="228">
        <v>241</v>
      </c>
    </row>
    <row r="311" spans="1:27" ht="13.5" thickBot="1" x14ac:dyDescent="0.25">
      <c r="A311" s="676" t="s">
        <v>54</v>
      </c>
      <c r="B311" s="258"/>
      <c r="C311" s="903">
        <v>1</v>
      </c>
      <c r="D311" s="900">
        <v>2</v>
      </c>
      <c r="E311" s="900">
        <v>3</v>
      </c>
      <c r="F311" s="900">
        <v>4</v>
      </c>
      <c r="G311" s="900">
        <v>5</v>
      </c>
      <c r="H311" s="900">
        <v>6</v>
      </c>
      <c r="I311" s="901">
        <v>7</v>
      </c>
      <c r="J311" s="902">
        <v>8</v>
      </c>
      <c r="K311" s="900">
        <v>9</v>
      </c>
      <c r="L311" s="900">
        <v>10</v>
      </c>
      <c r="M311" s="900">
        <v>11</v>
      </c>
      <c r="N311" s="900">
        <v>12</v>
      </c>
      <c r="O311" s="900">
        <v>13</v>
      </c>
      <c r="P311" s="901">
        <v>14</v>
      </c>
      <c r="Q311" s="902">
        <v>1</v>
      </c>
      <c r="R311" s="900">
        <v>2</v>
      </c>
      <c r="S311" s="900">
        <v>3</v>
      </c>
      <c r="T311" s="900">
        <v>4</v>
      </c>
      <c r="U311" s="900">
        <v>5</v>
      </c>
      <c r="V311" s="900">
        <v>6</v>
      </c>
      <c r="W311" s="901">
        <v>7</v>
      </c>
      <c r="X311" s="1081"/>
      <c r="Y311" s="228"/>
      <c r="Z311" s="228"/>
    </row>
    <row r="312" spans="1:27" x14ac:dyDescent="0.2">
      <c r="A312" s="234" t="s">
        <v>3</v>
      </c>
      <c r="B312" s="1020"/>
      <c r="C312" s="442">
        <v>3720</v>
      </c>
      <c r="D312" s="443">
        <v>3720</v>
      </c>
      <c r="E312" s="443">
        <v>3720</v>
      </c>
      <c r="F312" s="443">
        <v>3720</v>
      </c>
      <c r="G312" s="443">
        <v>3720</v>
      </c>
      <c r="H312" s="443">
        <v>3720</v>
      </c>
      <c r="I312" s="634">
        <v>3720</v>
      </c>
      <c r="J312" s="637">
        <v>3720</v>
      </c>
      <c r="K312" s="443">
        <v>3720</v>
      </c>
      <c r="L312" s="443">
        <v>3720</v>
      </c>
      <c r="M312" s="443">
        <v>3720</v>
      </c>
      <c r="N312" s="443">
        <v>3720</v>
      </c>
      <c r="O312" s="443">
        <v>3720</v>
      </c>
      <c r="P312" s="634">
        <v>3720</v>
      </c>
      <c r="Q312" s="637">
        <v>3720</v>
      </c>
      <c r="R312" s="443">
        <v>3720</v>
      </c>
      <c r="S312" s="443">
        <v>3720</v>
      </c>
      <c r="T312" s="443">
        <v>3720</v>
      </c>
      <c r="U312" s="443">
        <v>3720</v>
      </c>
      <c r="V312" s="443">
        <v>3720</v>
      </c>
      <c r="W312" s="634">
        <v>3720</v>
      </c>
      <c r="X312" s="384">
        <v>3720</v>
      </c>
      <c r="Z312" s="210"/>
    </row>
    <row r="313" spans="1:27" x14ac:dyDescent="0.2">
      <c r="A313" s="238" t="s">
        <v>6</v>
      </c>
      <c r="B313" s="238"/>
      <c r="C313" s="239">
        <v>3545</v>
      </c>
      <c r="D313" s="240">
        <v>3484</v>
      </c>
      <c r="E313" s="240">
        <v>3451</v>
      </c>
      <c r="F313" s="240">
        <v>3790</v>
      </c>
      <c r="G313" s="240">
        <v>3704</v>
      </c>
      <c r="H313" s="240">
        <v>3588</v>
      </c>
      <c r="I313" s="241">
        <v>3607</v>
      </c>
      <c r="J313" s="420">
        <v>3803</v>
      </c>
      <c r="K313" s="240">
        <v>3556</v>
      </c>
      <c r="L313" s="240">
        <v>3828</v>
      </c>
      <c r="M313" s="240">
        <v>3693</v>
      </c>
      <c r="N313" s="240">
        <v>3645</v>
      </c>
      <c r="O313" s="240">
        <v>3698</v>
      </c>
      <c r="P313" s="241">
        <v>3839</v>
      </c>
      <c r="Q313" s="420">
        <v>3375</v>
      </c>
      <c r="R313" s="240">
        <v>3792</v>
      </c>
      <c r="S313" s="240">
        <v>3674</v>
      </c>
      <c r="T313" s="240">
        <v>3649</v>
      </c>
      <c r="U313" s="240">
        <v>3479</v>
      </c>
      <c r="V313" s="240">
        <v>3832</v>
      </c>
      <c r="W313" s="241">
        <v>3892</v>
      </c>
      <c r="X313" s="375">
        <v>3661</v>
      </c>
    </row>
    <row r="314" spans="1:27" x14ac:dyDescent="0.2">
      <c r="A314" s="231" t="s">
        <v>7</v>
      </c>
      <c r="B314" s="231"/>
      <c r="C314" s="242">
        <v>100</v>
      </c>
      <c r="D314" s="243">
        <v>100</v>
      </c>
      <c r="E314" s="243">
        <v>100</v>
      </c>
      <c r="F314" s="243">
        <v>100</v>
      </c>
      <c r="G314" s="243">
        <v>100</v>
      </c>
      <c r="H314" s="243">
        <v>91.7</v>
      </c>
      <c r="I314" s="244">
        <v>100</v>
      </c>
      <c r="J314" s="421">
        <v>100</v>
      </c>
      <c r="K314" s="243">
        <v>100</v>
      </c>
      <c r="L314" s="243">
        <v>92.3</v>
      </c>
      <c r="M314" s="243">
        <v>100</v>
      </c>
      <c r="N314" s="243">
        <v>83.3</v>
      </c>
      <c r="O314" s="243">
        <v>100</v>
      </c>
      <c r="P314" s="244">
        <v>91.7</v>
      </c>
      <c r="Q314" s="421">
        <v>100</v>
      </c>
      <c r="R314" s="243">
        <v>100</v>
      </c>
      <c r="S314" s="243">
        <v>100</v>
      </c>
      <c r="T314" s="243">
        <v>100</v>
      </c>
      <c r="U314" s="243">
        <v>75</v>
      </c>
      <c r="V314" s="243">
        <v>100</v>
      </c>
      <c r="W314" s="244">
        <v>100</v>
      </c>
      <c r="X314" s="376">
        <v>90.9</v>
      </c>
      <c r="Y314" s="228"/>
      <c r="Z314" s="393"/>
    </row>
    <row r="315" spans="1:27" x14ac:dyDescent="0.2">
      <c r="A315" s="231" t="s">
        <v>8</v>
      </c>
      <c r="B315" s="231"/>
      <c r="C315" s="246">
        <v>4.1000000000000002E-2</v>
      </c>
      <c r="D315" s="247">
        <v>4.1000000000000002E-2</v>
      </c>
      <c r="E315" s="247">
        <v>3.7999999999999999E-2</v>
      </c>
      <c r="F315" s="247">
        <v>4.4999999999999998E-2</v>
      </c>
      <c r="G315" s="247">
        <v>4.4999999999999998E-2</v>
      </c>
      <c r="H315" s="247">
        <v>5.0999999999999997E-2</v>
      </c>
      <c r="I315" s="248">
        <v>4.1000000000000002E-2</v>
      </c>
      <c r="J315" s="422">
        <v>5.7000000000000002E-2</v>
      </c>
      <c r="K315" s="247">
        <v>3.1E-2</v>
      </c>
      <c r="L315" s="247">
        <v>5.1999999999999998E-2</v>
      </c>
      <c r="M315" s="247">
        <v>3.3000000000000002E-2</v>
      </c>
      <c r="N315" s="247">
        <v>6.7000000000000004E-2</v>
      </c>
      <c r="O315" s="247">
        <v>3.5000000000000003E-2</v>
      </c>
      <c r="P315" s="248">
        <v>4.5999999999999999E-2</v>
      </c>
      <c r="Q315" s="422">
        <v>4.2999999999999997E-2</v>
      </c>
      <c r="R315" s="247">
        <v>3.5999999999999997E-2</v>
      </c>
      <c r="S315" s="247">
        <v>4.3999999999999997E-2</v>
      </c>
      <c r="T315" s="247">
        <v>5.0999999999999997E-2</v>
      </c>
      <c r="U315" s="247">
        <v>8.4000000000000005E-2</v>
      </c>
      <c r="V315" s="247">
        <v>4.9000000000000002E-2</v>
      </c>
      <c r="W315" s="248">
        <v>0.03</v>
      </c>
      <c r="X315" s="377">
        <v>0.06</v>
      </c>
      <c r="Z315" s="313"/>
    </row>
    <row r="316" spans="1:27" x14ac:dyDescent="0.2">
      <c r="A316" s="238" t="s">
        <v>1</v>
      </c>
      <c r="B316" s="238"/>
      <c r="C316" s="250">
        <f>C313/C312*100-100</f>
        <v>-4.7043010752688161</v>
      </c>
      <c r="D316" s="251">
        <f t="shared" ref="D316:W316" si="52">D313/D312*100-100</f>
        <v>-6.344086021505376</v>
      </c>
      <c r="E316" s="251">
        <f t="shared" si="52"/>
        <v>-7.2311827956989134</v>
      </c>
      <c r="F316" s="251">
        <f t="shared" si="52"/>
        <v>1.8817204301075208</v>
      </c>
      <c r="G316" s="251">
        <f t="shared" si="52"/>
        <v>-0.43010752688171294</v>
      </c>
      <c r="H316" s="251">
        <f t="shared" si="52"/>
        <v>-3.5483870967741922</v>
      </c>
      <c r="I316" s="252">
        <f t="shared" si="52"/>
        <v>-3.0376344086021589</v>
      </c>
      <c r="J316" s="423">
        <f t="shared" si="52"/>
        <v>2.2311827956989134</v>
      </c>
      <c r="K316" s="251">
        <f t="shared" si="52"/>
        <v>-4.4086021505376323</v>
      </c>
      <c r="L316" s="251">
        <f t="shared" si="52"/>
        <v>2.9032258064516157</v>
      </c>
      <c r="M316" s="251">
        <f t="shared" si="52"/>
        <v>-0.72580645161289681</v>
      </c>
      <c r="N316" s="251">
        <f t="shared" si="52"/>
        <v>-2.0161290322580641</v>
      </c>
      <c r="O316" s="251">
        <f t="shared" si="52"/>
        <v>-0.59139784946236773</v>
      </c>
      <c r="P316" s="252">
        <f t="shared" si="52"/>
        <v>3.1989247311827995</v>
      </c>
      <c r="Q316" s="423">
        <f t="shared" si="52"/>
        <v>-9.2741935483871032</v>
      </c>
      <c r="R316" s="251">
        <f t="shared" si="52"/>
        <v>1.9354838709677296</v>
      </c>
      <c r="S316" s="251">
        <f t="shared" si="52"/>
        <v>-1.2365591397849443</v>
      </c>
      <c r="T316" s="251">
        <f t="shared" si="52"/>
        <v>-1.9086021505376323</v>
      </c>
      <c r="U316" s="251">
        <f t="shared" si="52"/>
        <v>-6.4784946236559193</v>
      </c>
      <c r="V316" s="251">
        <f t="shared" si="52"/>
        <v>3.0107526881720332</v>
      </c>
      <c r="W316" s="252">
        <f t="shared" si="52"/>
        <v>4.6236559139784816</v>
      </c>
      <c r="X316" s="369">
        <f>X313/X312*100-100</f>
        <v>-1.5860215053763511</v>
      </c>
      <c r="Y316" s="767"/>
    </row>
    <row r="317" spans="1:27" ht="13.5" thickBot="1" x14ac:dyDescent="0.25">
      <c r="A317" s="669" t="s">
        <v>27</v>
      </c>
      <c r="B317" s="253"/>
      <c r="C317" s="254">
        <f t="shared" ref="C317:V317" si="53">C313-$W$299</f>
        <v>-137</v>
      </c>
      <c r="D317" s="255">
        <f t="shared" si="53"/>
        <v>-198</v>
      </c>
      <c r="E317" s="255">
        <f t="shared" si="53"/>
        <v>-231</v>
      </c>
      <c r="F317" s="255">
        <f t="shared" si="53"/>
        <v>108</v>
      </c>
      <c r="G317" s="255">
        <f t="shared" si="53"/>
        <v>22</v>
      </c>
      <c r="H317" s="255">
        <f t="shared" si="53"/>
        <v>-94</v>
      </c>
      <c r="I317" s="256">
        <f t="shared" si="53"/>
        <v>-75</v>
      </c>
      <c r="J317" s="437">
        <f t="shared" si="53"/>
        <v>121</v>
      </c>
      <c r="K317" s="255">
        <f t="shared" si="53"/>
        <v>-126</v>
      </c>
      <c r="L317" s="255">
        <f t="shared" si="53"/>
        <v>146</v>
      </c>
      <c r="M317" s="255">
        <f t="shared" si="53"/>
        <v>11</v>
      </c>
      <c r="N317" s="255">
        <f t="shared" si="53"/>
        <v>-37</v>
      </c>
      <c r="O317" s="255">
        <f t="shared" si="53"/>
        <v>16</v>
      </c>
      <c r="P317" s="256">
        <f t="shared" si="53"/>
        <v>157</v>
      </c>
      <c r="Q317" s="437">
        <f t="shared" si="53"/>
        <v>-307</v>
      </c>
      <c r="R317" s="255">
        <f t="shared" si="53"/>
        <v>110</v>
      </c>
      <c r="S317" s="255">
        <f t="shared" si="53"/>
        <v>-8</v>
      </c>
      <c r="T317" s="255">
        <f t="shared" si="53"/>
        <v>-33</v>
      </c>
      <c r="U317" s="255">
        <f t="shared" si="53"/>
        <v>-203</v>
      </c>
      <c r="V317" s="255">
        <f t="shared" si="53"/>
        <v>150</v>
      </c>
      <c r="W317" s="256">
        <f>W313-$W$299</f>
        <v>210</v>
      </c>
      <c r="X317" s="370">
        <f t="shared" ref="X317" si="54">X313-$C$285</f>
        <v>355</v>
      </c>
      <c r="Z317" s="210"/>
    </row>
    <row r="318" spans="1:27" x14ac:dyDescent="0.2">
      <c r="A318" s="258" t="s">
        <v>51</v>
      </c>
      <c r="B318" s="258"/>
      <c r="C318" s="259">
        <v>56</v>
      </c>
      <c r="D318" s="260">
        <v>56</v>
      </c>
      <c r="E318" s="260">
        <v>56</v>
      </c>
      <c r="F318" s="260">
        <v>17</v>
      </c>
      <c r="G318" s="260">
        <v>56</v>
      </c>
      <c r="H318" s="260">
        <v>56</v>
      </c>
      <c r="I318" s="261">
        <v>56</v>
      </c>
      <c r="J318" s="424">
        <v>59</v>
      </c>
      <c r="K318" s="260">
        <v>59</v>
      </c>
      <c r="L318" s="260">
        <v>59</v>
      </c>
      <c r="M318" s="260">
        <v>18</v>
      </c>
      <c r="N318" s="260">
        <v>59</v>
      </c>
      <c r="O318" s="260">
        <v>58</v>
      </c>
      <c r="P318" s="261">
        <v>58</v>
      </c>
      <c r="Q318" s="424">
        <v>59</v>
      </c>
      <c r="R318" s="260">
        <v>59</v>
      </c>
      <c r="S318" s="260">
        <v>58</v>
      </c>
      <c r="T318" s="260">
        <v>18</v>
      </c>
      <c r="U318" s="260">
        <v>60</v>
      </c>
      <c r="V318" s="260">
        <v>60</v>
      </c>
      <c r="W318" s="261">
        <v>60</v>
      </c>
      <c r="X318" s="385">
        <f>SUM(C318:W318)</f>
        <v>1097</v>
      </c>
      <c r="Y318" s="200" t="s">
        <v>56</v>
      </c>
      <c r="Z318" s="263">
        <f>X304-X318</f>
        <v>2</v>
      </c>
      <c r="AA318" s="285">
        <f>Z318/X304</f>
        <v>1.8198362147406734E-3</v>
      </c>
    </row>
    <row r="319" spans="1:27" x14ac:dyDescent="0.2">
      <c r="A319" s="265" t="s">
        <v>28</v>
      </c>
      <c r="B319" s="265"/>
      <c r="C319" s="218">
        <v>143.5</v>
      </c>
      <c r="D319" s="267">
        <v>143</v>
      </c>
      <c r="E319" s="267">
        <v>143.5</v>
      </c>
      <c r="F319" s="267">
        <v>142.5</v>
      </c>
      <c r="G319" s="267">
        <v>142.5</v>
      </c>
      <c r="H319" s="267">
        <v>143</v>
      </c>
      <c r="I319" s="219">
        <v>143</v>
      </c>
      <c r="J319" s="425">
        <v>142.5</v>
      </c>
      <c r="K319" s="267">
        <v>143.5</v>
      </c>
      <c r="L319" s="267">
        <v>143</v>
      </c>
      <c r="M319" s="267">
        <v>143</v>
      </c>
      <c r="N319" s="267">
        <v>143</v>
      </c>
      <c r="O319" s="267">
        <v>143</v>
      </c>
      <c r="P319" s="219">
        <v>142.5</v>
      </c>
      <c r="Q319" s="425">
        <v>143.5</v>
      </c>
      <c r="R319" s="267">
        <v>142.5</v>
      </c>
      <c r="S319" s="267">
        <v>142.5</v>
      </c>
      <c r="T319" s="267">
        <v>143</v>
      </c>
      <c r="U319" s="267">
        <v>143</v>
      </c>
      <c r="V319" s="267">
        <v>142</v>
      </c>
      <c r="W319" s="219">
        <v>142</v>
      </c>
      <c r="X319" s="325"/>
      <c r="Y319" s="200" t="s">
        <v>57</v>
      </c>
      <c r="Z319" s="200">
        <v>139.5</v>
      </c>
    </row>
    <row r="320" spans="1:27" ht="13.5" thickBot="1" x14ac:dyDescent="0.25">
      <c r="A320" s="266" t="s">
        <v>26</v>
      </c>
      <c r="B320" s="266"/>
      <c r="C320" s="623">
        <f>C319-C305</f>
        <v>4</v>
      </c>
      <c r="D320" s="624">
        <f t="shared" ref="D320:W320" si="55">D319-D305</f>
        <v>3.5</v>
      </c>
      <c r="E320" s="624">
        <f t="shared" si="55"/>
        <v>4</v>
      </c>
      <c r="F320" s="624">
        <f t="shared" si="55"/>
        <v>3.5</v>
      </c>
      <c r="G320" s="624">
        <f t="shared" si="55"/>
        <v>3.5</v>
      </c>
      <c r="H320" s="624">
        <f t="shared" si="55"/>
        <v>3.5</v>
      </c>
      <c r="I320" s="625">
        <f t="shared" si="55"/>
        <v>3.5</v>
      </c>
      <c r="J320" s="723">
        <f t="shared" si="55"/>
        <v>3.5</v>
      </c>
      <c r="K320" s="624">
        <f t="shared" si="55"/>
        <v>4</v>
      </c>
      <c r="L320" s="624">
        <f t="shared" si="55"/>
        <v>4</v>
      </c>
      <c r="M320" s="624">
        <f t="shared" si="55"/>
        <v>4</v>
      </c>
      <c r="N320" s="624">
        <f t="shared" si="55"/>
        <v>3.5</v>
      </c>
      <c r="O320" s="624">
        <f t="shared" si="55"/>
        <v>4</v>
      </c>
      <c r="P320" s="625">
        <f t="shared" si="55"/>
        <v>3.5</v>
      </c>
      <c r="Q320" s="723">
        <f t="shared" si="55"/>
        <v>4</v>
      </c>
      <c r="R320" s="624">
        <f t="shared" si="55"/>
        <v>3.5</v>
      </c>
      <c r="S320" s="624">
        <f t="shared" si="55"/>
        <v>3.5</v>
      </c>
      <c r="T320" s="624">
        <f t="shared" si="55"/>
        <v>3.5</v>
      </c>
      <c r="U320" s="624">
        <f t="shared" si="55"/>
        <v>3.5</v>
      </c>
      <c r="V320" s="624">
        <f t="shared" si="55"/>
        <v>3</v>
      </c>
      <c r="W320" s="625">
        <f t="shared" si="55"/>
        <v>3</v>
      </c>
      <c r="X320" s="371"/>
      <c r="Y320" s="200" t="s">
        <v>26</v>
      </c>
      <c r="Z320" s="200">
        <f>Z319-Z305</f>
        <v>5.5600000000000023</v>
      </c>
    </row>
    <row r="323" spans="1:27" ht="13.5" thickBot="1" x14ac:dyDescent="0.25"/>
    <row r="324" spans="1:27" ht="13.5" thickBot="1" x14ac:dyDescent="0.25">
      <c r="A324" s="230" t="s">
        <v>276</v>
      </c>
      <c r="B324" s="230"/>
      <c r="C324" s="1082" t="s">
        <v>130</v>
      </c>
      <c r="D324" s="1083"/>
      <c r="E324" s="1083"/>
      <c r="F324" s="1083"/>
      <c r="G324" s="1083"/>
      <c r="H324" s="1083"/>
      <c r="I324" s="1084"/>
      <c r="J324" s="1085" t="s">
        <v>131</v>
      </c>
      <c r="K324" s="1083"/>
      <c r="L324" s="1083"/>
      <c r="M324" s="1083"/>
      <c r="N324" s="1083"/>
      <c r="O324" s="1083"/>
      <c r="P324" s="1084"/>
      <c r="Q324" s="1086" t="s">
        <v>53</v>
      </c>
      <c r="R324" s="1087"/>
      <c r="S324" s="1087"/>
      <c r="T324" s="1087"/>
      <c r="U324" s="1087"/>
      <c r="V324" s="1087"/>
      <c r="W324" s="1088"/>
      <c r="X324" s="1080" t="s">
        <v>55</v>
      </c>
      <c r="Y324" s="228">
        <v>240</v>
      </c>
    </row>
    <row r="325" spans="1:27" ht="13.5" thickBot="1" x14ac:dyDescent="0.25">
      <c r="A325" s="676" t="s">
        <v>54</v>
      </c>
      <c r="B325" s="258"/>
      <c r="C325" s="903">
        <v>1</v>
      </c>
      <c r="D325" s="900">
        <v>2</v>
      </c>
      <c r="E325" s="900">
        <v>3</v>
      </c>
      <c r="F325" s="900">
        <v>4</v>
      </c>
      <c r="G325" s="900">
        <v>5</v>
      </c>
      <c r="H325" s="900">
        <v>6</v>
      </c>
      <c r="I325" s="901">
        <v>7</v>
      </c>
      <c r="J325" s="902">
        <v>8</v>
      </c>
      <c r="K325" s="900">
        <v>9</v>
      </c>
      <c r="L325" s="900">
        <v>10</v>
      </c>
      <c r="M325" s="900">
        <v>11</v>
      </c>
      <c r="N325" s="900">
        <v>12</v>
      </c>
      <c r="O325" s="900">
        <v>13</v>
      </c>
      <c r="P325" s="901">
        <v>14</v>
      </c>
      <c r="Q325" s="902">
        <v>1</v>
      </c>
      <c r="R325" s="900">
        <v>2</v>
      </c>
      <c r="S325" s="900">
        <v>3</v>
      </c>
      <c r="T325" s="900">
        <v>4</v>
      </c>
      <c r="U325" s="900">
        <v>5</v>
      </c>
      <c r="V325" s="900">
        <v>6</v>
      </c>
      <c r="W325" s="901">
        <v>7</v>
      </c>
      <c r="X325" s="1081"/>
      <c r="Y325" s="228"/>
      <c r="Z325" s="228"/>
    </row>
    <row r="326" spans="1:27" x14ac:dyDescent="0.2">
      <c r="A326" s="234" t="s">
        <v>3</v>
      </c>
      <c r="B326" s="1020"/>
      <c r="C326" s="442">
        <v>3850</v>
      </c>
      <c r="D326" s="443">
        <v>3850</v>
      </c>
      <c r="E326" s="443">
        <v>3850</v>
      </c>
      <c r="F326" s="443">
        <v>3850</v>
      </c>
      <c r="G326" s="443">
        <v>3850</v>
      </c>
      <c r="H326" s="443">
        <v>3850</v>
      </c>
      <c r="I326" s="634">
        <v>3850</v>
      </c>
      <c r="J326" s="637">
        <v>3850</v>
      </c>
      <c r="K326" s="443">
        <v>3850</v>
      </c>
      <c r="L326" s="443">
        <v>3850</v>
      </c>
      <c r="M326" s="443">
        <v>3850</v>
      </c>
      <c r="N326" s="443">
        <v>3850</v>
      </c>
      <c r="O326" s="443">
        <v>3850</v>
      </c>
      <c r="P326" s="634">
        <v>3850</v>
      </c>
      <c r="Q326" s="637">
        <v>3850</v>
      </c>
      <c r="R326" s="443">
        <v>3850</v>
      </c>
      <c r="S326" s="443">
        <v>3850</v>
      </c>
      <c r="T326" s="443">
        <v>3850</v>
      </c>
      <c r="U326" s="443">
        <v>3850</v>
      </c>
      <c r="V326" s="443">
        <v>3850</v>
      </c>
      <c r="W326" s="634">
        <v>3850</v>
      </c>
      <c r="X326" s="384">
        <v>3850</v>
      </c>
      <c r="Z326" s="210"/>
    </row>
    <row r="327" spans="1:27" x14ac:dyDescent="0.2">
      <c r="A327" s="238" t="s">
        <v>6</v>
      </c>
      <c r="B327" s="238"/>
      <c r="C327" s="239">
        <v>3658</v>
      </c>
      <c r="D327" s="240">
        <v>3475</v>
      </c>
      <c r="E327" s="240">
        <v>3505</v>
      </c>
      <c r="F327" s="240">
        <v>3918</v>
      </c>
      <c r="G327" s="240">
        <v>3704</v>
      </c>
      <c r="H327" s="240">
        <v>3630</v>
      </c>
      <c r="I327" s="241">
        <v>3671</v>
      </c>
      <c r="J327" s="420">
        <v>3928</v>
      </c>
      <c r="K327" s="240">
        <v>3690</v>
      </c>
      <c r="L327" s="240">
        <v>3926</v>
      </c>
      <c r="M327" s="240">
        <v>3739</v>
      </c>
      <c r="N327" s="240">
        <v>3579</v>
      </c>
      <c r="O327" s="240">
        <v>3824</v>
      </c>
      <c r="P327" s="241">
        <v>3787</v>
      </c>
      <c r="Q327" s="420">
        <v>3505</v>
      </c>
      <c r="R327" s="240">
        <v>3898</v>
      </c>
      <c r="S327" s="240">
        <v>3648</v>
      </c>
      <c r="T327" s="240">
        <v>3767</v>
      </c>
      <c r="U327" s="240">
        <v>3601</v>
      </c>
      <c r="V327" s="240">
        <v>3821</v>
      </c>
      <c r="W327" s="241">
        <v>3993</v>
      </c>
      <c r="X327" s="375">
        <v>3723</v>
      </c>
    </row>
    <row r="328" spans="1:27" x14ac:dyDescent="0.2">
      <c r="A328" s="231" t="s">
        <v>7</v>
      </c>
      <c r="B328" s="231"/>
      <c r="C328" s="242">
        <v>100</v>
      </c>
      <c r="D328" s="243">
        <v>100</v>
      </c>
      <c r="E328" s="243">
        <v>91.7</v>
      </c>
      <c r="F328" s="243">
        <v>100</v>
      </c>
      <c r="G328" s="243">
        <v>100</v>
      </c>
      <c r="H328" s="243">
        <v>91.7</v>
      </c>
      <c r="I328" s="244">
        <v>83.3</v>
      </c>
      <c r="J328" s="421">
        <v>91.7</v>
      </c>
      <c r="K328" s="243">
        <v>100</v>
      </c>
      <c r="L328" s="243">
        <v>100</v>
      </c>
      <c r="M328" s="243">
        <v>100</v>
      </c>
      <c r="N328" s="243">
        <v>83.3</v>
      </c>
      <c r="O328" s="243">
        <v>100</v>
      </c>
      <c r="P328" s="244">
        <v>100</v>
      </c>
      <c r="Q328" s="421">
        <v>100</v>
      </c>
      <c r="R328" s="243">
        <v>100</v>
      </c>
      <c r="S328" s="243">
        <v>100</v>
      </c>
      <c r="T328" s="243">
        <v>100</v>
      </c>
      <c r="U328" s="243">
        <v>91.7</v>
      </c>
      <c r="V328" s="243">
        <v>100</v>
      </c>
      <c r="W328" s="244">
        <v>100</v>
      </c>
      <c r="X328" s="376">
        <v>90.4</v>
      </c>
      <c r="Y328" s="228"/>
      <c r="Z328" s="393"/>
    </row>
    <row r="329" spans="1:27" x14ac:dyDescent="0.2">
      <c r="A329" s="231" t="s">
        <v>8</v>
      </c>
      <c r="B329" s="231"/>
      <c r="C329" s="246">
        <v>3.2000000000000001E-2</v>
      </c>
      <c r="D329" s="247">
        <v>3.1E-2</v>
      </c>
      <c r="E329" s="247">
        <v>6.3E-2</v>
      </c>
      <c r="F329" s="247">
        <v>3.4000000000000002E-2</v>
      </c>
      <c r="G329" s="247">
        <v>0.04</v>
      </c>
      <c r="H329" s="247">
        <v>5.1999999999999998E-2</v>
      </c>
      <c r="I329" s="248">
        <v>6.8000000000000005E-2</v>
      </c>
      <c r="J329" s="422">
        <v>5.0999999999999997E-2</v>
      </c>
      <c r="K329" s="247">
        <v>3.9E-2</v>
      </c>
      <c r="L329" s="247">
        <v>4.1000000000000002E-2</v>
      </c>
      <c r="M329" s="247">
        <v>0.03</v>
      </c>
      <c r="N329" s="247">
        <v>7.0999999999999994E-2</v>
      </c>
      <c r="O329" s="247">
        <v>5.0999999999999997E-2</v>
      </c>
      <c r="P329" s="248">
        <v>4.4999999999999998E-2</v>
      </c>
      <c r="Q329" s="422">
        <v>4.4999999999999998E-2</v>
      </c>
      <c r="R329" s="247">
        <v>0.04</v>
      </c>
      <c r="S329" s="247">
        <v>4.9000000000000002E-2</v>
      </c>
      <c r="T329" s="247">
        <v>3.2000000000000001E-2</v>
      </c>
      <c r="U329" s="247">
        <v>8.8999999999999996E-2</v>
      </c>
      <c r="V329" s="247">
        <v>4.2999999999999997E-2</v>
      </c>
      <c r="W329" s="248">
        <v>5.6000000000000001E-2</v>
      </c>
      <c r="X329" s="377">
        <v>6.3E-2</v>
      </c>
      <c r="Z329" s="313"/>
    </row>
    <row r="330" spans="1:27" x14ac:dyDescent="0.2">
      <c r="A330" s="238" t="s">
        <v>1</v>
      </c>
      <c r="B330" s="238"/>
      <c r="C330" s="250">
        <f>C327/C326*100-100</f>
        <v>-4.9870129870129887</v>
      </c>
      <c r="D330" s="251">
        <f t="shared" ref="D330:W330" si="56">D327/D326*100-100</f>
        <v>-9.7402597402597451</v>
      </c>
      <c r="E330" s="251">
        <f t="shared" si="56"/>
        <v>-8.9610389610389518</v>
      </c>
      <c r="F330" s="251">
        <f t="shared" si="56"/>
        <v>1.7662337662337677</v>
      </c>
      <c r="G330" s="251">
        <f t="shared" si="56"/>
        <v>-3.7922077922077904</v>
      </c>
      <c r="H330" s="251">
        <f t="shared" si="56"/>
        <v>-5.7142857142857224</v>
      </c>
      <c r="I330" s="252">
        <f t="shared" si="56"/>
        <v>-4.6493506493506516</v>
      </c>
      <c r="J330" s="423">
        <f t="shared" si="56"/>
        <v>2.0259740259740227</v>
      </c>
      <c r="K330" s="251">
        <f t="shared" si="56"/>
        <v>-4.1558441558441643</v>
      </c>
      <c r="L330" s="251">
        <f t="shared" si="56"/>
        <v>1.9740259740259773</v>
      </c>
      <c r="M330" s="251">
        <f t="shared" si="56"/>
        <v>-2.8831168831168839</v>
      </c>
      <c r="N330" s="251">
        <f t="shared" si="56"/>
        <v>-7.038961038961034</v>
      </c>
      <c r="O330" s="251">
        <f t="shared" si="56"/>
        <v>-0.67532467532467422</v>
      </c>
      <c r="P330" s="252">
        <f t="shared" si="56"/>
        <v>-1.6363636363636402</v>
      </c>
      <c r="Q330" s="423">
        <f t="shared" si="56"/>
        <v>-8.9610389610389518</v>
      </c>
      <c r="R330" s="251">
        <f t="shared" si="56"/>
        <v>1.2467532467532578</v>
      </c>
      <c r="S330" s="251">
        <f t="shared" si="56"/>
        <v>-5.2467532467532436</v>
      </c>
      <c r="T330" s="251">
        <f t="shared" si="56"/>
        <v>-2.1558441558441501</v>
      </c>
      <c r="U330" s="251">
        <f t="shared" si="56"/>
        <v>-6.4675324675324646</v>
      </c>
      <c r="V330" s="251">
        <f t="shared" si="56"/>
        <v>-0.75324675324675638</v>
      </c>
      <c r="W330" s="252">
        <f t="shared" si="56"/>
        <v>3.7142857142857082</v>
      </c>
      <c r="X330" s="369">
        <f>X327/X326*100-100</f>
        <v>-3.2987012987013031</v>
      </c>
      <c r="Y330" s="767"/>
    </row>
    <row r="331" spans="1:27" ht="13.5" thickBot="1" x14ac:dyDescent="0.25">
      <c r="A331" s="669" t="s">
        <v>27</v>
      </c>
      <c r="B331" s="253"/>
      <c r="C331" s="254">
        <f t="shared" ref="C331:V331" si="57">C327-C313</f>
        <v>113</v>
      </c>
      <c r="D331" s="255">
        <f t="shared" si="57"/>
        <v>-9</v>
      </c>
      <c r="E331" s="255">
        <f t="shared" si="57"/>
        <v>54</v>
      </c>
      <c r="F331" s="255">
        <f t="shared" si="57"/>
        <v>128</v>
      </c>
      <c r="G331" s="255">
        <f t="shared" si="57"/>
        <v>0</v>
      </c>
      <c r="H331" s="255">
        <f t="shared" si="57"/>
        <v>42</v>
      </c>
      <c r="I331" s="256">
        <f t="shared" si="57"/>
        <v>64</v>
      </c>
      <c r="J331" s="437">
        <f t="shared" si="57"/>
        <v>125</v>
      </c>
      <c r="K331" s="255">
        <f t="shared" si="57"/>
        <v>134</v>
      </c>
      <c r="L331" s="255">
        <f t="shared" si="57"/>
        <v>98</v>
      </c>
      <c r="M331" s="255">
        <f t="shared" si="57"/>
        <v>46</v>
      </c>
      <c r="N331" s="255">
        <f t="shared" si="57"/>
        <v>-66</v>
      </c>
      <c r="O331" s="255">
        <f t="shared" si="57"/>
        <v>126</v>
      </c>
      <c r="P331" s="256">
        <f t="shared" si="57"/>
        <v>-52</v>
      </c>
      <c r="Q331" s="437">
        <f t="shared" si="57"/>
        <v>130</v>
      </c>
      <c r="R331" s="255">
        <f t="shared" si="57"/>
        <v>106</v>
      </c>
      <c r="S331" s="255">
        <f t="shared" si="57"/>
        <v>-26</v>
      </c>
      <c r="T331" s="255">
        <f t="shared" si="57"/>
        <v>118</v>
      </c>
      <c r="U331" s="255">
        <f t="shared" si="57"/>
        <v>122</v>
      </c>
      <c r="V331" s="255">
        <f t="shared" si="57"/>
        <v>-11</v>
      </c>
      <c r="W331" s="256">
        <f>W327-W313</f>
        <v>101</v>
      </c>
      <c r="X331" s="370">
        <f t="shared" ref="X331" si="58">X327-$C$285</f>
        <v>417</v>
      </c>
      <c r="Z331" s="210"/>
    </row>
    <row r="332" spans="1:27" x14ac:dyDescent="0.2">
      <c r="A332" s="258" t="s">
        <v>51</v>
      </c>
      <c r="B332" s="258"/>
      <c r="C332" s="259">
        <v>55</v>
      </c>
      <c r="D332" s="260">
        <v>56</v>
      </c>
      <c r="E332" s="260">
        <v>56</v>
      </c>
      <c r="F332" s="260">
        <v>17</v>
      </c>
      <c r="G332" s="260">
        <v>55</v>
      </c>
      <c r="H332" s="260">
        <v>56</v>
      </c>
      <c r="I332" s="261">
        <v>56</v>
      </c>
      <c r="J332" s="424">
        <v>59</v>
      </c>
      <c r="K332" s="260">
        <v>59</v>
      </c>
      <c r="L332" s="260">
        <v>59</v>
      </c>
      <c r="M332" s="260">
        <v>18</v>
      </c>
      <c r="N332" s="260">
        <v>59</v>
      </c>
      <c r="O332" s="260">
        <v>58</v>
      </c>
      <c r="P332" s="261">
        <v>58</v>
      </c>
      <c r="Q332" s="424">
        <v>59</v>
      </c>
      <c r="R332" s="260">
        <v>59</v>
      </c>
      <c r="S332" s="260">
        <v>58</v>
      </c>
      <c r="T332" s="260">
        <v>18</v>
      </c>
      <c r="U332" s="260">
        <v>60</v>
      </c>
      <c r="V332" s="260">
        <v>60</v>
      </c>
      <c r="W332" s="261">
        <v>59</v>
      </c>
      <c r="X332" s="385">
        <f>SUM(C332:W332)</f>
        <v>1094</v>
      </c>
      <c r="Y332" s="200" t="s">
        <v>56</v>
      </c>
      <c r="Z332" s="263">
        <f>X318-X332</f>
        <v>3</v>
      </c>
      <c r="AA332" s="285">
        <f>Z332/X318</f>
        <v>2.7347310847766638E-3</v>
      </c>
    </row>
    <row r="333" spans="1:27" x14ac:dyDescent="0.2">
      <c r="A333" s="265" t="s">
        <v>28</v>
      </c>
      <c r="B333" s="265"/>
      <c r="C333" s="218">
        <v>146.5</v>
      </c>
      <c r="D333" s="267">
        <v>146.5</v>
      </c>
      <c r="E333" s="267">
        <v>146.5</v>
      </c>
      <c r="F333" s="267">
        <v>145.5</v>
      </c>
      <c r="G333" s="267">
        <v>146</v>
      </c>
      <c r="H333" s="267">
        <v>146.5</v>
      </c>
      <c r="I333" s="219">
        <v>146.5</v>
      </c>
      <c r="J333" s="425">
        <v>145.5</v>
      </c>
      <c r="K333" s="267">
        <v>146.5</v>
      </c>
      <c r="L333" s="267">
        <v>146.5</v>
      </c>
      <c r="M333" s="267">
        <v>146.5</v>
      </c>
      <c r="N333" s="267">
        <v>146.5</v>
      </c>
      <c r="O333" s="267">
        <v>146</v>
      </c>
      <c r="P333" s="219">
        <v>146</v>
      </c>
      <c r="Q333" s="425">
        <v>146.5</v>
      </c>
      <c r="R333" s="267">
        <v>145.5</v>
      </c>
      <c r="S333" s="267">
        <v>146</v>
      </c>
      <c r="T333" s="267">
        <v>146</v>
      </c>
      <c r="U333" s="267">
        <v>146</v>
      </c>
      <c r="V333" s="267">
        <v>145.5</v>
      </c>
      <c r="W333" s="219">
        <v>145</v>
      </c>
      <c r="X333" s="325"/>
      <c r="Y333" s="200" t="s">
        <v>57</v>
      </c>
      <c r="Z333" s="200">
        <v>143.33000000000001</v>
      </c>
    </row>
    <row r="334" spans="1:27" ht="13.5" thickBot="1" x14ac:dyDescent="0.25">
      <c r="A334" s="266" t="s">
        <v>26</v>
      </c>
      <c r="B334" s="266"/>
      <c r="C334" s="623">
        <f>C333-C319</f>
        <v>3</v>
      </c>
      <c r="D334" s="624">
        <f t="shared" ref="D334:W334" si="59">D333-D319</f>
        <v>3.5</v>
      </c>
      <c r="E334" s="624">
        <f t="shared" si="59"/>
        <v>3</v>
      </c>
      <c r="F334" s="624">
        <f t="shared" si="59"/>
        <v>3</v>
      </c>
      <c r="G334" s="624">
        <f t="shared" si="59"/>
        <v>3.5</v>
      </c>
      <c r="H334" s="624">
        <f t="shared" si="59"/>
        <v>3.5</v>
      </c>
      <c r="I334" s="625">
        <f t="shared" si="59"/>
        <v>3.5</v>
      </c>
      <c r="J334" s="723">
        <f t="shared" si="59"/>
        <v>3</v>
      </c>
      <c r="K334" s="624">
        <f t="shared" si="59"/>
        <v>3</v>
      </c>
      <c r="L334" s="624">
        <f t="shared" si="59"/>
        <v>3.5</v>
      </c>
      <c r="M334" s="624">
        <f t="shared" si="59"/>
        <v>3.5</v>
      </c>
      <c r="N334" s="624">
        <f t="shared" si="59"/>
        <v>3.5</v>
      </c>
      <c r="O334" s="624">
        <f t="shared" si="59"/>
        <v>3</v>
      </c>
      <c r="P334" s="625">
        <f t="shared" si="59"/>
        <v>3.5</v>
      </c>
      <c r="Q334" s="723">
        <f t="shared" si="59"/>
        <v>3</v>
      </c>
      <c r="R334" s="624">
        <f t="shared" si="59"/>
        <v>3</v>
      </c>
      <c r="S334" s="624">
        <f t="shared" si="59"/>
        <v>3.5</v>
      </c>
      <c r="T334" s="624">
        <f t="shared" si="59"/>
        <v>3</v>
      </c>
      <c r="U334" s="624">
        <f t="shared" si="59"/>
        <v>3</v>
      </c>
      <c r="V334" s="624">
        <f t="shared" si="59"/>
        <v>3.5</v>
      </c>
      <c r="W334" s="625">
        <f t="shared" si="59"/>
        <v>3</v>
      </c>
      <c r="X334" s="371"/>
      <c r="Y334" s="200" t="s">
        <v>26</v>
      </c>
      <c r="Z334" s="200">
        <f>Z333-Z319</f>
        <v>3.8300000000000125</v>
      </c>
    </row>
    <row r="337" spans="1:27" ht="13.5" thickBot="1" x14ac:dyDescent="0.25"/>
    <row r="338" spans="1:27" ht="13.5" thickBot="1" x14ac:dyDescent="0.25">
      <c r="A338" s="230" t="s">
        <v>279</v>
      </c>
      <c r="B338" s="230"/>
      <c r="C338" s="1082" t="s">
        <v>130</v>
      </c>
      <c r="D338" s="1083"/>
      <c r="E338" s="1083"/>
      <c r="F338" s="1083"/>
      <c r="G338" s="1083"/>
      <c r="H338" s="1083"/>
      <c r="I338" s="1084"/>
      <c r="J338" s="1085" t="s">
        <v>131</v>
      </c>
      <c r="K338" s="1083"/>
      <c r="L338" s="1083"/>
      <c r="M338" s="1083"/>
      <c r="N338" s="1083"/>
      <c r="O338" s="1083"/>
      <c r="P338" s="1084"/>
      <c r="Q338" s="1086" t="s">
        <v>53</v>
      </c>
      <c r="R338" s="1087"/>
      <c r="S338" s="1087"/>
      <c r="T338" s="1087"/>
      <c r="U338" s="1087"/>
      <c r="V338" s="1087"/>
      <c r="W338" s="1088"/>
      <c r="X338" s="1080" t="s">
        <v>55</v>
      </c>
      <c r="Y338" s="228">
        <v>240</v>
      </c>
    </row>
    <row r="339" spans="1:27" ht="13.5" thickBot="1" x14ac:dyDescent="0.25">
      <c r="A339" s="676" t="s">
        <v>54</v>
      </c>
      <c r="B339" s="258"/>
      <c r="C339" s="903">
        <v>1</v>
      </c>
      <c r="D339" s="900">
        <v>2</v>
      </c>
      <c r="E339" s="900">
        <v>3</v>
      </c>
      <c r="F339" s="900">
        <v>4</v>
      </c>
      <c r="G339" s="900">
        <v>5</v>
      </c>
      <c r="H339" s="900">
        <v>6</v>
      </c>
      <c r="I339" s="901">
        <v>7</v>
      </c>
      <c r="J339" s="902">
        <v>8</v>
      </c>
      <c r="K339" s="900">
        <v>9</v>
      </c>
      <c r="L339" s="900">
        <v>10</v>
      </c>
      <c r="M339" s="900">
        <v>11</v>
      </c>
      <c r="N339" s="900">
        <v>12</v>
      </c>
      <c r="O339" s="900">
        <v>13</v>
      </c>
      <c r="P339" s="901">
        <v>14</v>
      </c>
      <c r="Q339" s="902">
        <v>1</v>
      </c>
      <c r="R339" s="900">
        <v>2</v>
      </c>
      <c r="S339" s="900">
        <v>3</v>
      </c>
      <c r="T339" s="900">
        <v>4</v>
      </c>
      <c r="U339" s="900">
        <v>5</v>
      </c>
      <c r="V339" s="900">
        <v>6</v>
      </c>
      <c r="W339" s="901">
        <v>7</v>
      </c>
      <c r="X339" s="1081"/>
      <c r="Y339" s="228"/>
      <c r="Z339" s="228"/>
    </row>
    <row r="340" spans="1:27" x14ac:dyDescent="0.2">
      <c r="A340" s="234" t="s">
        <v>3</v>
      </c>
      <c r="B340" s="1020"/>
      <c r="C340" s="442">
        <v>3940</v>
      </c>
      <c r="D340" s="443">
        <v>3940</v>
      </c>
      <c r="E340" s="443">
        <v>3940</v>
      </c>
      <c r="F340" s="443">
        <v>3940</v>
      </c>
      <c r="G340" s="443">
        <v>3940</v>
      </c>
      <c r="H340" s="443">
        <v>3940</v>
      </c>
      <c r="I340" s="634">
        <v>3940</v>
      </c>
      <c r="J340" s="637">
        <v>3940</v>
      </c>
      <c r="K340" s="443">
        <v>3940</v>
      </c>
      <c r="L340" s="443">
        <v>3940</v>
      </c>
      <c r="M340" s="443">
        <v>3940</v>
      </c>
      <c r="N340" s="443">
        <v>3940</v>
      </c>
      <c r="O340" s="443">
        <v>3940</v>
      </c>
      <c r="P340" s="634">
        <v>3940</v>
      </c>
      <c r="Q340" s="637">
        <v>3940</v>
      </c>
      <c r="R340" s="443">
        <v>3940</v>
      </c>
      <c r="S340" s="443">
        <v>3940</v>
      </c>
      <c r="T340" s="443">
        <v>3940</v>
      </c>
      <c r="U340" s="443">
        <v>3940</v>
      </c>
      <c r="V340" s="443">
        <v>3940</v>
      </c>
      <c r="W340" s="634">
        <v>3940</v>
      </c>
      <c r="X340" s="384">
        <v>3940</v>
      </c>
      <c r="Z340" s="210"/>
    </row>
    <row r="341" spans="1:27" x14ac:dyDescent="0.2">
      <c r="A341" s="238" t="s">
        <v>6</v>
      </c>
      <c r="B341" s="238"/>
      <c r="C341" s="239">
        <v>3744</v>
      </c>
      <c r="D341" s="240">
        <v>3469</v>
      </c>
      <c r="E341" s="240">
        <v>3629</v>
      </c>
      <c r="F341" s="240">
        <v>3897</v>
      </c>
      <c r="G341" s="240">
        <v>3791</v>
      </c>
      <c r="H341" s="240">
        <v>3657</v>
      </c>
      <c r="I341" s="241">
        <v>3744</v>
      </c>
      <c r="J341" s="420">
        <v>3959</v>
      </c>
      <c r="K341" s="240">
        <v>3736</v>
      </c>
      <c r="L341" s="240">
        <v>3820</v>
      </c>
      <c r="M341" s="240">
        <v>3853</v>
      </c>
      <c r="N341" s="240">
        <v>3740</v>
      </c>
      <c r="O341" s="240">
        <v>3836</v>
      </c>
      <c r="P341" s="241">
        <v>4039</v>
      </c>
      <c r="Q341" s="420">
        <v>3614</v>
      </c>
      <c r="R341" s="240">
        <v>3855</v>
      </c>
      <c r="S341" s="240">
        <v>3719</v>
      </c>
      <c r="T341" s="240">
        <v>3827</v>
      </c>
      <c r="U341" s="240">
        <v>3614</v>
      </c>
      <c r="V341" s="240">
        <v>3871</v>
      </c>
      <c r="W341" s="241">
        <v>3980</v>
      </c>
      <c r="X341" s="375">
        <v>3777</v>
      </c>
    </row>
    <row r="342" spans="1:27" x14ac:dyDescent="0.2">
      <c r="A342" s="231" t="s">
        <v>7</v>
      </c>
      <c r="B342" s="231"/>
      <c r="C342" s="242">
        <v>100</v>
      </c>
      <c r="D342" s="243">
        <v>100</v>
      </c>
      <c r="E342" s="243">
        <v>91.7</v>
      </c>
      <c r="F342" s="243">
        <v>100</v>
      </c>
      <c r="G342" s="243">
        <v>91.7</v>
      </c>
      <c r="H342" s="243">
        <v>100</v>
      </c>
      <c r="I342" s="244">
        <v>100</v>
      </c>
      <c r="J342" s="421">
        <v>91.7</v>
      </c>
      <c r="K342" s="243">
        <v>100</v>
      </c>
      <c r="L342" s="243">
        <v>83.3</v>
      </c>
      <c r="M342" s="243">
        <v>100</v>
      </c>
      <c r="N342" s="243">
        <v>100</v>
      </c>
      <c r="O342" s="243">
        <v>100</v>
      </c>
      <c r="P342" s="244">
        <v>83.3</v>
      </c>
      <c r="Q342" s="421">
        <v>100</v>
      </c>
      <c r="R342" s="243">
        <v>100</v>
      </c>
      <c r="S342" s="243">
        <v>91.7</v>
      </c>
      <c r="T342" s="243">
        <v>87.5</v>
      </c>
      <c r="U342" s="243">
        <v>83.3</v>
      </c>
      <c r="V342" s="243">
        <v>91.7</v>
      </c>
      <c r="W342" s="244">
        <v>100</v>
      </c>
      <c r="X342" s="376">
        <v>89.6</v>
      </c>
      <c r="Y342" s="228"/>
      <c r="Z342" s="393"/>
    </row>
    <row r="343" spans="1:27" x14ac:dyDescent="0.2">
      <c r="A343" s="231" t="s">
        <v>8</v>
      </c>
      <c r="B343" s="231"/>
      <c r="C343" s="246">
        <v>5.2999999999999999E-2</v>
      </c>
      <c r="D343" s="247">
        <v>0.05</v>
      </c>
      <c r="E343" s="247">
        <v>5.8999999999999997E-2</v>
      </c>
      <c r="F343" s="247">
        <v>4.9000000000000002E-2</v>
      </c>
      <c r="G343" s="247">
        <v>4.7E-2</v>
      </c>
      <c r="H343" s="247">
        <v>3.3000000000000002E-2</v>
      </c>
      <c r="I343" s="248">
        <v>5.3999999999999999E-2</v>
      </c>
      <c r="J343" s="422">
        <v>6.0999999999999999E-2</v>
      </c>
      <c r="K343" s="247">
        <v>4.4999999999999998E-2</v>
      </c>
      <c r="L343" s="247">
        <v>8.1000000000000003E-2</v>
      </c>
      <c r="M343" s="247">
        <v>3.7999999999999999E-2</v>
      </c>
      <c r="N343" s="247">
        <v>0.04</v>
      </c>
      <c r="O343" s="247">
        <v>3.5999999999999997E-2</v>
      </c>
      <c r="P343" s="248">
        <v>6.5000000000000002E-2</v>
      </c>
      <c r="Q343" s="422">
        <v>2.9000000000000001E-2</v>
      </c>
      <c r="R343" s="247">
        <v>3.2000000000000001E-2</v>
      </c>
      <c r="S343" s="247">
        <v>5.3999999999999999E-2</v>
      </c>
      <c r="T343" s="247">
        <v>7.2999999999999995E-2</v>
      </c>
      <c r="U343" s="247">
        <v>7.8E-2</v>
      </c>
      <c r="V343" s="247">
        <v>4.9000000000000002E-2</v>
      </c>
      <c r="W343" s="248">
        <v>3.4000000000000002E-2</v>
      </c>
      <c r="X343" s="377">
        <v>6.2E-2</v>
      </c>
      <c r="Z343" s="313"/>
    </row>
    <row r="344" spans="1:27" x14ac:dyDescent="0.2">
      <c r="A344" s="238" t="s">
        <v>1</v>
      </c>
      <c r="B344" s="238"/>
      <c r="C344" s="250">
        <f>C341/C340*100-100</f>
        <v>-4.9746192893400973</v>
      </c>
      <c r="D344" s="251">
        <f t="shared" ref="D344:W344" si="60">D341/D340*100-100</f>
        <v>-11.954314720812192</v>
      </c>
      <c r="E344" s="251">
        <f t="shared" si="60"/>
        <v>-7.8934010152284344</v>
      </c>
      <c r="F344" s="251">
        <f t="shared" si="60"/>
        <v>-1.0913705583756439</v>
      </c>
      <c r="G344" s="251">
        <f t="shared" si="60"/>
        <v>-3.7817258883248712</v>
      </c>
      <c r="H344" s="251">
        <f t="shared" si="60"/>
        <v>-7.1827411167512736</v>
      </c>
      <c r="I344" s="252">
        <f t="shared" si="60"/>
        <v>-4.9746192893400973</v>
      </c>
      <c r="J344" s="423">
        <f t="shared" si="60"/>
        <v>0.4822335025380653</v>
      </c>
      <c r="K344" s="251">
        <f t="shared" si="60"/>
        <v>-5.1776649746192902</v>
      </c>
      <c r="L344" s="251">
        <f t="shared" si="60"/>
        <v>-3.0456852791878219</v>
      </c>
      <c r="M344" s="251">
        <f t="shared" si="60"/>
        <v>-2.208121827411162</v>
      </c>
      <c r="N344" s="251">
        <f t="shared" si="60"/>
        <v>-5.0761421319796938</v>
      </c>
      <c r="O344" s="251">
        <f t="shared" si="60"/>
        <v>-2.6395939086294504</v>
      </c>
      <c r="P344" s="252">
        <f t="shared" si="60"/>
        <v>2.5126903553299513</v>
      </c>
      <c r="Q344" s="423">
        <f t="shared" si="60"/>
        <v>-8.2741116751269033</v>
      </c>
      <c r="R344" s="251">
        <f t="shared" si="60"/>
        <v>-2.1573604060913709</v>
      </c>
      <c r="S344" s="251">
        <f t="shared" si="60"/>
        <v>-5.6091370558375644</v>
      </c>
      <c r="T344" s="251">
        <f t="shared" si="60"/>
        <v>-2.8680203045685317</v>
      </c>
      <c r="U344" s="251">
        <f t="shared" si="60"/>
        <v>-8.2741116751269033</v>
      </c>
      <c r="V344" s="251">
        <f t="shared" si="60"/>
        <v>-1.7512690355329994</v>
      </c>
      <c r="W344" s="252">
        <f t="shared" si="60"/>
        <v>1.0152284263959359</v>
      </c>
      <c r="X344" s="369">
        <f>X341/X340*100-100</f>
        <v>-4.1370558375634516</v>
      </c>
      <c r="Y344" s="767"/>
    </row>
    <row r="345" spans="1:27" ht="13.5" thickBot="1" x14ac:dyDescent="0.25">
      <c r="A345" s="669" t="s">
        <v>27</v>
      </c>
      <c r="B345" s="253"/>
      <c r="C345" s="254">
        <f t="shared" ref="C345:V345" si="61">C341-C327</f>
        <v>86</v>
      </c>
      <c r="D345" s="255">
        <f t="shared" si="61"/>
        <v>-6</v>
      </c>
      <c r="E345" s="255">
        <f t="shared" si="61"/>
        <v>124</v>
      </c>
      <c r="F345" s="255">
        <f t="shared" si="61"/>
        <v>-21</v>
      </c>
      <c r="G345" s="255">
        <f t="shared" si="61"/>
        <v>87</v>
      </c>
      <c r="H345" s="255">
        <f t="shared" si="61"/>
        <v>27</v>
      </c>
      <c r="I345" s="256">
        <f t="shared" si="61"/>
        <v>73</v>
      </c>
      <c r="J345" s="437">
        <f t="shared" si="61"/>
        <v>31</v>
      </c>
      <c r="K345" s="255">
        <f t="shared" si="61"/>
        <v>46</v>
      </c>
      <c r="L345" s="255">
        <f t="shared" si="61"/>
        <v>-106</v>
      </c>
      <c r="M345" s="255">
        <f t="shared" si="61"/>
        <v>114</v>
      </c>
      <c r="N345" s="255">
        <f t="shared" si="61"/>
        <v>161</v>
      </c>
      <c r="O345" s="255">
        <f t="shared" si="61"/>
        <v>12</v>
      </c>
      <c r="P345" s="256">
        <f t="shared" si="61"/>
        <v>252</v>
      </c>
      <c r="Q345" s="437">
        <f t="shared" si="61"/>
        <v>109</v>
      </c>
      <c r="R345" s="255">
        <f t="shared" si="61"/>
        <v>-43</v>
      </c>
      <c r="S345" s="255">
        <f t="shared" si="61"/>
        <v>71</v>
      </c>
      <c r="T345" s="255">
        <f t="shared" si="61"/>
        <v>60</v>
      </c>
      <c r="U345" s="255">
        <f t="shared" si="61"/>
        <v>13</v>
      </c>
      <c r="V345" s="255">
        <f t="shared" si="61"/>
        <v>50</v>
      </c>
      <c r="W345" s="256">
        <f>W341-W327</f>
        <v>-13</v>
      </c>
      <c r="X345" s="370">
        <f t="shared" ref="X345" si="62">X341-$C$285</f>
        <v>471</v>
      </c>
      <c r="Z345" s="210"/>
    </row>
    <row r="346" spans="1:27" x14ac:dyDescent="0.2">
      <c r="A346" s="258" t="s">
        <v>51</v>
      </c>
      <c r="B346" s="258"/>
      <c r="C346" s="259">
        <v>55</v>
      </c>
      <c r="D346" s="260">
        <v>56</v>
      </c>
      <c r="E346" s="260">
        <v>56</v>
      </c>
      <c r="F346" s="260">
        <v>17</v>
      </c>
      <c r="G346" s="260">
        <v>55</v>
      </c>
      <c r="H346" s="260">
        <v>56</v>
      </c>
      <c r="I346" s="261">
        <v>56</v>
      </c>
      <c r="J346" s="424">
        <v>59</v>
      </c>
      <c r="K346" s="260">
        <v>59</v>
      </c>
      <c r="L346" s="260">
        <v>59</v>
      </c>
      <c r="M346" s="260">
        <v>18</v>
      </c>
      <c r="N346" s="260">
        <v>59</v>
      </c>
      <c r="O346" s="260">
        <v>58</v>
      </c>
      <c r="P346" s="261">
        <v>58</v>
      </c>
      <c r="Q346" s="424">
        <v>59</v>
      </c>
      <c r="R346" s="260">
        <v>59</v>
      </c>
      <c r="S346" s="260">
        <v>58</v>
      </c>
      <c r="T346" s="260">
        <v>18</v>
      </c>
      <c r="U346" s="260">
        <v>60</v>
      </c>
      <c r="V346" s="260">
        <v>60</v>
      </c>
      <c r="W346" s="261">
        <v>59</v>
      </c>
      <c r="X346" s="385">
        <f>SUM(C346:W346)</f>
        <v>1094</v>
      </c>
      <c r="Y346" s="200" t="s">
        <v>56</v>
      </c>
      <c r="Z346" s="263">
        <f>X332-X346</f>
        <v>0</v>
      </c>
      <c r="AA346" s="285">
        <f>Z346/X332</f>
        <v>0</v>
      </c>
    </row>
    <row r="347" spans="1:27" x14ac:dyDescent="0.2">
      <c r="A347" s="265" t="s">
        <v>28</v>
      </c>
      <c r="B347" s="265"/>
      <c r="C347" s="218">
        <v>149.5</v>
      </c>
      <c r="D347" s="267">
        <v>149.5</v>
      </c>
      <c r="E347" s="267">
        <v>149.5</v>
      </c>
      <c r="F347" s="267">
        <v>148.5</v>
      </c>
      <c r="G347" s="267">
        <v>149</v>
      </c>
      <c r="H347" s="267">
        <v>149.5</v>
      </c>
      <c r="I347" s="219">
        <v>149.5</v>
      </c>
      <c r="J347" s="425">
        <v>148</v>
      </c>
      <c r="K347" s="267">
        <v>149.5</v>
      </c>
      <c r="L347" s="267">
        <v>149.5</v>
      </c>
      <c r="M347" s="267">
        <v>149.5</v>
      </c>
      <c r="N347" s="267">
        <v>149.5</v>
      </c>
      <c r="O347" s="267">
        <v>149</v>
      </c>
      <c r="P347" s="219">
        <v>148.5</v>
      </c>
      <c r="Q347" s="425">
        <v>149.5</v>
      </c>
      <c r="R347" s="267">
        <v>148.5</v>
      </c>
      <c r="S347" s="267">
        <v>149</v>
      </c>
      <c r="T347" s="267">
        <v>149</v>
      </c>
      <c r="U347" s="267">
        <v>149</v>
      </c>
      <c r="V347" s="267">
        <v>148.5</v>
      </c>
      <c r="W347" s="219">
        <v>148</v>
      </c>
      <c r="X347" s="325"/>
      <c r="Y347" s="200" t="s">
        <v>57</v>
      </c>
      <c r="Z347" s="200">
        <v>145.82</v>
      </c>
    </row>
    <row r="348" spans="1:27" ht="13.5" thickBot="1" x14ac:dyDescent="0.25">
      <c r="A348" s="266" t="s">
        <v>26</v>
      </c>
      <c r="B348" s="266"/>
      <c r="C348" s="623">
        <f>C347-C333</f>
        <v>3</v>
      </c>
      <c r="D348" s="624">
        <f t="shared" ref="D348:W348" si="63">D347-D333</f>
        <v>3</v>
      </c>
      <c r="E348" s="624">
        <f t="shared" si="63"/>
        <v>3</v>
      </c>
      <c r="F348" s="624">
        <f t="shared" si="63"/>
        <v>3</v>
      </c>
      <c r="G348" s="624">
        <f t="shared" si="63"/>
        <v>3</v>
      </c>
      <c r="H348" s="624">
        <f t="shared" si="63"/>
        <v>3</v>
      </c>
      <c r="I348" s="625">
        <f t="shared" si="63"/>
        <v>3</v>
      </c>
      <c r="J348" s="723">
        <f t="shared" si="63"/>
        <v>2.5</v>
      </c>
      <c r="K348" s="624">
        <f t="shared" si="63"/>
        <v>3</v>
      </c>
      <c r="L348" s="624">
        <f t="shared" si="63"/>
        <v>3</v>
      </c>
      <c r="M348" s="624">
        <f t="shared" si="63"/>
        <v>3</v>
      </c>
      <c r="N348" s="624">
        <f t="shared" si="63"/>
        <v>3</v>
      </c>
      <c r="O348" s="624">
        <f t="shared" si="63"/>
        <v>3</v>
      </c>
      <c r="P348" s="625">
        <f t="shared" si="63"/>
        <v>2.5</v>
      </c>
      <c r="Q348" s="723">
        <f t="shared" si="63"/>
        <v>3</v>
      </c>
      <c r="R348" s="624">
        <f t="shared" si="63"/>
        <v>3</v>
      </c>
      <c r="S348" s="624">
        <f t="shared" si="63"/>
        <v>3</v>
      </c>
      <c r="T348" s="624">
        <f t="shared" si="63"/>
        <v>3</v>
      </c>
      <c r="U348" s="624">
        <f t="shared" si="63"/>
        <v>3</v>
      </c>
      <c r="V348" s="624">
        <f t="shared" si="63"/>
        <v>3</v>
      </c>
      <c r="W348" s="625">
        <f t="shared" si="63"/>
        <v>3</v>
      </c>
      <c r="X348" s="371"/>
      <c r="Y348" s="200" t="s">
        <v>26</v>
      </c>
      <c r="Z348" s="200">
        <f>Z347-Z333</f>
        <v>2.4899999999999807</v>
      </c>
    </row>
    <row r="351" spans="1:27" ht="13.5" thickBot="1" x14ac:dyDescent="0.25"/>
    <row r="352" spans="1:27" ht="13.5" thickBot="1" x14ac:dyDescent="0.25">
      <c r="A352" s="230" t="s">
        <v>280</v>
      </c>
      <c r="B352" s="230"/>
      <c r="C352" s="1082" t="s">
        <v>130</v>
      </c>
      <c r="D352" s="1083"/>
      <c r="E352" s="1083"/>
      <c r="F352" s="1083"/>
      <c r="G352" s="1083"/>
      <c r="H352" s="1083"/>
      <c r="I352" s="1084"/>
      <c r="J352" s="1085" t="s">
        <v>131</v>
      </c>
      <c r="K352" s="1083"/>
      <c r="L352" s="1083"/>
      <c r="M352" s="1083"/>
      <c r="N352" s="1083"/>
      <c r="O352" s="1083"/>
      <c r="P352" s="1084"/>
      <c r="Q352" s="1086" t="s">
        <v>53</v>
      </c>
      <c r="R352" s="1087"/>
      <c r="S352" s="1087"/>
      <c r="T352" s="1087"/>
      <c r="U352" s="1087"/>
      <c r="V352" s="1087"/>
      <c r="W352" s="1088"/>
      <c r="X352" s="1080" t="s">
        <v>55</v>
      </c>
      <c r="Y352" s="228">
        <v>239</v>
      </c>
    </row>
    <row r="353" spans="1:27" ht="13.5" thickBot="1" x14ac:dyDescent="0.25">
      <c r="A353" s="676" t="s">
        <v>54</v>
      </c>
      <c r="B353" s="258"/>
      <c r="C353" s="903">
        <v>1</v>
      </c>
      <c r="D353" s="900">
        <v>2</v>
      </c>
      <c r="E353" s="900">
        <v>3</v>
      </c>
      <c r="F353" s="900">
        <v>4</v>
      </c>
      <c r="G353" s="900">
        <v>5</v>
      </c>
      <c r="H353" s="900">
        <v>6</v>
      </c>
      <c r="I353" s="901">
        <v>7</v>
      </c>
      <c r="J353" s="902">
        <v>8</v>
      </c>
      <c r="K353" s="900">
        <v>9</v>
      </c>
      <c r="L353" s="900">
        <v>10</v>
      </c>
      <c r="M353" s="900">
        <v>11</v>
      </c>
      <c r="N353" s="900">
        <v>12</v>
      </c>
      <c r="O353" s="900">
        <v>13</v>
      </c>
      <c r="P353" s="901">
        <v>14</v>
      </c>
      <c r="Q353" s="902">
        <v>1</v>
      </c>
      <c r="R353" s="900">
        <v>2</v>
      </c>
      <c r="S353" s="900">
        <v>3</v>
      </c>
      <c r="T353" s="900">
        <v>4</v>
      </c>
      <c r="U353" s="900">
        <v>5</v>
      </c>
      <c r="V353" s="900">
        <v>6</v>
      </c>
      <c r="W353" s="901">
        <v>7</v>
      </c>
      <c r="X353" s="1081"/>
      <c r="Y353" s="228"/>
      <c r="Z353" s="228"/>
    </row>
    <row r="354" spans="1:27" x14ac:dyDescent="0.2">
      <c r="A354" s="234" t="s">
        <v>3</v>
      </c>
      <c r="B354" s="1020"/>
      <c r="C354" s="442">
        <v>4010</v>
      </c>
      <c r="D354" s="443">
        <v>4010</v>
      </c>
      <c r="E354" s="443">
        <v>4010</v>
      </c>
      <c r="F354" s="443">
        <v>4010</v>
      </c>
      <c r="G354" s="443">
        <v>4010</v>
      </c>
      <c r="H354" s="443">
        <v>4010</v>
      </c>
      <c r="I354" s="634">
        <v>4010</v>
      </c>
      <c r="J354" s="637">
        <v>4010</v>
      </c>
      <c r="K354" s="443">
        <v>4010</v>
      </c>
      <c r="L354" s="443">
        <v>4010</v>
      </c>
      <c r="M354" s="443">
        <v>4010</v>
      </c>
      <c r="N354" s="443">
        <v>4010</v>
      </c>
      <c r="O354" s="443">
        <v>4010</v>
      </c>
      <c r="P354" s="634">
        <v>4010</v>
      </c>
      <c r="Q354" s="637">
        <v>4010</v>
      </c>
      <c r="R354" s="443">
        <v>4010</v>
      </c>
      <c r="S354" s="443">
        <v>4010</v>
      </c>
      <c r="T354" s="443">
        <v>4010</v>
      </c>
      <c r="U354" s="443">
        <v>4010</v>
      </c>
      <c r="V354" s="443">
        <v>4010</v>
      </c>
      <c r="W354" s="634">
        <v>4010</v>
      </c>
      <c r="X354" s="384">
        <v>4010</v>
      </c>
      <c r="Z354" s="210"/>
    </row>
    <row r="355" spans="1:27" x14ac:dyDescent="0.2">
      <c r="A355" s="238" t="s">
        <v>6</v>
      </c>
      <c r="B355" s="238"/>
      <c r="C355" s="239">
        <v>3855</v>
      </c>
      <c r="D355" s="240">
        <v>3659</v>
      </c>
      <c r="E355" s="240">
        <v>3670</v>
      </c>
      <c r="F355" s="240">
        <v>4020</v>
      </c>
      <c r="G355" s="240">
        <v>3933</v>
      </c>
      <c r="H355" s="240">
        <v>3823</v>
      </c>
      <c r="I355" s="241">
        <v>3849</v>
      </c>
      <c r="J355" s="420">
        <v>4005</v>
      </c>
      <c r="K355" s="240">
        <v>3905</v>
      </c>
      <c r="L355" s="240">
        <v>4025</v>
      </c>
      <c r="M355" s="240">
        <v>3911</v>
      </c>
      <c r="N355" s="240">
        <v>3754</v>
      </c>
      <c r="O355" s="240">
        <v>3911</v>
      </c>
      <c r="P355" s="241">
        <v>4058</v>
      </c>
      <c r="Q355" s="420">
        <v>3790</v>
      </c>
      <c r="R355" s="240">
        <v>4007</v>
      </c>
      <c r="S355" s="240">
        <v>3908</v>
      </c>
      <c r="T355" s="240">
        <v>4010</v>
      </c>
      <c r="U355" s="240">
        <v>3657</v>
      </c>
      <c r="V355" s="240">
        <v>4091</v>
      </c>
      <c r="W355" s="241">
        <v>4201</v>
      </c>
      <c r="X355" s="375">
        <v>3903</v>
      </c>
    </row>
    <row r="356" spans="1:27" x14ac:dyDescent="0.2">
      <c r="A356" s="231" t="s">
        <v>7</v>
      </c>
      <c r="B356" s="231"/>
      <c r="C356" s="242">
        <v>100</v>
      </c>
      <c r="D356" s="243">
        <v>83.3</v>
      </c>
      <c r="E356" s="243">
        <v>83.3</v>
      </c>
      <c r="F356" s="243">
        <v>100</v>
      </c>
      <c r="G356" s="243">
        <v>100</v>
      </c>
      <c r="H356" s="243">
        <v>91.7</v>
      </c>
      <c r="I356" s="244">
        <v>91.7</v>
      </c>
      <c r="J356" s="421">
        <v>100</v>
      </c>
      <c r="K356" s="243">
        <v>100</v>
      </c>
      <c r="L356" s="243">
        <v>83.3</v>
      </c>
      <c r="M356" s="243">
        <v>100</v>
      </c>
      <c r="N356" s="243">
        <v>83.3</v>
      </c>
      <c r="O356" s="243">
        <v>100</v>
      </c>
      <c r="P356" s="244">
        <v>100</v>
      </c>
      <c r="Q356" s="421">
        <v>100</v>
      </c>
      <c r="R356" s="243">
        <v>91.7</v>
      </c>
      <c r="S356" s="243">
        <v>100</v>
      </c>
      <c r="T356" s="243">
        <v>100</v>
      </c>
      <c r="U356" s="243">
        <v>100</v>
      </c>
      <c r="V356" s="243">
        <v>91.7</v>
      </c>
      <c r="W356" s="244">
        <v>100</v>
      </c>
      <c r="X356" s="376">
        <v>90.4</v>
      </c>
      <c r="Y356" s="228"/>
      <c r="Z356" s="393"/>
    </row>
    <row r="357" spans="1:27" x14ac:dyDescent="0.2">
      <c r="A357" s="231" t="s">
        <v>8</v>
      </c>
      <c r="B357" s="231"/>
      <c r="C357" s="246">
        <v>4.5999999999999999E-2</v>
      </c>
      <c r="D357" s="247">
        <v>0.06</v>
      </c>
      <c r="E357" s="247">
        <v>6.8000000000000005E-2</v>
      </c>
      <c r="F357" s="247">
        <v>4.2000000000000003E-2</v>
      </c>
      <c r="G357" s="247">
        <v>4.8000000000000001E-2</v>
      </c>
      <c r="H357" s="247">
        <v>5.6000000000000001E-2</v>
      </c>
      <c r="I357" s="248">
        <v>5.2999999999999999E-2</v>
      </c>
      <c r="J357" s="422">
        <v>5.3999999999999999E-2</v>
      </c>
      <c r="K357" s="247">
        <v>0.04</v>
      </c>
      <c r="L357" s="247">
        <v>7.0999999999999994E-2</v>
      </c>
      <c r="M357" s="247">
        <v>3.1E-2</v>
      </c>
      <c r="N357" s="247">
        <v>7.3999999999999996E-2</v>
      </c>
      <c r="O357" s="247">
        <v>0.04</v>
      </c>
      <c r="P357" s="248">
        <v>5.6000000000000001E-2</v>
      </c>
      <c r="Q357" s="422">
        <v>4.2000000000000003E-2</v>
      </c>
      <c r="R357" s="247">
        <v>5.0999999999999997E-2</v>
      </c>
      <c r="S357" s="247">
        <v>4.5999999999999999E-2</v>
      </c>
      <c r="T357" s="247">
        <v>3.1E-2</v>
      </c>
      <c r="U357" s="247">
        <v>4.2999999999999997E-2</v>
      </c>
      <c r="V357" s="247">
        <v>5.3999999999999999E-2</v>
      </c>
      <c r="W357" s="248">
        <v>4.4999999999999998E-2</v>
      </c>
      <c r="X357" s="377">
        <v>6.2E-2</v>
      </c>
      <c r="Z357" s="313"/>
    </row>
    <row r="358" spans="1:27" x14ac:dyDescent="0.2">
      <c r="A358" s="238" t="s">
        <v>1</v>
      </c>
      <c r="B358" s="238"/>
      <c r="C358" s="250">
        <f>C355/C354*100-100</f>
        <v>-3.86533665835411</v>
      </c>
      <c r="D358" s="251">
        <f t="shared" ref="D358:W358" si="64">D355/D354*100-100</f>
        <v>-8.7531172069825374</v>
      </c>
      <c r="E358" s="251">
        <f t="shared" si="64"/>
        <v>-8.4788029925187089</v>
      </c>
      <c r="F358" s="251">
        <f t="shared" si="64"/>
        <v>0.24937655860348684</v>
      </c>
      <c r="G358" s="251">
        <f t="shared" si="64"/>
        <v>-1.9201995012468842</v>
      </c>
      <c r="H358" s="251">
        <f t="shared" si="64"/>
        <v>-4.6633416458852821</v>
      </c>
      <c r="I358" s="252">
        <f t="shared" si="64"/>
        <v>-4.0149625935162163</v>
      </c>
      <c r="J358" s="423">
        <f t="shared" si="64"/>
        <v>-0.12468827930175053</v>
      </c>
      <c r="K358" s="251">
        <f t="shared" si="64"/>
        <v>-2.6184538653366616</v>
      </c>
      <c r="L358" s="251">
        <f t="shared" si="64"/>
        <v>0.37406483790522316</v>
      </c>
      <c r="M358" s="251">
        <f t="shared" si="64"/>
        <v>-2.4688279301745695</v>
      </c>
      <c r="N358" s="251">
        <f t="shared" si="64"/>
        <v>-6.3840399002493768</v>
      </c>
      <c r="O358" s="251">
        <f t="shared" si="64"/>
        <v>-2.4688279301745695</v>
      </c>
      <c r="P358" s="252">
        <f t="shared" si="64"/>
        <v>1.1970074812967653</v>
      </c>
      <c r="Q358" s="423">
        <f t="shared" si="64"/>
        <v>-5.48628428927681</v>
      </c>
      <c r="R358" s="251">
        <f t="shared" si="64"/>
        <v>-7.4812967581053158E-2</v>
      </c>
      <c r="S358" s="251">
        <f t="shared" si="64"/>
        <v>-2.5436408977556084</v>
      </c>
      <c r="T358" s="251">
        <f t="shared" si="64"/>
        <v>0</v>
      </c>
      <c r="U358" s="251">
        <f t="shared" si="64"/>
        <v>-8.8029925187032489</v>
      </c>
      <c r="V358" s="251">
        <f t="shared" si="64"/>
        <v>2.0199501246882789</v>
      </c>
      <c r="W358" s="252">
        <f t="shared" si="64"/>
        <v>4.7630922693266768</v>
      </c>
      <c r="X358" s="369">
        <f>X355/X354*100-100</f>
        <v>-2.6683291770573589</v>
      </c>
      <c r="Y358" s="767"/>
    </row>
    <row r="359" spans="1:27" ht="13.5" thickBot="1" x14ac:dyDescent="0.25">
      <c r="A359" s="669" t="s">
        <v>27</v>
      </c>
      <c r="B359" s="253"/>
      <c r="C359" s="254">
        <f t="shared" ref="C359:V359" si="65">C355-C341</f>
        <v>111</v>
      </c>
      <c r="D359" s="255">
        <f t="shared" si="65"/>
        <v>190</v>
      </c>
      <c r="E359" s="255">
        <f t="shared" si="65"/>
        <v>41</v>
      </c>
      <c r="F359" s="255">
        <f t="shared" si="65"/>
        <v>123</v>
      </c>
      <c r="G359" s="255">
        <f t="shared" si="65"/>
        <v>142</v>
      </c>
      <c r="H359" s="255">
        <f t="shared" si="65"/>
        <v>166</v>
      </c>
      <c r="I359" s="256">
        <f t="shared" si="65"/>
        <v>105</v>
      </c>
      <c r="J359" s="437">
        <f t="shared" si="65"/>
        <v>46</v>
      </c>
      <c r="K359" s="255">
        <f t="shared" si="65"/>
        <v>169</v>
      </c>
      <c r="L359" s="255">
        <f t="shared" si="65"/>
        <v>205</v>
      </c>
      <c r="M359" s="255">
        <f t="shared" si="65"/>
        <v>58</v>
      </c>
      <c r="N359" s="255">
        <f t="shared" si="65"/>
        <v>14</v>
      </c>
      <c r="O359" s="255">
        <f t="shared" si="65"/>
        <v>75</v>
      </c>
      <c r="P359" s="256">
        <f t="shared" si="65"/>
        <v>19</v>
      </c>
      <c r="Q359" s="437">
        <f t="shared" si="65"/>
        <v>176</v>
      </c>
      <c r="R359" s="255">
        <f t="shared" si="65"/>
        <v>152</v>
      </c>
      <c r="S359" s="255">
        <f t="shared" si="65"/>
        <v>189</v>
      </c>
      <c r="T359" s="255">
        <f t="shared" si="65"/>
        <v>183</v>
      </c>
      <c r="U359" s="255">
        <f t="shared" si="65"/>
        <v>43</v>
      </c>
      <c r="V359" s="255">
        <f t="shared" si="65"/>
        <v>220</v>
      </c>
      <c r="W359" s="256">
        <f>W355-W341</f>
        <v>221</v>
      </c>
      <c r="X359" s="370">
        <f t="shared" ref="X359" si="66">X355-$C$285</f>
        <v>597</v>
      </c>
      <c r="Z359" s="210"/>
    </row>
    <row r="360" spans="1:27" x14ac:dyDescent="0.2">
      <c r="A360" s="258" t="s">
        <v>51</v>
      </c>
      <c r="B360" s="258"/>
      <c r="C360" s="259">
        <v>55</v>
      </c>
      <c r="D360" s="260">
        <v>56</v>
      </c>
      <c r="E360" s="260">
        <v>56</v>
      </c>
      <c r="F360" s="260">
        <v>17</v>
      </c>
      <c r="G360" s="260">
        <v>54</v>
      </c>
      <c r="H360" s="260">
        <v>56</v>
      </c>
      <c r="I360" s="261">
        <v>56</v>
      </c>
      <c r="J360" s="424">
        <v>59</v>
      </c>
      <c r="K360" s="260">
        <v>58</v>
      </c>
      <c r="L360" s="260">
        <v>59</v>
      </c>
      <c r="M360" s="260">
        <v>18</v>
      </c>
      <c r="N360" s="260">
        <v>59</v>
      </c>
      <c r="O360" s="260">
        <v>58</v>
      </c>
      <c r="P360" s="261">
        <v>58</v>
      </c>
      <c r="Q360" s="424">
        <v>59</v>
      </c>
      <c r="R360" s="260">
        <v>59</v>
      </c>
      <c r="S360" s="260">
        <v>58</v>
      </c>
      <c r="T360" s="260">
        <v>17</v>
      </c>
      <c r="U360" s="260">
        <v>60</v>
      </c>
      <c r="V360" s="260">
        <v>59</v>
      </c>
      <c r="W360" s="261">
        <v>59</v>
      </c>
      <c r="X360" s="385">
        <f>SUM(C360:W360)</f>
        <v>1090</v>
      </c>
      <c r="Y360" s="200" t="s">
        <v>56</v>
      </c>
      <c r="Z360" s="263">
        <f>X346-X360</f>
        <v>4</v>
      </c>
      <c r="AA360" s="285">
        <f>Z360/X346</f>
        <v>3.6563071297989031E-3</v>
      </c>
    </row>
    <row r="361" spans="1:27" x14ac:dyDescent="0.2">
      <c r="A361" s="265" t="s">
        <v>28</v>
      </c>
      <c r="B361" s="265"/>
      <c r="C361" s="218">
        <v>151.5</v>
      </c>
      <c r="D361" s="267">
        <v>151.5</v>
      </c>
      <c r="E361" s="267">
        <v>151.5</v>
      </c>
      <c r="F361" s="267">
        <v>150.5</v>
      </c>
      <c r="G361" s="267">
        <v>151</v>
      </c>
      <c r="H361" s="267">
        <v>151.5</v>
      </c>
      <c r="I361" s="219">
        <v>151.5</v>
      </c>
      <c r="J361" s="425">
        <v>150</v>
      </c>
      <c r="K361" s="267">
        <v>151.5</v>
      </c>
      <c r="L361" s="267">
        <v>151.5</v>
      </c>
      <c r="M361" s="267">
        <v>151.5</v>
      </c>
      <c r="N361" s="267">
        <v>151.5</v>
      </c>
      <c r="O361" s="267">
        <v>151</v>
      </c>
      <c r="P361" s="219">
        <v>150.5</v>
      </c>
      <c r="Q361" s="425">
        <v>151.5</v>
      </c>
      <c r="R361" s="267">
        <v>150.5</v>
      </c>
      <c r="S361" s="267">
        <v>151</v>
      </c>
      <c r="T361" s="267">
        <v>151</v>
      </c>
      <c r="U361" s="267">
        <v>151</v>
      </c>
      <c r="V361" s="267">
        <v>150.5</v>
      </c>
      <c r="W361" s="219">
        <v>150</v>
      </c>
      <c r="X361" s="325"/>
      <c r="Y361" s="200" t="s">
        <v>57</v>
      </c>
      <c r="Z361" s="200">
        <v>149.38</v>
      </c>
    </row>
    <row r="362" spans="1:27" ht="13.5" thickBot="1" x14ac:dyDescent="0.25">
      <c r="A362" s="266" t="s">
        <v>26</v>
      </c>
      <c r="B362" s="266"/>
      <c r="C362" s="623">
        <f>C361-C347</f>
        <v>2</v>
      </c>
      <c r="D362" s="624">
        <f t="shared" ref="D362:W362" si="67">D361-D347</f>
        <v>2</v>
      </c>
      <c r="E362" s="624">
        <f t="shared" si="67"/>
        <v>2</v>
      </c>
      <c r="F362" s="624">
        <f t="shared" si="67"/>
        <v>2</v>
      </c>
      <c r="G362" s="624">
        <f t="shared" si="67"/>
        <v>2</v>
      </c>
      <c r="H362" s="624">
        <f t="shared" si="67"/>
        <v>2</v>
      </c>
      <c r="I362" s="625">
        <f t="shared" si="67"/>
        <v>2</v>
      </c>
      <c r="J362" s="723">
        <f t="shared" si="67"/>
        <v>2</v>
      </c>
      <c r="K362" s="624">
        <f t="shared" si="67"/>
        <v>2</v>
      </c>
      <c r="L362" s="624">
        <f t="shared" si="67"/>
        <v>2</v>
      </c>
      <c r="M362" s="624">
        <f t="shared" si="67"/>
        <v>2</v>
      </c>
      <c r="N362" s="624">
        <f t="shared" si="67"/>
        <v>2</v>
      </c>
      <c r="O362" s="624">
        <f t="shared" si="67"/>
        <v>2</v>
      </c>
      <c r="P362" s="625">
        <f t="shared" si="67"/>
        <v>2</v>
      </c>
      <c r="Q362" s="723">
        <f t="shared" si="67"/>
        <v>2</v>
      </c>
      <c r="R362" s="624">
        <f t="shared" si="67"/>
        <v>2</v>
      </c>
      <c r="S362" s="624">
        <f t="shared" si="67"/>
        <v>2</v>
      </c>
      <c r="T362" s="624">
        <f t="shared" si="67"/>
        <v>2</v>
      </c>
      <c r="U362" s="624">
        <f t="shared" si="67"/>
        <v>2</v>
      </c>
      <c r="V362" s="624">
        <f t="shared" si="67"/>
        <v>2</v>
      </c>
      <c r="W362" s="625">
        <f t="shared" si="67"/>
        <v>2</v>
      </c>
      <c r="X362" s="371"/>
      <c r="Y362" s="200" t="s">
        <v>26</v>
      </c>
      <c r="Z362" s="200">
        <f>Z361-Z347</f>
        <v>3.5600000000000023</v>
      </c>
    </row>
    <row r="365" spans="1:27" ht="13.5" thickBot="1" x14ac:dyDescent="0.25"/>
    <row r="366" spans="1:27" ht="13.5" thickBot="1" x14ac:dyDescent="0.25">
      <c r="A366" s="230" t="s">
        <v>282</v>
      </c>
      <c r="B366" s="230"/>
      <c r="C366" s="1082" t="s">
        <v>130</v>
      </c>
      <c r="D366" s="1083"/>
      <c r="E366" s="1083"/>
      <c r="F366" s="1083"/>
      <c r="G366" s="1083"/>
      <c r="H366" s="1083"/>
      <c r="I366" s="1084"/>
      <c r="J366" s="1085" t="s">
        <v>131</v>
      </c>
      <c r="K366" s="1083"/>
      <c r="L366" s="1083"/>
      <c r="M366" s="1083"/>
      <c r="N366" s="1083"/>
      <c r="O366" s="1083"/>
      <c r="P366" s="1084"/>
      <c r="Q366" s="1086" t="s">
        <v>53</v>
      </c>
      <c r="R366" s="1087"/>
      <c r="S366" s="1087"/>
      <c r="T366" s="1087"/>
      <c r="U366" s="1087"/>
      <c r="V366" s="1087"/>
      <c r="W366" s="1088"/>
      <c r="X366" s="1080" t="s">
        <v>55</v>
      </c>
      <c r="Y366" s="228">
        <v>238</v>
      </c>
    </row>
    <row r="367" spans="1:27" ht="13.5" thickBot="1" x14ac:dyDescent="0.25">
      <c r="A367" s="676" t="s">
        <v>54</v>
      </c>
      <c r="B367" s="258"/>
      <c r="C367" s="903">
        <v>1</v>
      </c>
      <c r="D367" s="900">
        <v>2</v>
      </c>
      <c r="E367" s="900">
        <v>3</v>
      </c>
      <c r="F367" s="900">
        <v>4</v>
      </c>
      <c r="G367" s="900">
        <v>5</v>
      </c>
      <c r="H367" s="900">
        <v>6</v>
      </c>
      <c r="I367" s="901">
        <v>7</v>
      </c>
      <c r="J367" s="902">
        <v>8</v>
      </c>
      <c r="K367" s="900">
        <v>9</v>
      </c>
      <c r="L367" s="900">
        <v>10</v>
      </c>
      <c r="M367" s="900">
        <v>11</v>
      </c>
      <c r="N367" s="900">
        <v>12</v>
      </c>
      <c r="O367" s="900">
        <v>13</v>
      </c>
      <c r="P367" s="901">
        <v>14</v>
      </c>
      <c r="Q367" s="902">
        <v>1</v>
      </c>
      <c r="R367" s="900">
        <v>2</v>
      </c>
      <c r="S367" s="900">
        <v>3</v>
      </c>
      <c r="T367" s="900">
        <v>4</v>
      </c>
      <c r="U367" s="900">
        <v>5</v>
      </c>
      <c r="V367" s="900">
        <v>6</v>
      </c>
      <c r="W367" s="901">
        <v>7</v>
      </c>
      <c r="X367" s="1081"/>
      <c r="Y367" s="228"/>
      <c r="Z367" s="228"/>
    </row>
    <row r="368" spans="1:27" x14ac:dyDescent="0.2">
      <c r="A368" s="234" t="s">
        <v>3</v>
      </c>
      <c r="B368" s="1020"/>
      <c r="C368" s="442">
        <v>4070</v>
      </c>
      <c r="D368" s="443">
        <v>4070</v>
      </c>
      <c r="E368" s="443">
        <v>4070</v>
      </c>
      <c r="F368" s="443">
        <v>4070</v>
      </c>
      <c r="G368" s="443">
        <v>4070</v>
      </c>
      <c r="H368" s="443">
        <v>4070</v>
      </c>
      <c r="I368" s="634">
        <v>4070</v>
      </c>
      <c r="J368" s="637">
        <v>4070</v>
      </c>
      <c r="K368" s="443">
        <v>4070</v>
      </c>
      <c r="L368" s="443">
        <v>4070</v>
      </c>
      <c r="M368" s="443">
        <v>4070</v>
      </c>
      <c r="N368" s="443">
        <v>4070</v>
      </c>
      <c r="O368" s="443">
        <v>4070</v>
      </c>
      <c r="P368" s="634">
        <v>4070</v>
      </c>
      <c r="Q368" s="637">
        <v>4070</v>
      </c>
      <c r="R368" s="443">
        <v>4070</v>
      </c>
      <c r="S368" s="443">
        <v>4070</v>
      </c>
      <c r="T368" s="443">
        <v>4070</v>
      </c>
      <c r="U368" s="443">
        <v>4070</v>
      </c>
      <c r="V368" s="443">
        <v>4070</v>
      </c>
      <c r="W368" s="634">
        <v>4070</v>
      </c>
      <c r="X368" s="384">
        <v>4070</v>
      </c>
      <c r="Z368" s="210"/>
    </row>
    <row r="369" spans="1:27" x14ac:dyDescent="0.2">
      <c r="A369" s="238" t="s">
        <v>6</v>
      </c>
      <c r="B369" s="238"/>
      <c r="C369" s="239">
        <v>4124</v>
      </c>
      <c r="D369" s="240">
        <v>3661</v>
      </c>
      <c r="E369" s="240">
        <v>3743</v>
      </c>
      <c r="F369" s="240">
        <v>4049</v>
      </c>
      <c r="G369" s="240">
        <v>3968</v>
      </c>
      <c r="H369" s="240">
        <v>3873</v>
      </c>
      <c r="I369" s="241">
        <v>3979</v>
      </c>
      <c r="J369" s="420">
        <v>4178</v>
      </c>
      <c r="K369" s="240">
        <v>3971</v>
      </c>
      <c r="L369" s="240">
        <v>4039</v>
      </c>
      <c r="M369" s="240">
        <v>3980</v>
      </c>
      <c r="N369" s="240">
        <v>3877</v>
      </c>
      <c r="O369" s="240">
        <v>4046</v>
      </c>
      <c r="P369" s="241">
        <v>4159</v>
      </c>
      <c r="Q369" s="420">
        <v>3770</v>
      </c>
      <c r="R369" s="240">
        <v>4092</v>
      </c>
      <c r="S369" s="240">
        <v>3869</v>
      </c>
      <c r="T369" s="240">
        <v>4028</v>
      </c>
      <c r="U369" s="240">
        <v>3715</v>
      </c>
      <c r="V369" s="240">
        <v>4162</v>
      </c>
      <c r="W369" s="241">
        <v>4128</v>
      </c>
      <c r="X369" s="375">
        <v>3969</v>
      </c>
    </row>
    <row r="370" spans="1:27" x14ac:dyDescent="0.2">
      <c r="A370" s="231" t="s">
        <v>7</v>
      </c>
      <c r="B370" s="231"/>
      <c r="C370" s="242">
        <v>100</v>
      </c>
      <c r="D370" s="243">
        <v>75</v>
      </c>
      <c r="E370" s="243">
        <v>91.7</v>
      </c>
      <c r="F370" s="243">
        <v>100</v>
      </c>
      <c r="G370" s="243">
        <v>100</v>
      </c>
      <c r="H370" s="243">
        <v>83.3</v>
      </c>
      <c r="I370" s="244">
        <v>91.7</v>
      </c>
      <c r="J370" s="421">
        <v>91.7</v>
      </c>
      <c r="K370" s="243">
        <v>100</v>
      </c>
      <c r="L370" s="243">
        <v>100</v>
      </c>
      <c r="M370" s="243">
        <v>87.5</v>
      </c>
      <c r="N370" s="243">
        <v>100</v>
      </c>
      <c r="O370" s="243">
        <v>91.7</v>
      </c>
      <c r="P370" s="244">
        <v>100</v>
      </c>
      <c r="Q370" s="421">
        <v>91.7</v>
      </c>
      <c r="R370" s="243">
        <v>91.7</v>
      </c>
      <c r="S370" s="243">
        <v>91.7</v>
      </c>
      <c r="T370" s="243">
        <v>100</v>
      </c>
      <c r="U370" s="243">
        <v>91.7</v>
      </c>
      <c r="V370" s="243">
        <v>100</v>
      </c>
      <c r="W370" s="244">
        <v>91.7</v>
      </c>
      <c r="X370" s="376">
        <v>90.3</v>
      </c>
      <c r="Y370" s="228"/>
      <c r="Z370" s="393"/>
    </row>
    <row r="371" spans="1:27" x14ac:dyDescent="0.2">
      <c r="A371" s="231" t="s">
        <v>8</v>
      </c>
      <c r="B371" s="231"/>
      <c r="C371" s="246">
        <v>4.9000000000000002E-2</v>
      </c>
      <c r="D371" s="247">
        <v>7.3999999999999996E-2</v>
      </c>
      <c r="E371" s="247">
        <v>5.8000000000000003E-2</v>
      </c>
      <c r="F371" s="247">
        <v>5.5E-2</v>
      </c>
      <c r="G371" s="247">
        <v>3.6999999999999998E-2</v>
      </c>
      <c r="H371" s="247">
        <v>6.4000000000000001E-2</v>
      </c>
      <c r="I371" s="248">
        <v>5.6000000000000001E-2</v>
      </c>
      <c r="J371" s="422">
        <v>6.7000000000000004E-2</v>
      </c>
      <c r="K371" s="247">
        <v>0.05</v>
      </c>
      <c r="L371" s="247">
        <v>5.0999999999999997E-2</v>
      </c>
      <c r="M371" s="247">
        <v>5.8000000000000003E-2</v>
      </c>
      <c r="N371" s="247">
        <v>2.9000000000000001E-2</v>
      </c>
      <c r="O371" s="247">
        <v>5.8000000000000003E-2</v>
      </c>
      <c r="P371" s="248">
        <v>4.5999999999999999E-2</v>
      </c>
      <c r="Q371" s="422">
        <v>7.2999999999999995E-2</v>
      </c>
      <c r="R371" s="247">
        <v>4.9000000000000002E-2</v>
      </c>
      <c r="S371" s="247">
        <v>4.8000000000000001E-2</v>
      </c>
      <c r="T371" s="247">
        <v>3.7999999999999999E-2</v>
      </c>
      <c r="U371" s="247">
        <v>4.5999999999999999E-2</v>
      </c>
      <c r="V371" s="247">
        <v>4.2999999999999997E-2</v>
      </c>
      <c r="W371" s="248">
        <v>5.2999999999999999E-2</v>
      </c>
      <c r="X371" s="377">
        <v>6.5000000000000002E-2</v>
      </c>
      <c r="Z371" s="313"/>
    </row>
    <row r="372" spans="1:27" x14ac:dyDescent="0.2">
      <c r="A372" s="238" t="s">
        <v>1</v>
      </c>
      <c r="B372" s="238"/>
      <c r="C372" s="250">
        <f>C369/C368*100-100</f>
        <v>1.3267813267813295</v>
      </c>
      <c r="D372" s="251">
        <f t="shared" ref="D372:W372" si="68">D369/D368*100-100</f>
        <v>-10.04914004914005</v>
      </c>
      <c r="E372" s="251">
        <f t="shared" si="68"/>
        <v>-8.0343980343980377</v>
      </c>
      <c r="F372" s="251">
        <f t="shared" si="68"/>
        <v>-0.51597051597052257</v>
      </c>
      <c r="G372" s="251">
        <f t="shared" si="68"/>
        <v>-2.5061425061425098</v>
      </c>
      <c r="H372" s="251">
        <f t="shared" si="68"/>
        <v>-4.8402948402948454</v>
      </c>
      <c r="I372" s="252">
        <f t="shared" si="68"/>
        <v>-2.235872235872236</v>
      </c>
      <c r="J372" s="423">
        <f t="shared" si="68"/>
        <v>2.6535626535626449</v>
      </c>
      <c r="K372" s="251">
        <f t="shared" si="68"/>
        <v>-2.4324324324324351</v>
      </c>
      <c r="L372" s="251">
        <f t="shared" si="68"/>
        <v>-0.7616707616707572</v>
      </c>
      <c r="M372" s="251">
        <f t="shared" si="68"/>
        <v>-2.2113022113022112</v>
      </c>
      <c r="N372" s="251">
        <f t="shared" si="68"/>
        <v>-4.7420147420147458</v>
      </c>
      <c r="O372" s="251">
        <f t="shared" si="68"/>
        <v>-0.58968058968058301</v>
      </c>
      <c r="P372" s="252">
        <f t="shared" si="68"/>
        <v>2.1867321867321721</v>
      </c>
      <c r="Q372" s="423">
        <f t="shared" si="68"/>
        <v>-7.37100737100738</v>
      </c>
      <c r="R372" s="251">
        <f t="shared" si="68"/>
        <v>0.54054054054053324</v>
      </c>
      <c r="S372" s="251">
        <f t="shared" si="68"/>
        <v>-4.9385749385749307</v>
      </c>
      <c r="T372" s="251">
        <f t="shared" si="68"/>
        <v>-1.0319410319410309</v>
      </c>
      <c r="U372" s="251">
        <f t="shared" si="68"/>
        <v>-8.7223587223587202</v>
      </c>
      <c r="V372" s="251">
        <f t="shared" si="68"/>
        <v>2.2604422604422609</v>
      </c>
      <c r="W372" s="252">
        <f t="shared" si="68"/>
        <v>1.4250614250614291</v>
      </c>
      <c r="X372" s="369">
        <f>X369/X368*100-100</f>
        <v>-2.4815724815724849</v>
      </c>
      <c r="Y372" s="767"/>
    </row>
    <row r="373" spans="1:27" ht="13.5" thickBot="1" x14ac:dyDescent="0.25">
      <c r="A373" s="669" t="s">
        <v>27</v>
      </c>
      <c r="B373" s="253"/>
      <c r="C373" s="254">
        <f t="shared" ref="C373:V373" si="69">C369-C355</f>
        <v>269</v>
      </c>
      <c r="D373" s="255">
        <f t="shared" si="69"/>
        <v>2</v>
      </c>
      <c r="E373" s="255">
        <f t="shared" si="69"/>
        <v>73</v>
      </c>
      <c r="F373" s="255">
        <f t="shared" si="69"/>
        <v>29</v>
      </c>
      <c r="G373" s="255">
        <f t="shared" si="69"/>
        <v>35</v>
      </c>
      <c r="H373" s="255">
        <f t="shared" si="69"/>
        <v>50</v>
      </c>
      <c r="I373" s="256">
        <f t="shared" si="69"/>
        <v>130</v>
      </c>
      <c r="J373" s="437">
        <f t="shared" si="69"/>
        <v>173</v>
      </c>
      <c r="K373" s="255">
        <f t="shared" si="69"/>
        <v>66</v>
      </c>
      <c r="L373" s="255">
        <f t="shared" si="69"/>
        <v>14</v>
      </c>
      <c r="M373" s="255">
        <f t="shared" si="69"/>
        <v>69</v>
      </c>
      <c r="N373" s="255">
        <f t="shared" si="69"/>
        <v>123</v>
      </c>
      <c r="O373" s="255">
        <f t="shared" si="69"/>
        <v>135</v>
      </c>
      <c r="P373" s="256">
        <f t="shared" si="69"/>
        <v>101</v>
      </c>
      <c r="Q373" s="437">
        <f t="shared" si="69"/>
        <v>-20</v>
      </c>
      <c r="R373" s="255">
        <f t="shared" si="69"/>
        <v>85</v>
      </c>
      <c r="S373" s="255">
        <f t="shared" si="69"/>
        <v>-39</v>
      </c>
      <c r="T373" s="255">
        <f t="shared" si="69"/>
        <v>18</v>
      </c>
      <c r="U373" s="255">
        <f t="shared" si="69"/>
        <v>58</v>
      </c>
      <c r="V373" s="255">
        <f t="shared" si="69"/>
        <v>71</v>
      </c>
      <c r="W373" s="256">
        <f>W369-W355</f>
        <v>-73</v>
      </c>
      <c r="X373" s="370">
        <f t="shared" ref="X373" si="70">X369-$C$285</f>
        <v>663</v>
      </c>
      <c r="Z373" s="210"/>
    </row>
    <row r="374" spans="1:27" x14ac:dyDescent="0.2">
      <c r="A374" s="258" t="s">
        <v>51</v>
      </c>
      <c r="B374" s="258"/>
      <c r="C374" s="259">
        <v>55</v>
      </c>
      <c r="D374" s="260">
        <v>55</v>
      </c>
      <c r="E374" s="260">
        <v>56</v>
      </c>
      <c r="F374" s="260">
        <v>17</v>
      </c>
      <c r="G374" s="260">
        <v>54</v>
      </c>
      <c r="H374" s="260">
        <v>55</v>
      </c>
      <c r="I374" s="261">
        <v>56</v>
      </c>
      <c r="J374" s="424">
        <v>58</v>
      </c>
      <c r="K374" s="260">
        <v>57</v>
      </c>
      <c r="L374" s="260">
        <v>59</v>
      </c>
      <c r="M374" s="260">
        <v>18</v>
      </c>
      <c r="N374" s="260">
        <v>59</v>
      </c>
      <c r="O374" s="260">
        <v>58</v>
      </c>
      <c r="P374" s="261">
        <v>58</v>
      </c>
      <c r="Q374" s="424">
        <v>59</v>
      </c>
      <c r="R374" s="260">
        <v>59</v>
      </c>
      <c r="S374" s="260">
        <v>58</v>
      </c>
      <c r="T374" s="260">
        <v>17</v>
      </c>
      <c r="U374" s="260">
        <v>60</v>
      </c>
      <c r="V374" s="260">
        <v>59</v>
      </c>
      <c r="W374" s="261">
        <v>58</v>
      </c>
      <c r="X374" s="385">
        <f>SUM(C374:W374)</f>
        <v>1085</v>
      </c>
      <c r="Y374" s="200" t="s">
        <v>56</v>
      </c>
      <c r="Z374" s="263">
        <f>X360-X374</f>
        <v>5</v>
      </c>
      <c r="AA374" s="285">
        <f>Z374/X360</f>
        <v>4.5871559633027525E-3</v>
      </c>
    </row>
    <row r="375" spans="1:27" x14ac:dyDescent="0.2">
      <c r="A375" s="265" t="s">
        <v>28</v>
      </c>
      <c r="B375" s="265"/>
      <c r="C375" s="218">
        <v>153</v>
      </c>
      <c r="D375" s="267">
        <v>153.5</v>
      </c>
      <c r="E375" s="267">
        <v>153.5</v>
      </c>
      <c r="F375" s="267">
        <v>152</v>
      </c>
      <c r="G375" s="267">
        <v>152.5</v>
      </c>
      <c r="H375" s="267">
        <v>153.5</v>
      </c>
      <c r="I375" s="219">
        <v>153</v>
      </c>
      <c r="J375" s="425">
        <v>151.5</v>
      </c>
      <c r="K375" s="267">
        <v>153</v>
      </c>
      <c r="L375" s="267">
        <v>153</v>
      </c>
      <c r="M375" s="267">
        <v>153</v>
      </c>
      <c r="N375" s="267">
        <v>153</v>
      </c>
      <c r="O375" s="267">
        <v>152.5</v>
      </c>
      <c r="P375" s="219">
        <v>152</v>
      </c>
      <c r="Q375" s="425">
        <v>153.5</v>
      </c>
      <c r="R375" s="267">
        <v>152</v>
      </c>
      <c r="S375" s="267">
        <v>153</v>
      </c>
      <c r="T375" s="267">
        <v>152.5</v>
      </c>
      <c r="U375" s="267">
        <v>153</v>
      </c>
      <c r="V375" s="267">
        <v>152</v>
      </c>
      <c r="W375" s="219">
        <v>151.5</v>
      </c>
      <c r="X375" s="325"/>
      <c r="Y375" s="200" t="s">
        <v>57</v>
      </c>
      <c r="Z375" s="200">
        <v>151.61000000000001</v>
      </c>
    </row>
    <row r="376" spans="1:27" ht="13.5" thickBot="1" x14ac:dyDescent="0.25">
      <c r="A376" s="266" t="s">
        <v>26</v>
      </c>
      <c r="B376" s="266"/>
      <c r="C376" s="623">
        <f>C375-C361</f>
        <v>1.5</v>
      </c>
      <c r="D376" s="624">
        <f t="shared" ref="D376:W376" si="71">D375-D361</f>
        <v>2</v>
      </c>
      <c r="E376" s="624">
        <f t="shared" si="71"/>
        <v>2</v>
      </c>
      <c r="F376" s="624">
        <f t="shared" si="71"/>
        <v>1.5</v>
      </c>
      <c r="G376" s="624">
        <f t="shared" si="71"/>
        <v>1.5</v>
      </c>
      <c r="H376" s="624">
        <f t="shared" si="71"/>
        <v>2</v>
      </c>
      <c r="I376" s="625">
        <f t="shared" si="71"/>
        <v>1.5</v>
      </c>
      <c r="J376" s="723">
        <f t="shared" si="71"/>
        <v>1.5</v>
      </c>
      <c r="K376" s="624">
        <f t="shared" si="71"/>
        <v>1.5</v>
      </c>
      <c r="L376" s="624">
        <f t="shared" si="71"/>
        <v>1.5</v>
      </c>
      <c r="M376" s="624">
        <f t="shared" si="71"/>
        <v>1.5</v>
      </c>
      <c r="N376" s="624">
        <f t="shared" si="71"/>
        <v>1.5</v>
      </c>
      <c r="O376" s="624">
        <f t="shared" si="71"/>
        <v>1.5</v>
      </c>
      <c r="P376" s="625">
        <f t="shared" si="71"/>
        <v>1.5</v>
      </c>
      <c r="Q376" s="723">
        <f t="shared" si="71"/>
        <v>2</v>
      </c>
      <c r="R376" s="624">
        <f t="shared" si="71"/>
        <v>1.5</v>
      </c>
      <c r="S376" s="624">
        <f t="shared" si="71"/>
        <v>2</v>
      </c>
      <c r="T376" s="624">
        <f t="shared" si="71"/>
        <v>1.5</v>
      </c>
      <c r="U376" s="624">
        <f t="shared" si="71"/>
        <v>2</v>
      </c>
      <c r="V376" s="624">
        <f t="shared" si="71"/>
        <v>1.5</v>
      </c>
      <c r="W376" s="625">
        <f t="shared" si="71"/>
        <v>1.5</v>
      </c>
      <c r="X376" s="371"/>
      <c r="Y376" s="200" t="s">
        <v>26</v>
      </c>
      <c r="Z376" s="200">
        <f>Z375-Z361</f>
        <v>2.2300000000000182</v>
      </c>
    </row>
    <row r="379" spans="1:27" ht="13.5" thickBot="1" x14ac:dyDescent="0.25"/>
    <row r="380" spans="1:27" ht="13.5" thickBot="1" x14ac:dyDescent="0.25">
      <c r="A380" s="230" t="s">
        <v>283</v>
      </c>
      <c r="B380" s="230"/>
      <c r="C380" s="1082" t="s">
        <v>130</v>
      </c>
      <c r="D380" s="1083"/>
      <c r="E380" s="1083"/>
      <c r="F380" s="1083"/>
      <c r="G380" s="1083"/>
      <c r="H380" s="1083"/>
      <c r="I380" s="1084"/>
      <c r="J380" s="1085" t="s">
        <v>131</v>
      </c>
      <c r="K380" s="1083"/>
      <c r="L380" s="1083"/>
      <c r="M380" s="1083"/>
      <c r="N380" s="1083"/>
      <c r="O380" s="1083"/>
      <c r="P380" s="1084"/>
      <c r="Q380" s="1086" t="s">
        <v>53</v>
      </c>
      <c r="R380" s="1087"/>
      <c r="S380" s="1087"/>
      <c r="T380" s="1087"/>
      <c r="U380" s="1087"/>
      <c r="V380" s="1087"/>
      <c r="W380" s="1088"/>
      <c r="X380" s="1080" t="s">
        <v>55</v>
      </c>
      <c r="Y380" s="228">
        <v>238</v>
      </c>
    </row>
    <row r="381" spans="1:27" ht="13.5" thickBot="1" x14ac:dyDescent="0.25">
      <c r="A381" s="676" t="s">
        <v>54</v>
      </c>
      <c r="B381" s="258"/>
      <c r="C381" s="903">
        <v>1</v>
      </c>
      <c r="D381" s="900">
        <v>2</v>
      </c>
      <c r="E381" s="900">
        <v>3</v>
      </c>
      <c r="F381" s="900">
        <v>4</v>
      </c>
      <c r="G381" s="900">
        <v>5</v>
      </c>
      <c r="H381" s="900">
        <v>6</v>
      </c>
      <c r="I381" s="901">
        <v>7</v>
      </c>
      <c r="J381" s="902">
        <v>8</v>
      </c>
      <c r="K381" s="900">
        <v>9</v>
      </c>
      <c r="L381" s="900">
        <v>10</v>
      </c>
      <c r="M381" s="900">
        <v>11</v>
      </c>
      <c r="N381" s="900">
        <v>12</v>
      </c>
      <c r="O381" s="900">
        <v>13</v>
      </c>
      <c r="P381" s="901">
        <v>14</v>
      </c>
      <c r="Q381" s="902">
        <v>1</v>
      </c>
      <c r="R381" s="900">
        <v>2</v>
      </c>
      <c r="S381" s="900">
        <v>3</v>
      </c>
      <c r="T381" s="900">
        <v>4</v>
      </c>
      <c r="U381" s="900">
        <v>5</v>
      </c>
      <c r="V381" s="900">
        <v>6</v>
      </c>
      <c r="W381" s="901">
        <v>7</v>
      </c>
      <c r="X381" s="1081"/>
      <c r="Y381" s="228"/>
      <c r="Z381" s="228"/>
    </row>
    <row r="382" spans="1:27" x14ac:dyDescent="0.2">
      <c r="A382" s="234" t="s">
        <v>3</v>
      </c>
      <c r="B382" s="1020"/>
      <c r="C382" s="442">
        <v>4120</v>
      </c>
      <c r="D382" s="443">
        <v>4120</v>
      </c>
      <c r="E382" s="443">
        <v>4120</v>
      </c>
      <c r="F382" s="443">
        <v>4120</v>
      </c>
      <c r="G382" s="443">
        <v>4120</v>
      </c>
      <c r="H382" s="443">
        <v>4120</v>
      </c>
      <c r="I382" s="634">
        <v>4120</v>
      </c>
      <c r="J382" s="637">
        <v>4120</v>
      </c>
      <c r="K382" s="443">
        <v>4120</v>
      </c>
      <c r="L382" s="443">
        <v>4120</v>
      </c>
      <c r="M382" s="443">
        <v>4120</v>
      </c>
      <c r="N382" s="443">
        <v>4120</v>
      </c>
      <c r="O382" s="443">
        <v>4120</v>
      </c>
      <c r="P382" s="634">
        <v>4120</v>
      </c>
      <c r="Q382" s="637">
        <v>4120</v>
      </c>
      <c r="R382" s="443">
        <v>4120</v>
      </c>
      <c r="S382" s="443">
        <v>4120</v>
      </c>
      <c r="T382" s="443">
        <v>4120</v>
      </c>
      <c r="U382" s="443">
        <v>4120</v>
      </c>
      <c r="V382" s="443">
        <v>4120</v>
      </c>
      <c r="W382" s="634">
        <v>4120</v>
      </c>
      <c r="X382" s="384">
        <v>4120</v>
      </c>
      <c r="Z382" s="210"/>
    </row>
    <row r="383" spans="1:27" x14ac:dyDescent="0.2">
      <c r="A383" s="238" t="s">
        <v>6</v>
      </c>
      <c r="B383" s="238"/>
      <c r="C383" s="239">
        <v>4118</v>
      </c>
      <c r="D383" s="240">
        <v>3858</v>
      </c>
      <c r="E383" s="240">
        <v>3734</v>
      </c>
      <c r="F383" s="240">
        <v>4168</v>
      </c>
      <c r="G383" s="240">
        <v>3988</v>
      </c>
      <c r="H383" s="240">
        <v>3950</v>
      </c>
      <c r="I383" s="241">
        <v>3941</v>
      </c>
      <c r="J383" s="420">
        <v>4167</v>
      </c>
      <c r="K383" s="240">
        <v>4069</v>
      </c>
      <c r="L383" s="240">
        <v>4115</v>
      </c>
      <c r="M383" s="240">
        <v>4066</v>
      </c>
      <c r="N383" s="240">
        <v>3924</v>
      </c>
      <c r="O383" s="240">
        <v>4125</v>
      </c>
      <c r="P383" s="241">
        <v>4199</v>
      </c>
      <c r="Q383" s="420">
        <v>3902</v>
      </c>
      <c r="R383" s="240">
        <v>4136</v>
      </c>
      <c r="S383" s="240">
        <v>3969</v>
      </c>
      <c r="T383" s="240">
        <v>4272</v>
      </c>
      <c r="U383" s="240">
        <v>4189</v>
      </c>
      <c r="V383" s="240">
        <v>3924</v>
      </c>
      <c r="W383" s="241">
        <v>4248</v>
      </c>
      <c r="X383" s="375">
        <v>4044</v>
      </c>
    </row>
    <row r="384" spans="1:27" x14ac:dyDescent="0.2">
      <c r="A384" s="231" t="s">
        <v>7</v>
      </c>
      <c r="B384" s="231"/>
      <c r="C384" s="242">
        <v>100</v>
      </c>
      <c r="D384" s="243">
        <v>100</v>
      </c>
      <c r="E384" s="243">
        <v>1.7</v>
      </c>
      <c r="F384" s="243">
        <v>100</v>
      </c>
      <c r="G384" s="243">
        <v>100</v>
      </c>
      <c r="H384" s="243">
        <v>100</v>
      </c>
      <c r="I384" s="244">
        <v>83.3</v>
      </c>
      <c r="J384" s="421">
        <v>91.7</v>
      </c>
      <c r="K384" s="243">
        <v>91.7</v>
      </c>
      <c r="L384" s="243">
        <v>91.7</v>
      </c>
      <c r="M384" s="243">
        <v>100</v>
      </c>
      <c r="N384" s="243">
        <v>100</v>
      </c>
      <c r="O384" s="243">
        <v>100</v>
      </c>
      <c r="P384" s="244">
        <v>83.3</v>
      </c>
      <c r="Q384" s="421">
        <v>83.3</v>
      </c>
      <c r="R384" s="243">
        <v>91.7</v>
      </c>
      <c r="S384" s="243">
        <v>91.7</v>
      </c>
      <c r="T384" s="243">
        <v>83.3</v>
      </c>
      <c r="U384" s="243">
        <v>100</v>
      </c>
      <c r="V384" s="243">
        <v>75</v>
      </c>
      <c r="W384" s="244">
        <v>100</v>
      </c>
      <c r="X384" s="376">
        <v>89.5</v>
      </c>
      <c r="Y384" s="228"/>
      <c r="Z384" s="393"/>
    </row>
    <row r="385" spans="1:27" x14ac:dyDescent="0.2">
      <c r="A385" s="231" t="s">
        <v>8</v>
      </c>
      <c r="B385" s="231"/>
      <c r="C385" s="246">
        <v>4.9000000000000002E-2</v>
      </c>
      <c r="D385" s="247">
        <v>4.2999999999999997E-2</v>
      </c>
      <c r="E385" s="247">
        <v>6.6000000000000003E-2</v>
      </c>
      <c r="F385" s="247">
        <v>5.2999999999999999E-2</v>
      </c>
      <c r="G385" s="247">
        <v>4.2999999999999997E-2</v>
      </c>
      <c r="H385" s="247">
        <v>3.5000000000000003E-2</v>
      </c>
      <c r="I385" s="248">
        <v>7.4999999999999997E-2</v>
      </c>
      <c r="J385" s="422">
        <v>7.5999999999999998E-2</v>
      </c>
      <c r="K385" s="247">
        <v>6.2E-2</v>
      </c>
      <c r="L385" s="247">
        <v>0.05</v>
      </c>
      <c r="M385" s="247">
        <v>4.8000000000000001E-2</v>
      </c>
      <c r="N385" s="247">
        <v>2.4E-2</v>
      </c>
      <c r="O385" s="247">
        <v>3.7999999999999999E-2</v>
      </c>
      <c r="P385" s="248">
        <v>8.2000000000000003E-2</v>
      </c>
      <c r="Q385" s="422">
        <v>0.06</v>
      </c>
      <c r="R385" s="247">
        <v>5.3999999999999999E-2</v>
      </c>
      <c r="S385" s="247">
        <v>5.7000000000000002E-2</v>
      </c>
      <c r="T385" s="247">
        <v>5.7000000000000002E-2</v>
      </c>
      <c r="U385" s="247">
        <v>4.2999999999999997E-2</v>
      </c>
      <c r="V385" s="247">
        <v>7.9000000000000001E-2</v>
      </c>
      <c r="W385" s="248">
        <v>3.5999999999999997E-2</v>
      </c>
      <c r="X385" s="377">
        <v>6.4000000000000001E-2</v>
      </c>
      <c r="Z385" s="313"/>
    </row>
    <row r="386" spans="1:27" x14ac:dyDescent="0.2">
      <c r="A386" s="238" t="s">
        <v>1</v>
      </c>
      <c r="B386" s="238"/>
      <c r="C386" s="250">
        <f>C383/C382*100-100</f>
        <v>-4.8543689320396766E-2</v>
      </c>
      <c r="D386" s="251">
        <f t="shared" ref="D386:W386" si="72">D383/D382*100-100</f>
        <v>-6.3592233009708679</v>
      </c>
      <c r="E386" s="251">
        <f t="shared" si="72"/>
        <v>-9.3689320388349557</v>
      </c>
      <c r="F386" s="251">
        <f t="shared" si="72"/>
        <v>1.1650485436893234</v>
      </c>
      <c r="G386" s="251">
        <f t="shared" si="72"/>
        <v>-3.2038834951456323</v>
      </c>
      <c r="H386" s="251">
        <f t="shared" si="72"/>
        <v>-4.1262135922330145</v>
      </c>
      <c r="I386" s="252">
        <f t="shared" si="72"/>
        <v>-4.3446601941747502</v>
      </c>
      <c r="J386" s="423">
        <f t="shared" si="72"/>
        <v>1.1407766990291179</v>
      </c>
      <c r="K386" s="251">
        <f t="shared" si="72"/>
        <v>-1.2378640776698973</v>
      </c>
      <c r="L386" s="251">
        <f t="shared" si="72"/>
        <v>-0.1213592233009706</v>
      </c>
      <c r="M386" s="251">
        <f t="shared" si="72"/>
        <v>-1.3106796116504853</v>
      </c>
      <c r="N386" s="251">
        <f t="shared" si="72"/>
        <v>-4.7572815533980588</v>
      </c>
      <c r="O386" s="251">
        <f t="shared" si="72"/>
        <v>0.1213592233009706</v>
      </c>
      <c r="P386" s="252">
        <f t="shared" si="72"/>
        <v>1.9174757281553525</v>
      </c>
      <c r="Q386" s="423">
        <f t="shared" si="72"/>
        <v>-5.2912621359223238</v>
      </c>
      <c r="R386" s="251">
        <f t="shared" si="72"/>
        <v>0.38834951456310307</v>
      </c>
      <c r="S386" s="251">
        <f t="shared" si="72"/>
        <v>-3.6650485436893234</v>
      </c>
      <c r="T386" s="251">
        <f t="shared" si="72"/>
        <v>3.6893203883495005</v>
      </c>
      <c r="U386" s="251">
        <f t="shared" si="72"/>
        <v>1.6747572815533971</v>
      </c>
      <c r="V386" s="251">
        <f t="shared" si="72"/>
        <v>-4.7572815533980588</v>
      </c>
      <c r="W386" s="252">
        <f t="shared" si="72"/>
        <v>3.1067961165048672</v>
      </c>
      <c r="X386" s="369">
        <f>X383/X382*100-100</f>
        <v>-1.8446601941747502</v>
      </c>
      <c r="Y386" s="767"/>
    </row>
    <row r="387" spans="1:27" ht="13.5" thickBot="1" x14ac:dyDescent="0.25">
      <c r="A387" s="669" t="s">
        <v>27</v>
      </c>
      <c r="B387" s="253"/>
      <c r="C387" s="254">
        <f t="shared" ref="C387:V387" si="73">C383-C369</f>
        <v>-6</v>
      </c>
      <c r="D387" s="255">
        <f t="shared" si="73"/>
        <v>197</v>
      </c>
      <c r="E387" s="255">
        <f t="shared" si="73"/>
        <v>-9</v>
      </c>
      <c r="F387" s="255">
        <f t="shared" si="73"/>
        <v>119</v>
      </c>
      <c r="G387" s="255">
        <f t="shared" si="73"/>
        <v>20</v>
      </c>
      <c r="H387" s="255">
        <f t="shared" si="73"/>
        <v>77</v>
      </c>
      <c r="I387" s="256">
        <f t="shared" si="73"/>
        <v>-38</v>
      </c>
      <c r="J387" s="437">
        <f t="shared" si="73"/>
        <v>-11</v>
      </c>
      <c r="K387" s="255">
        <f t="shared" si="73"/>
        <v>98</v>
      </c>
      <c r="L387" s="255">
        <f t="shared" si="73"/>
        <v>76</v>
      </c>
      <c r="M387" s="255">
        <f t="shared" si="73"/>
        <v>86</v>
      </c>
      <c r="N387" s="255">
        <f t="shared" si="73"/>
        <v>47</v>
      </c>
      <c r="O387" s="255">
        <f t="shared" si="73"/>
        <v>79</v>
      </c>
      <c r="P387" s="256">
        <f t="shared" si="73"/>
        <v>40</v>
      </c>
      <c r="Q387" s="437">
        <f t="shared" si="73"/>
        <v>132</v>
      </c>
      <c r="R387" s="255">
        <f t="shared" si="73"/>
        <v>44</v>
      </c>
      <c r="S387" s="255">
        <f t="shared" si="73"/>
        <v>100</v>
      </c>
      <c r="T387" s="255">
        <f t="shared" si="73"/>
        <v>244</v>
      </c>
      <c r="U387" s="255">
        <f t="shared" si="73"/>
        <v>474</v>
      </c>
      <c r="V387" s="255">
        <f t="shared" si="73"/>
        <v>-238</v>
      </c>
      <c r="W387" s="256">
        <f>W383-W369</f>
        <v>120</v>
      </c>
      <c r="X387" s="370">
        <f t="shared" ref="X387" si="74">X383-$C$285</f>
        <v>738</v>
      </c>
      <c r="Z387" s="210"/>
    </row>
    <row r="388" spans="1:27" x14ac:dyDescent="0.2">
      <c r="A388" s="258" t="s">
        <v>51</v>
      </c>
      <c r="B388" s="258"/>
      <c r="C388" s="259">
        <v>55</v>
      </c>
      <c r="D388" s="260">
        <v>55</v>
      </c>
      <c r="E388" s="260">
        <v>56</v>
      </c>
      <c r="F388" s="260">
        <v>17</v>
      </c>
      <c r="G388" s="260">
        <v>54</v>
      </c>
      <c r="H388" s="260">
        <v>55</v>
      </c>
      <c r="I388" s="261">
        <v>56</v>
      </c>
      <c r="J388" s="424">
        <v>58</v>
      </c>
      <c r="K388" s="260">
        <v>57</v>
      </c>
      <c r="L388" s="260">
        <v>59</v>
      </c>
      <c r="M388" s="260">
        <v>18</v>
      </c>
      <c r="N388" s="260">
        <v>58</v>
      </c>
      <c r="O388" s="260">
        <v>57</v>
      </c>
      <c r="P388" s="261">
        <v>56</v>
      </c>
      <c r="Q388" s="424">
        <v>59</v>
      </c>
      <c r="R388" s="260">
        <v>59</v>
      </c>
      <c r="S388" s="260">
        <v>57</v>
      </c>
      <c r="T388" s="260">
        <v>17</v>
      </c>
      <c r="U388" s="260">
        <v>60</v>
      </c>
      <c r="V388" s="260">
        <v>59</v>
      </c>
      <c r="W388" s="261">
        <v>58</v>
      </c>
      <c r="X388" s="385">
        <f>SUM(C388:W388)</f>
        <v>1080</v>
      </c>
      <c r="Y388" s="200" t="s">
        <v>56</v>
      </c>
      <c r="Z388" s="263">
        <f>X374-X388</f>
        <v>5</v>
      </c>
      <c r="AA388" s="285">
        <f>Z388/X374</f>
        <v>4.608294930875576E-3</v>
      </c>
    </row>
    <row r="389" spans="1:27" x14ac:dyDescent="0.2">
      <c r="A389" s="265" t="s">
        <v>28</v>
      </c>
      <c r="B389" s="265"/>
      <c r="C389" s="218">
        <v>154</v>
      </c>
      <c r="D389" s="267">
        <v>154.5</v>
      </c>
      <c r="E389" s="267">
        <v>154.5</v>
      </c>
      <c r="F389" s="267">
        <v>153</v>
      </c>
      <c r="G389" s="267">
        <v>154</v>
      </c>
      <c r="H389" s="267">
        <v>155</v>
      </c>
      <c r="I389" s="219">
        <v>154.5</v>
      </c>
      <c r="J389" s="425">
        <v>152.5</v>
      </c>
      <c r="K389" s="267">
        <v>154</v>
      </c>
      <c r="L389" s="267">
        <v>154</v>
      </c>
      <c r="M389" s="267">
        <v>154</v>
      </c>
      <c r="N389" s="267">
        <v>154</v>
      </c>
      <c r="O389" s="267">
        <v>153.5</v>
      </c>
      <c r="P389" s="219">
        <v>153</v>
      </c>
      <c r="Q389" s="425">
        <v>155.5</v>
      </c>
      <c r="R389" s="267">
        <v>155</v>
      </c>
      <c r="S389" s="267">
        <v>155</v>
      </c>
      <c r="T389" s="267">
        <v>155.5</v>
      </c>
      <c r="U389" s="267">
        <v>154</v>
      </c>
      <c r="V389" s="267">
        <v>154</v>
      </c>
      <c r="W389" s="219">
        <v>152.5</v>
      </c>
      <c r="X389" s="325"/>
      <c r="Y389" s="200" t="s">
        <v>57</v>
      </c>
      <c r="Z389" s="200">
        <v>153.19999999999999</v>
      </c>
    </row>
    <row r="390" spans="1:27" ht="13.5" thickBot="1" x14ac:dyDescent="0.25">
      <c r="A390" s="266" t="s">
        <v>26</v>
      </c>
      <c r="B390" s="266"/>
      <c r="C390" s="623">
        <f>C389-C375</f>
        <v>1</v>
      </c>
      <c r="D390" s="624">
        <f t="shared" ref="D390:W390" si="75">D389-D375</f>
        <v>1</v>
      </c>
      <c r="E390" s="624">
        <f t="shared" si="75"/>
        <v>1</v>
      </c>
      <c r="F390" s="624">
        <f t="shared" si="75"/>
        <v>1</v>
      </c>
      <c r="G390" s="624">
        <f t="shared" si="75"/>
        <v>1.5</v>
      </c>
      <c r="H390" s="624">
        <f t="shared" si="75"/>
        <v>1.5</v>
      </c>
      <c r="I390" s="625">
        <f t="shared" si="75"/>
        <v>1.5</v>
      </c>
      <c r="J390" s="723">
        <f t="shared" si="75"/>
        <v>1</v>
      </c>
      <c r="K390" s="624">
        <f t="shared" si="75"/>
        <v>1</v>
      </c>
      <c r="L390" s="624">
        <f t="shared" si="75"/>
        <v>1</v>
      </c>
      <c r="M390" s="624">
        <f t="shared" si="75"/>
        <v>1</v>
      </c>
      <c r="N390" s="624">
        <f t="shared" si="75"/>
        <v>1</v>
      </c>
      <c r="O390" s="624">
        <f t="shared" si="75"/>
        <v>1</v>
      </c>
      <c r="P390" s="625">
        <f t="shared" si="75"/>
        <v>1</v>
      </c>
      <c r="Q390" s="723">
        <f t="shared" si="75"/>
        <v>2</v>
      </c>
      <c r="R390" s="624">
        <f t="shared" si="75"/>
        <v>3</v>
      </c>
      <c r="S390" s="624">
        <f t="shared" si="75"/>
        <v>2</v>
      </c>
      <c r="T390" s="624">
        <f t="shared" si="75"/>
        <v>3</v>
      </c>
      <c r="U390" s="624">
        <f t="shared" si="75"/>
        <v>1</v>
      </c>
      <c r="V390" s="624">
        <f t="shared" si="75"/>
        <v>2</v>
      </c>
      <c r="W390" s="625">
        <f t="shared" si="75"/>
        <v>1</v>
      </c>
      <c r="X390" s="371"/>
      <c r="Y390" s="200" t="s">
        <v>26</v>
      </c>
      <c r="Z390" s="200">
        <f>Z389-Z375</f>
        <v>1.589999999999975</v>
      </c>
    </row>
    <row r="393" spans="1:27" ht="13.5" thickBot="1" x14ac:dyDescent="0.25"/>
    <row r="394" spans="1:27" ht="13.5" thickBot="1" x14ac:dyDescent="0.25">
      <c r="A394" s="230" t="s">
        <v>285</v>
      </c>
      <c r="B394" s="230"/>
      <c r="C394" s="1082" t="s">
        <v>130</v>
      </c>
      <c r="D394" s="1083"/>
      <c r="E394" s="1083"/>
      <c r="F394" s="1083"/>
      <c r="G394" s="1083"/>
      <c r="H394" s="1083"/>
      <c r="I394" s="1084"/>
      <c r="J394" s="1085" t="s">
        <v>131</v>
      </c>
      <c r="K394" s="1083"/>
      <c r="L394" s="1083"/>
      <c r="M394" s="1083"/>
      <c r="N394" s="1083"/>
      <c r="O394" s="1083"/>
      <c r="P394" s="1084"/>
      <c r="Q394" s="1086" t="s">
        <v>53</v>
      </c>
      <c r="R394" s="1087"/>
      <c r="S394" s="1087"/>
      <c r="T394" s="1087"/>
      <c r="U394" s="1087"/>
      <c r="V394" s="1087"/>
      <c r="W394" s="1088"/>
      <c r="X394" s="1080" t="s">
        <v>55</v>
      </c>
      <c r="Y394" s="228">
        <v>237</v>
      </c>
    </row>
    <row r="395" spans="1:27" ht="13.5" thickBot="1" x14ac:dyDescent="0.25">
      <c r="A395" s="676" t="s">
        <v>54</v>
      </c>
      <c r="B395" s="258"/>
      <c r="C395" s="903">
        <v>1</v>
      </c>
      <c r="D395" s="900">
        <v>2</v>
      </c>
      <c r="E395" s="900">
        <v>3</v>
      </c>
      <c r="F395" s="900">
        <v>4</v>
      </c>
      <c r="G395" s="900">
        <v>5</v>
      </c>
      <c r="H395" s="900">
        <v>6</v>
      </c>
      <c r="I395" s="901">
        <v>7</v>
      </c>
      <c r="J395" s="902">
        <v>8</v>
      </c>
      <c r="K395" s="900">
        <v>9</v>
      </c>
      <c r="L395" s="900">
        <v>10</v>
      </c>
      <c r="M395" s="900">
        <v>11</v>
      </c>
      <c r="N395" s="900">
        <v>12</v>
      </c>
      <c r="O395" s="900">
        <v>13</v>
      </c>
      <c r="P395" s="901">
        <v>14</v>
      </c>
      <c r="Q395" s="902">
        <v>1</v>
      </c>
      <c r="R395" s="900">
        <v>2</v>
      </c>
      <c r="S395" s="900">
        <v>3</v>
      </c>
      <c r="T395" s="900">
        <v>4</v>
      </c>
      <c r="U395" s="900">
        <v>5</v>
      </c>
      <c r="V395" s="900">
        <v>6</v>
      </c>
      <c r="W395" s="901">
        <v>7</v>
      </c>
      <c r="X395" s="1081"/>
      <c r="Y395" s="228"/>
      <c r="Z395" s="228"/>
    </row>
    <row r="396" spans="1:27" x14ac:dyDescent="0.2">
      <c r="A396" s="234" t="s">
        <v>3</v>
      </c>
      <c r="B396" s="1020"/>
      <c r="C396" s="442">
        <v>4160</v>
      </c>
      <c r="D396" s="443">
        <v>4160</v>
      </c>
      <c r="E396" s="443">
        <v>4160</v>
      </c>
      <c r="F396" s="443">
        <v>4160</v>
      </c>
      <c r="G396" s="443">
        <v>4160</v>
      </c>
      <c r="H396" s="443">
        <v>4160</v>
      </c>
      <c r="I396" s="634">
        <v>4160</v>
      </c>
      <c r="J396" s="637">
        <v>4160</v>
      </c>
      <c r="K396" s="443">
        <v>4160</v>
      </c>
      <c r="L396" s="443">
        <v>4160</v>
      </c>
      <c r="M396" s="443">
        <v>4160</v>
      </c>
      <c r="N396" s="443">
        <v>4160</v>
      </c>
      <c r="O396" s="443">
        <v>4160</v>
      </c>
      <c r="P396" s="634">
        <v>4160</v>
      </c>
      <c r="Q396" s="637">
        <v>4160</v>
      </c>
      <c r="R396" s="443">
        <v>4160</v>
      </c>
      <c r="S396" s="443">
        <v>4160</v>
      </c>
      <c r="T396" s="443">
        <v>4160</v>
      </c>
      <c r="U396" s="443">
        <v>4160</v>
      </c>
      <c r="V396" s="443">
        <v>4160</v>
      </c>
      <c r="W396" s="634">
        <v>4160</v>
      </c>
      <c r="X396" s="384">
        <v>4160</v>
      </c>
      <c r="Z396" s="210"/>
    </row>
    <row r="397" spans="1:27" x14ac:dyDescent="0.2">
      <c r="A397" s="238" t="s">
        <v>6</v>
      </c>
      <c r="B397" s="238"/>
      <c r="C397" s="239">
        <v>4360</v>
      </c>
      <c r="D397" s="240">
        <v>4147</v>
      </c>
      <c r="E397" s="240">
        <v>4199</v>
      </c>
      <c r="F397" s="240">
        <v>3816</v>
      </c>
      <c r="G397" s="240">
        <v>4063</v>
      </c>
      <c r="H397" s="240">
        <v>3971</v>
      </c>
      <c r="I397" s="241">
        <v>3834</v>
      </c>
      <c r="J397" s="420">
        <v>3907</v>
      </c>
      <c r="K397" s="240">
        <v>4055</v>
      </c>
      <c r="L397" s="240">
        <v>4117</v>
      </c>
      <c r="M397" s="240">
        <v>3914</v>
      </c>
      <c r="N397" s="240">
        <v>4243</v>
      </c>
      <c r="O397" s="240">
        <v>4349</v>
      </c>
      <c r="P397" s="241">
        <v>4418</v>
      </c>
      <c r="Q397" s="420">
        <v>3884</v>
      </c>
      <c r="R397" s="240">
        <v>4007</v>
      </c>
      <c r="S397" s="240">
        <v>4025</v>
      </c>
      <c r="T397" s="240">
        <v>3881</v>
      </c>
      <c r="U397" s="240">
        <v>4216</v>
      </c>
      <c r="V397" s="240">
        <v>4210</v>
      </c>
      <c r="W397" s="241">
        <v>4508</v>
      </c>
      <c r="X397" s="375">
        <v>4116</v>
      </c>
    </row>
    <row r="398" spans="1:27" x14ac:dyDescent="0.2">
      <c r="A398" s="231" t="s">
        <v>7</v>
      </c>
      <c r="B398" s="231"/>
      <c r="C398" s="242">
        <v>100</v>
      </c>
      <c r="D398" s="243">
        <v>100</v>
      </c>
      <c r="E398" s="243">
        <v>100</v>
      </c>
      <c r="F398" s="243">
        <v>100</v>
      </c>
      <c r="G398" s="243">
        <v>100</v>
      </c>
      <c r="H398" s="243">
        <v>100</v>
      </c>
      <c r="I398" s="244">
        <v>100</v>
      </c>
      <c r="J398" s="421">
        <v>100</v>
      </c>
      <c r="K398" s="243">
        <v>100</v>
      </c>
      <c r="L398" s="243">
        <v>100</v>
      </c>
      <c r="M398" s="243">
        <v>100</v>
      </c>
      <c r="N398" s="243">
        <v>100</v>
      </c>
      <c r="O398" s="243">
        <v>100</v>
      </c>
      <c r="P398" s="244">
        <v>100</v>
      </c>
      <c r="Q398" s="421">
        <v>100</v>
      </c>
      <c r="R398" s="243">
        <v>91.7</v>
      </c>
      <c r="S398" s="243">
        <v>91.7</v>
      </c>
      <c r="T398" s="243">
        <v>100</v>
      </c>
      <c r="U398" s="243">
        <v>100</v>
      </c>
      <c r="V398" s="243">
        <v>100</v>
      </c>
      <c r="W398" s="244">
        <v>100</v>
      </c>
      <c r="X398" s="376">
        <v>92.8</v>
      </c>
      <c r="Y398" s="228"/>
      <c r="Z398" s="393"/>
    </row>
    <row r="399" spans="1:27" x14ac:dyDescent="0.2">
      <c r="A399" s="231" t="s">
        <v>8</v>
      </c>
      <c r="B399" s="231"/>
      <c r="C399" s="246">
        <v>2.1000000000000001E-2</v>
      </c>
      <c r="D399" s="247">
        <v>3.6999999999999998E-2</v>
      </c>
      <c r="E399" s="247">
        <v>2.1999999999999999E-2</v>
      </c>
      <c r="F399" s="247">
        <v>5.3999999999999999E-2</v>
      </c>
      <c r="G399" s="247">
        <v>2.5999999999999999E-2</v>
      </c>
      <c r="H399" s="247">
        <v>2.1999999999999999E-2</v>
      </c>
      <c r="I399" s="248">
        <v>3.5000000000000003E-2</v>
      </c>
      <c r="J399" s="422">
        <v>3.7999999999999999E-2</v>
      </c>
      <c r="K399" s="247">
        <v>2.8000000000000001E-2</v>
      </c>
      <c r="L399" s="247">
        <v>0.02</v>
      </c>
      <c r="M399" s="247">
        <v>2.8000000000000001E-2</v>
      </c>
      <c r="N399" s="247">
        <v>3.5000000000000003E-2</v>
      </c>
      <c r="O399" s="247">
        <v>3.6999999999999998E-2</v>
      </c>
      <c r="P399" s="248">
        <v>0.02</v>
      </c>
      <c r="Q399" s="422">
        <v>2.8000000000000001E-2</v>
      </c>
      <c r="R399" s="247">
        <v>4.3999999999999997E-2</v>
      </c>
      <c r="S399" s="247">
        <v>4.7E-2</v>
      </c>
      <c r="T399" s="247">
        <v>4.2000000000000003E-2</v>
      </c>
      <c r="U399" s="247">
        <v>2.5000000000000001E-2</v>
      </c>
      <c r="V399" s="247">
        <v>2.7E-2</v>
      </c>
      <c r="W399" s="248">
        <v>3.6999999999999998E-2</v>
      </c>
      <c r="X399" s="377">
        <v>5.6000000000000001E-2</v>
      </c>
      <c r="Z399" s="313"/>
    </row>
    <row r="400" spans="1:27" x14ac:dyDescent="0.2">
      <c r="A400" s="238" t="s">
        <v>1</v>
      </c>
      <c r="B400" s="238"/>
      <c r="C400" s="250">
        <f>C397/C396*100-100</f>
        <v>4.8076923076923066</v>
      </c>
      <c r="D400" s="251">
        <f t="shared" ref="D400:W400" si="76">D397/D396*100-100</f>
        <v>-0.3125</v>
      </c>
      <c r="E400" s="251">
        <f t="shared" si="76"/>
        <v>0.93749999999998579</v>
      </c>
      <c r="F400" s="251">
        <f t="shared" si="76"/>
        <v>-8.2692307692307736</v>
      </c>
      <c r="G400" s="251">
        <f t="shared" si="76"/>
        <v>-2.3317307692307736</v>
      </c>
      <c r="H400" s="251">
        <f t="shared" si="76"/>
        <v>-4.5432692307692264</v>
      </c>
      <c r="I400" s="252">
        <f t="shared" si="76"/>
        <v>-7.836538461538467</v>
      </c>
      <c r="J400" s="423">
        <f t="shared" si="76"/>
        <v>-6.0817307692307594</v>
      </c>
      <c r="K400" s="251">
        <f t="shared" si="76"/>
        <v>-2.5240384615384528</v>
      </c>
      <c r="L400" s="251">
        <f t="shared" si="76"/>
        <v>-1.0336538461538538</v>
      </c>
      <c r="M400" s="251">
        <f t="shared" si="76"/>
        <v>-5.913461538461533</v>
      </c>
      <c r="N400" s="251">
        <f t="shared" si="76"/>
        <v>1.9951923076923208</v>
      </c>
      <c r="O400" s="251">
        <f t="shared" si="76"/>
        <v>4.5432692307692264</v>
      </c>
      <c r="P400" s="252">
        <f t="shared" si="76"/>
        <v>6.201923076923066</v>
      </c>
      <c r="Q400" s="423">
        <f t="shared" si="76"/>
        <v>-6.6346153846153868</v>
      </c>
      <c r="R400" s="251">
        <f t="shared" si="76"/>
        <v>-3.6778846153846132</v>
      </c>
      <c r="S400" s="251">
        <f t="shared" si="76"/>
        <v>-3.2451923076923066</v>
      </c>
      <c r="T400" s="251">
        <f t="shared" si="76"/>
        <v>-6.7067307692307736</v>
      </c>
      <c r="U400" s="251">
        <f t="shared" si="76"/>
        <v>1.3461538461538396</v>
      </c>
      <c r="V400" s="251">
        <f t="shared" si="76"/>
        <v>1.2019230769230802</v>
      </c>
      <c r="W400" s="252">
        <f t="shared" si="76"/>
        <v>8.3653846153846132</v>
      </c>
      <c r="X400" s="369">
        <f>X397/X396*100-100</f>
        <v>-1.0576923076923066</v>
      </c>
      <c r="Y400" s="767"/>
    </row>
    <row r="401" spans="1:27" ht="13.5" thickBot="1" x14ac:dyDescent="0.25">
      <c r="A401" s="669" t="s">
        <v>27</v>
      </c>
      <c r="B401" s="253"/>
      <c r="C401" s="254">
        <f t="shared" ref="C401:V401" si="77">C397-C383</f>
        <v>242</v>
      </c>
      <c r="D401" s="255">
        <f t="shared" si="77"/>
        <v>289</v>
      </c>
      <c r="E401" s="255">
        <f t="shared" si="77"/>
        <v>465</v>
      </c>
      <c r="F401" s="255">
        <f t="shared" si="77"/>
        <v>-352</v>
      </c>
      <c r="G401" s="255">
        <f t="shared" si="77"/>
        <v>75</v>
      </c>
      <c r="H401" s="255">
        <f t="shared" si="77"/>
        <v>21</v>
      </c>
      <c r="I401" s="256">
        <f t="shared" si="77"/>
        <v>-107</v>
      </c>
      <c r="J401" s="437">
        <f t="shared" si="77"/>
        <v>-260</v>
      </c>
      <c r="K401" s="255">
        <f t="shared" si="77"/>
        <v>-14</v>
      </c>
      <c r="L401" s="255">
        <f t="shared" si="77"/>
        <v>2</v>
      </c>
      <c r="M401" s="255">
        <f t="shared" si="77"/>
        <v>-152</v>
      </c>
      <c r="N401" s="255">
        <f t="shared" si="77"/>
        <v>319</v>
      </c>
      <c r="O401" s="255">
        <f t="shared" si="77"/>
        <v>224</v>
      </c>
      <c r="P401" s="256">
        <f t="shared" si="77"/>
        <v>219</v>
      </c>
      <c r="Q401" s="437">
        <f t="shared" si="77"/>
        <v>-18</v>
      </c>
      <c r="R401" s="255">
        <f t="shared" si="77"/>
        <v>-129</v>
      </c>
      <c r="S401" s="255">
        <f t="shared" si="77"/>
        <v>56</v>
      </c>
      <c r="T401" s="255">
        <f t="shared" si="77"/>
        <v>-391</v>
      </c>
      <c r="U401" s="255">
        <f t="shared" si="77"/>
        <v>27</v>
      </c>
      <c r="V401" s="255">
        <f t="shared" si="77"/>
        <v>286</v>
      </c>
      <c r="W401" s="256">
        <f>W397-W383</f>
        <v>260</v>
      </c>
      <c r="X401" s="370">
        <f t="shared" ref="X401" si="78">X397-$C$285</f>
        <v>810</v>
      </c>
      <c r="Z401" s="210"/>
    </row>
    <row r="402" spans="1:27" x14ac:dyDescent="0.2">
      <c r="A402" s="258" t="s">
        <v>51</v>
      </c>
      <c r="B402" s="258"/>
      <c r="C402" s="259">
        <v>51</v>
      </c>
      <c r="D402" s="260">
        <v>50</v>
      </c>
      <c r="E402" s="260">
        <v>51</v>
      </c>
      <c r="F402" s="260">
        <v>15</v>
      </c>
      <c r="G402" s="260">
        <v>51</v>
      </c>
      <c r="H402" s="260">
        <v>51</v>
      </c>
      <c r="I402" s="261">
        <v>52</v>
      </c>
      <c r="J402" s="424">
        <v>53</v>
      </c>
      <c r="K402" s="260">
        <v>52</v>
      </c>
      <c r="L402" s="260">
        <v>54</v>
      </c>
      <c r="M402" s="260">
        <v>15</v>
      </c>
      <c r="N402" s="260">
        <v>54</v>
      </c>
      <c r="O402" s="260">
        <v>54</v>
      </c>
      <c r="P402" s="261">
        <v>54</v>
      </c>
      <c r="Q402" s="424">
        <v>52</v>
      </c>
      <c r="R402" s="260">
        <v>53</v>
      </c>
      <c r="S402" s="260">
        <v>51</v>
      </c>
      <c r="T402" s="260">
        <v>14</v>
      </c>
      <c r="U402" s="260">
        <v>52</v>
      </c>
      <c r="V402" s="260">
        <v>53</v>
      </c>
      <c r="W402" s="261">
        <v>51</v>
      </c>
      <c r="X402" s="385">
        <f>SUM(C402:W402)</f>
        <v>983</v>
      </c>
      <c r="Y402" s="200" t="s">
        <v>56</v>
      </c>
      <c r="Z402" s="263">
        <f>X388-X402</f>
        <v>97</v>
      </c>
      <c r="AA402" s="285">
        <f>Z402/X388</f>
        <v>8.981481481481482E-2</v>
      </c>
    </row>
    <row r="403" spans="1:27" x14ac:dyDescent="0.2">
      <c r="A403" s="265" t="s">
        <v>28</v>
      </c>
      <c r="B403" s="265"/>
      <c r="C403" s="218">
        <v>154</v>
      </c>
      <c r="D403" s="267">
        <v>154.5</v>
      </c>
      <c r="E403" s="267">
        <v>154.5</v>
      </c>
      <c r="F403" s="267">
        <v>154</v>
      </c>
      <c r="G403" s="267">
        <v>154.5</v>
      </c>
      <c r="H403" s="267">
        <v>155.5</v>
      </c>
      <c r="I403" s="219">
        <v>155.5</v>
      </c>
      <c r="J403" s="425">
        <v>153.5</v>
      </c>
      <c r="K403" s="267">
        <v>154.5</v>
      </c>
      <c r="L403" s="267">
        <v>154</v>
      </c>
      <c r="M403" s="267">
        <v>155</v>
      </c>
      <c r="N403" s="267">
        <v>154</v>
      </c>
      <c r="O403" s="267">
        <v>153.5</v>
      </c>
      <c r="P403" s="219">
        <v>153</v>
      </c>
      <c r="Q403" s="425">
        <v>156.5</v>
      </c>
      <c r="R403" s="267">
        <v>155.5</v>
      </c>
      <c r="S403" s="267">
        <v>155.5</v>
      </c>
      <c r="T403" s="267">
        <v>156.5</v>
      </c>
      <c r="U403" s="267">
        <v>154</v>
      </c>
      <c r="V403" s="267">
        <v>154</v>
      </c>
      <c r="W403" s="219">
        <v>152.5</v>
      </c>
      <c r="X403" s="325"/>
      <c r="Y403" s="200" t="s">
        <v>57</v>
      </c>
      <c r="Z403" s="200">
        <v>154.63999999999999</v>
      </c>
    </row>
    <row r="404" spans="1:27" ht="13.5" thickBot="1" x14ac:dyDescent="0.25">
      <c r="A404" s="266" t="s">
        <v>26</v>
      </c>
      <c r="B404" s="266"/>
      <c r="C404" s="623">
        <f>C403-C389</f>
        <v>0</v>
      </c>
      <c r="D404" s="624">
        <f t="shared" ref="D404:W404" si="79">D403-D389</f>
        <v>0</v>
      </c>
      <c r="E404" s="624">
        <f t="shared" si="79"/>
        <v>0</v>
      </c>
      <c r="F404" s="624">
        <f t="shared" si="79"/>
        <v>1</v>
      </c>
      <c r="G404" s="624">
        <f t="shared" si="79"/>
        <v>0.5</v>
      </c>
      <c r="H404" s="624">
        <f t="shared" si="79"/>
        <v>0.5</v>
      </c>
      <c r="I404" s="625">
        <f t="shared" si="79"/>
        <v>1</v>
      </c>
      <c r="J404" s="723">
        <f t="shared" si="79"/>
        <v>1</v>
      </c>
      <c r="K404" s="624">
        <f t="shared" si="79"/>
        <v>0.5</v>
      </c>
      <c r="L404" s="624">
        <f t="shared" si="79"/>
        <v>0</v>
      </c>
      <c r="M404" s="624">
        <f t="shared" si="79"/>
        <v>1</v>
      </c>
      <c r="N404" s="624">
        <f t="shared" si="79"/>
        <v>0</v>
      </c>
      <c r="O404" s="624">
        <f t="shared" si="79"/>
        <v>0</v>
      </c>
      <c r="P404" s="625">
        <f t="shared" si="79"/>
        <v>0</v>
      </c>
      <c r="Q404" s="723">
        <f t="shared" si="79"/>
        <v>1</v>
      </c>
      <c r="R404" s="624">
        <f t="shared" si="79"/>
        <v>0.5</v>
      </c>
      <c r="S404" s="624">
        <f t="shared" si="79"/>
        <v>0.5</v>
      </c>
      <c r="T404" s="624">
        <f t="shared" si="79"/>
        <v>1</v>
      </c>
      <c r="U404" s="624">
        <f t="shared" si="79"/>
        <v>0</v>
      </c>
      <c r="V404" s="624">
        <f t="shared" si="79"/>
        <v>0</v>
      </c>
      <c r="W404" s="625">
        <f t="shared" si="79"/>
        <v>0</v>
      </c>
      <c r="X404" s="371"/>
      <c r="Y404" s="200" t="s">
        <v>26</v>
      </c>
      <c r="Z404" s="200">
        <f>Z403-Z389</f>
        <v>1.4399999999999977</v>
      </c>
    </row>
    <row r="406" spans="1:27" ht="13.5" thickBot="1" x14ac:dyDescent="0.25"/>
    <row r="407" spans="1:27" ht="13.5" thickBot="1" x14ac:dyDescent="0.25">
      <c r="A407" s="230" t="s">
        <v>286</v>
      </c>
      <c r="B407" s="230"/>
      <c r="C407" s="1082" t="s">
        <v>130</v>
      </c>
      <c r="D407" s="1083"/>
      <c r="E407" s="1083"/>
      <c r="F407" s="1083"/>
      <c r="G407" s="1083"/>
      <c r="H407" s="1083"/>
      <c r="I407" s="1084"/>
      <c r="J407" s="1085" t="s">
        <v>131</v>
      </c>
      <c r="K407" s="1083"/>
      <c r="L407" s="1083"/>
      <c r="M407" s="1083"/>
      <c r="N407" s="1083"/>
      <c r="O407" s="1083"/>
      <c r="P407" s="1084"/>
      <c r="Q407" s="1086" t="s">
        <v>53</v>
      </c>
      <c r="R407" s="1087"/>
      <c r="S407" s="1087"/>
      <c r="T407" s="1087"/>
      <c r="U407" s="1087"/>
      <c r="V407" s="1087"/>
      <c r="W407" s="1088"/>
      <c r="X407" s="1080" t="s">
        <v>55</v>
      </c>
      <c r="Y407" s="228">
        <v>237</v>
      </c>
    </row>
    <row r="408" spans="1:27" ht="13.5" thickBot="1" x14ac:dyDescent="0.25">
      <c r="A408" s="676" t="s">
        <v>54</v>
      </c>
      <c r="B408" s="258"/>
      <c r="C408" s="903">
        <v>1</v>
      </c>
      <c r="D408" s="900">
        <v>2</v>
      </c>
      <c r="E408" s="900">
        <v>3</v>
      </c>
      <c r="F408" s="900">
        <v>4</v>
      </c>
      <c r="G408" s="900">
        <v>5</v>
      </c>
      <c r="H408" s="900">
        <v>6</v>
      </c>
      <c r="I408" s="901">
        <v>7</v>
      </c>
      <c r="J408" s="902">
        <v>8</v>
      </c>
      <c r="K408" s="900">
        <v>9</v>
      </c>
      <c r="L408" s="900">
        <v>10</v>
      </c>
      <c r="M408" s="900">
        <v>11</v>
      </c>
      <c r="N408" s="900">
        <v>12</v>
      </c>
      <c r="O408" s="900">
        <v>13</v>
      </c>
      <c r="P408" s="901">
        <v>14</v>
      </c>
      <c r="Q408" s="902">
        <v>1</v>
      </c>
      <c r="R408" s="900">
        <v>2</v>
      </c>
      <c r="S408" s="900">
        <v>3</v>
      </c>
      <c r="T408" s="900">
        <v>4</v>
      </c>
      <c r="U408" s="900">
        <v>5</v>
      </c>
      <c r="V408" s="900">
        <v>6</v>
      </c>
      <c r="W408" s="901">
        <v>7</v>
      </c>
      <c r="X408" s="1081"/>
      <c r="Y408" s="228"/>
      <c r="Z408" s="228"/>
    </row>
    <row r="409" spans="1:27" x14ac:dyDescent="0.2">
      <c r="A409" s="234" t="s">
        <v>3</v>
      </c>
      <c r="B409" s="1020"/>
      <c r="C409" s="442">
        <v>4175</v>
      </c>
      <c r="D409" s="443">
        <v>4175</v>
      </c>
      <c r="E409" s="443">
        <v>4175</v>
      </c>
      <c r="F409" s="443">
        <v>4175</v>
      </c>
      <c r="G409" s="443">
        <v>4175</v>
      </c>
      <c r="H409" s="443">
        <v>4175</v>
      </c>
      <c r="I409" s="634">
        <v>4175</v>
      </c>
      <c r="J409" s="637">
        <v>4175</v>
      </c>
      <c r="K409" s="443">
        <v>4175</v>
      </c>
      <c r="L409" s="443">
        <v>4175</v>
      </c>
      <c r="M409" s="443">
        <v>4175</v>
      </c>
      <c r="N409" s="443">
        <v>4175</v>
      </c>
      <c r="O409" s="443">
        <v>4175</v>
      </c>
      <c r="P409" s="634">
        <v>4175</v>
      </c>
      <c r="Q409" s="637">
        <v>4175</v>
      </c>
      <c r="R409" s="443">
        <v>4175</v>
      </c>
      <c r="S409" s="443">
        <v>4175</v>
      </c>
      <c r="T409" s="443">
        <v>4175</v>
      </c>
      <c r="U409" s="443">
        <v>4175</v>
      </c>
      <c r="V409" s="443">
        <v>4175</v>
      </c>
      <c r="W409" s="634">
        <v>4175</v>
      </c>
      <c r="X409" s="384">
        <v>4175</v>
      </c>
      <c r="Z409" s="210"/>
    </row>
    <row r="410" spans="1:27" x14ac:dyDescent="0.2">
      <c r="A410" s="238" t="s">
        <v>6</v>
      </c>
      <c r="B410" s="238"/>
      <c r="C410" s="239">
        <v>4416</v>
      </c>
      <c r="D410" s="240">
        <v>4285</v>
      </c>
      <c r="E410" s="240">
        <v>4301</v>
      </c>
      <c r="F410" s="240">
        <v>3830</v>
      </c>
      <c r="G410" s="240">
        <v>4079</v>
      </c>
      <c r="H410" s="240">
        <v>4002</v>
      </c>
      <c r="I410" s="241">
        <v>3852</v>
      </c>
      <c r="J410" s="420">
        <v>4072</v>
      </c>
      <c r="K410" s="240">
        <v>4090</v>
      </c>
      <c r="L410" s="240">
        <v>4220</v>
      </c>
      <c r="M410" s="240">
        <v>3861</v>
      </c>
      <c r="N410" s="240">
        <v>4303</v>
      </c>
      <c r="O410" s="240">
        <v>4391</v>
      </c>
      <c r="P410" s="241">
        <v>4542</v>
      </c>
      <c r="Q410" s="420">
        <v>3912</v>
      </c>
      <c r="R410" s="240">
        <v>4069</v>
      </c>
      <c r="S410" s="240">
        <v>4107</v>
      </c>
      <c r="T410" s="240">
        <v>4004</v>
      </c>
      <c r="U410" s="240">
        <v>4327</v>
      </c>
      <c r="V410" s="240">
        <v>4319</v>
      </c>
      <c r="W410" s="241">
        <v>4586</v>
      </c>
      <c r="X410" s="375">
        <v>4187</v>
      </c>
    </row>
    <row r="411" spans="1:27" x14ac:dyDescent="0.2">
      <c r="A411" s="231" t="s">
        <v>7</v>
      </c>
      <c r="B411" s="231"/>
      <c r="C411" s="242">
        <v>100</v>
      </c>
      <c r="D411" s="243">
        <v>100</v>
      </c>
      <c r="E411" s="243">
        <v>100</v>
      </c>
      <c r="F411" s="243">
        <v>100</v>
      </c>
      <c r="G411" s="243">
        <v>100</v>
      </c>
      <c r="H411" s="243">
        <v>100</v>
      </c>
      <c r="I411" s="244">
        <v>100</v>
      </c>
      <c r="J411" s="421">
        <v>91.7</v>
      </c>
      <c r="K411" s="243">
        <v>100</v>
      </c>
      <c r="L411" s="243">
        <v>100</v>
      </c>
      <c r="M411" s="243">
        <v>100</v>
      </c>
      <c r="N411" s="243">
        <v>100</v>
      </c>
      <c r="O411" s="243">
        <v>100</v>
      </c>
      <c r="P411" s="244">
        <v>100</v>
      </c>
      <c r="Q411" s="421">
        <v>100</v>
      </c>
      <c r="R411" s="243">
        <v>100</v>
      </c>
      <c r="S411" s="243">
        <v>91.7</v>
      </c>
      <c r="T411" s="243">
        <v>85.7</v>
      </c>
      <c r="U411" s="243">
        <v>100</v>
      </c>
      <c r="V411" s="243">
        <v>100</v>
      </c>
      <c r="W411" s="244">
        <v>100</v>
      </c>
      <c r="X411" s="376">
        <v>89.5</v>
      </c>
      <c r="Y411" s="228"/>
      <c r="Z411" s="393"/>
    </row>
    <row r="412" spans="1:27" x14ac:dyDescent="0.2">
      <c r="A412" s="231" t="s">
        <v>8</v>
      </c>
      <c r="B412" s="231"/>
      <c r="C412" s="246">
        <v>2.7E-2</v>
      </c>
      <c r="D412" s="247">
        <v>3.1E-2</v>
      </c>
      <c r="E412" s="247">
        <v>3.4000000000000002E-2</v>
      </c>
      <c r="F412" s="247">
        <v>4.8000000000000001E-2</v>
      </c>
      <c r="G412" s="247">
        <v>3.6999999999999998E-2</v>
      </c>
      <c r="H412" s="247">
        <v>3.2000000000000001E-2</v>
      </c>
      <c r="I412" s="248">
        <v>2.8000000000000001E-2</v>
      </c>
      <c r="J412" s="422">
        <v>6.8000000000000005E-2</v>
      </c>
      <c r="K412" s="247">
        <v>3.5000000000000003E-2</v>
      </c>
      <c r="L412" s="247">
        <v>2.5999999999999999E-2</v>
      </c>
      <c r="M412" s="247">
        <v>6.4000000000000001E-2</v>
      </c>
      <c r="N412" s="247">
        <v>4.2999999999999997E-2</v>
      </c>
      <c r="O412" s="247">
        <v>3.3000000000000002E-2</v>
      </c>
      <c r="P412" s="248">
        <v>2.4E-2</v>
      </c>
      <c r="Q412" s="422">
        <v>4.2999999999999997E-2</v>
      </c>
      <c r="R412" s="247">
        <v>3.6999999999999998E-2</v>
      </c>
      <c r="S412" s="247">
        <v>4.7E-2</v>
      </c>
      <c r="T412" s="247">
        <v>0.08</v>
      </c>
      <c r="U412" s="247">
        <v>2.1999999999999999E-2</v>
      </c>
      <c r="V412" s="247">
        <v>2.4E-2</v>
      </c>
      <c r="W412" s="248">
        <v>3.2000000000000001E-2</v>
      </c>
      <c r="X412" s="377">
        <v>6.3E-2</v>
      </c>
      <c r="Z412" s="313"/>
    </row>
    <row r="413" spans="1:27" x14ac:dyDescent="0.2">
      <c r="A413" s="238" t="s">
        <v>1</v>
      </c>
      <c r="B413" s="238"/>
      <c r="C413" s="250">
        <f>C410/C409*100-100</f>
        <v>5.7724550898203546</v>
      </c>
      <c r="D413" s="251">
        <f t="shared" ref="D413:W413" si="80">D410/D409*100-100</f>
        <v>2.634730538922156</v>
      </c>
      <c r="E413" s="251">
        <f t="shared" si="80"/>
        <v>3.0179640718562837</v>
      </c>
      <c r="F413" s="251">
        <f t="shared" si="80"/>
        <v>-8.2634730538922128</v>
      </c>
      <c r="G413" s="251">
        <f t="shared" si="80"/>
        <v>-2.2994011976047943</v>
      </c>
      <c r="H413" s="251">
        <f t="shared" si="80"/>
        <v>-4.1437125748502979</v>
      </c>
      <c r="I413" s="252">
        <f t="shared" si="80"/>
        <v>-7.736526946107773</v>
      </c>
      <c r="J413" s="423">
        <f t="shared" si="80"/>
        <v>-2.4670658682634752</v>
      </c>
      <c r="K413" s="251">
        <f t="shared" si="80"/>
        <v>-2.0359281437125674</v>
      </c>
      <c r="L413" s="251">
        <f t="shared" si="80"/>
        <v>1.0778443113772482</v>
      </c>
      <c r="M413" s="251">
        <f t="shared" si="80"/>
        <v>-7.5209580838323262</v>
      </c>
      <c r="N413" s="251">
        <f t="shared" si="80"/>
        <v>3.0658682634730638</v>
      </c>
      <c r="O413" s="251">
        <f t="shared" si="80"/>
        <v>5.1736526946107801</v>
      </c>
      <c r="P413" s="252">
        <f t="shared" si="80"/>
        <v>8.7904191616766383</v>
      </c>
      <c r="Q413" s="423">
        <f t="shared" si="80"/>
        <v>-6.2994011976047943</v>
      </c>
      <c r="R413" s="251">
        <f t="shared" si="80"/>
        <v>-2.5389221556886241</v>
      </c>
      <c r="S413" s="251">
        <f t="shared" si="80"/>
        <v>-1.6287425149700567</v>
      </c>
      <c r="T413" s="251">
        <f t="shared" si="80"/>
        <v>-4.0958083832335319</v>
      </c>
      <c r="U413" s="251">
        <f t="shared" si="80"/>
        <v>3.6407185628742411</v>
      </c>
      <c r="V413" s="251">
        <f t="shared" si="80"/>
        <v>3.4491017964071773</v>
      </c>
      <c r="W413" s="252">
        <f t="shared" si="80"/>
        <v>9.8443113772455035</v>
      </c>
      <c r="X413" s="369">
        <f>X410/X409*100-100</f>
        <v>0.28742514970059574</v>
      </c>
      <c r="Y413" s="767"/>
    </row>
    <row r="414" spans="1:27" ht="13.5" thickBot="1" x14ac:dyDescent="0.25">
      <c r="A414" s="669" t="s">
        <v>27</v>
      </c>
      <c r="B414" s="253"/>
      <c r="C414" s="254">
        <f t="shared" ref="C414:W414" si="81">C410-C397</f>
        <v>56</v>
      </c>
      <c r="D414" s="255">
        <f t="shared" si="81"/>
        <v>138</v>
      </c>
      <c r="E414" s="255">
        <f t="shared" si="81"/>
        <v>102</v>
      </c>
      <c r="F414" s="255">
        <f t="shared" si="81"/>
        <v>14</v>
      </c>
      <c r="G414" s="255">
        <f t="shared" si="81"/>
        <v>16</v>
      </c>
      <c r="H414" s="255">
        <f t="shared" si="81"/>
        <v>31</v>
      </c>
      <c r="I414" s="256">
        <f t="shared" si="81"/>
        <v>18</v>
      </c>
      <c r="J414" s="437">
        <f t="shared" si="81"/>
        <v>165</v>
      </c>
      <c r="K414" s="255">
        <f t="shared" si="81"/>
        <v>35</v>
      </c>
      <c r="L414" s="255">
        <f t="shared" si="81"/>
        <v>103</v>
      </c>
      <c r="M414" s="255">
        <f t="shared" si="81"/>
        <v>-53</v>
      </c>
      <c r="N414" s="255">
        <f t="shared" si="81"/>
        <v>60</v>
      </c>
      <c r="O414" s="255">
        <f t="shared" si="81"/>
        <v>42</v>
      </c>
      <c r="P414" s="256">
        <f t="shared" si="81"/>
        <v>124</v>
      </c>
      <c r="Q414" s="437">
        <f t="shared" si="81"/>
        <v>28</v>
      </c>
      <c r="R414" s="255">
        <f t="shared" si="81"/>
        <v>62</v>
      </c>
      <c r="S414" s="255">
        <f t="shared" si="81"/>
        <v>82</v>
      </c>
      <c r="T414" s="255">
        <f t="shared" si="81"/>
        <v>123</v>
      </c>
      <c r="U414" s="255">
        <f t="shared" si="81"/>
        <v>111</v>
      </c>
      <c r="V414" s="255">
        <f t="shared" si="81"/>
        <v>109</v>
      </c>
      <c r="W414" s="256">
        <f t="shared" si="81"/>
        <v>78</v>
      </c>
      <c r="X414" s="370">
        <f t="shared" ref="X414" si="82">X410-$C$285</f>
        <v>881</v>
      </c>
      <c r="Z414" s="210"/>
    </row>
    <row r="415" spans="1:27" x14ac:dyDescent="0.2">
      <c r="A415" s="258" t="s">
        <v>51</v>
      </c>
      <c r="B415" s="258"/>
      <c r="C415" s="259">
        <v>51</v>
      </c>
      <c r="D415" s="260">
        <v>50</v>
      </c>
      <c r="E415" s="260">
        <v>51</v>
      </c>
      <c r="F415" s="260">
        <v>15</v>
      </c>
      <c r="G415" s="260">
        <v>51</v>
      </c>
      <c r="H415" s="260">
        <v>51</v>
      </c>
      <c r="I415" s="261">
        <v>52</v>
      </c>
      <c r="J415" s="424">
        <v>53</v>
      </c>
      <c r="K415" s="260">
        <v>52</v>
      </c>
      <c r="L415" s="260">
        <v>54</v>
      </c>
      <c r="M415" s="260">
        <v>15</v>
      </c>
      <c r="N415" s="260">
        <v>54</v>
      </c>
      <c r="O415" s="260">
        <v>53</v>
      </c>
      <c r="P415" s="261">
        <v>54</v>
      </c>
      <c r="Q415" s="424">
        <v>52</v>
      </c>
      <c r="R415" s="260">
        <v>53</v>
      </c>
      <c r="S415" s="260">
        <v>51</v>
      </c>
      <c r="T415" s="260">
        <v>13</v>
      </c>
      <c r="U415" s="260">
        <v>52</v>
      </c>
      <c r="V415" s="260">
        <v>53</v>
      </c>
      <c r="W415" s="261">
        <v>51</v>
      </c>
      <c r="X415" s="385">
        <f>SUM(C415:W415)</f>
        <v>981</v>
      </c>
      <c r="Y415" s="200" t="s">
        <v>56</v>
      </c>
      <c r="Z415" s="263">
        <f>X402-X415</f>
        <v>2</v>
      </c>
      <c r="AA415" s="285">
        <f>Z415/X402</f>
        <v>2.0345879959308239E-3</v>
      </c>
    </row>
    <row r="416" spans="1:27" x14ac:dyDescent="0.2">
      <c r="A416" s="265" t="s">
        <v>28</v>
      </c>
      <c r="B416" s="265"/>
      <c r="C416" s="218">
        <v>154</v>
      </c>
      <c r="D416" s="267">
        <v>154.5</v>
      </c>
      <c r="E416" s="267">
        <v>154.5</v>
      </c>
      <c r="F416" s="267">
        <v>154</v>
      </c>
      <c r="G416" s="267">
        <v>154.5</v>
      </c>
      <c r="H416" s="267">
        <v>155.5</v>
      </c>
      <c r="I416" s="219">
        <v>155.5</v>
      </c>
      <c r="J416" s="425">
        <v>153.5</v>
      </c>
      <c r="K416" s="267">
        <v>154.5</v>
      </c>
      <c r="L416" s="267">
        <v>154</v>
      </c>
      <c r="M416" s="267">
        <v>155</v>
      </c>
      <c r="N416" s="267">
        <v>154</v>
      </c>
      <c r="O416" s="267">
        <v>153.5</v>
      </c>
      <c r="P416" s="219">
        <v>153</v>
      </c>
      <c r="Q416" s="425">
        <v>156.5</v>
      </c>
      <c r="R416" s="267">
        <v>155.5</v>
      </c>
      <c r="S416" s="267">
        <v>155.5</v>
      </c>
      <c r="T416" s="267">
        <v>156.5</v>
      </c>
      <c r="U416" s="267">
        <v>154</v>
      </c>
      <c r="V416" s="267">
        <v>154</v>
      </c>
      <c r="W416" s="219">
        <v>152.5</v>
      </c>
      <c r="X416" s="325"/>
      <c r="Y416" s="200" t="s">
        <v>57</v>
      </c>
      <c r="Z416" s="200">
        <v>154.81</v>
      </c>
    </row>
    <row r="417" spans="1:27" ht="13.5" thickBot="1" x14ac:dyDescent="0.25">
      <c r="A417" s="266" t="s">
        <v>26</v>
      </c>
      <c r="B417" s="266"/>
      <c r="C417" s="623">
        <f t="shared" ref="C417:W417" si="83">C416-C403</f>
        <v>0</v>
      </c>
      <c r="D417" s="624">
        <f t="shared" si="83"/>
        <v>0</v>
      </c>
      <c r="E417" s="624">
        <f t="shared" si="83"/>
        <v>0</v>
      </c>
      <c r="F417" s="624">
        <f t="shared" si="83"/>
        <v>0</v>
      </c>
      <c r="G417" s="624">
        <f t="shared" si="83"/>
        <v>0</v>
      </c>
      <c r="H417" s="624">
        <f t="shared" si="83"/>
        <v>0</v>
      </c>
      <c r="I417" s="625">
        <f t="shared" si="83"/>
        <v>0</v>
      </c>
      <c r="J417" s="723">
        <f t="shared" si="83"/>
        <v>0</v>
      </c>
      <c r="K417" s="624">
        <f t="shared" si="83"/>
        <v>0</v>
      </c>
      <c r="L417" s="624">
        <f t="shared" si="83"/>
        <v>0</v>
      </c>
      <c r="M417" s="624">
        <f t="shared" si="83"/>
        <v>0</v>
      </c>
      <c r="N417" s="624">
        <f t="shared" si="83"/>
        <v>0</v>
      </c>
      <c r="O417" s="624">
        <f t="shared" si="83"/>
        <v>0</v>
      </c>
      <c r="P417" s="625">
        <f t="shared" si="83"/>
        <v>0</v>
      </c>
      <c r="Q417" s="723">
        <f t="shared" si="83"/>
        <v>0</v>
      </c>
      <c r="R417" s="624">
        <f t="shared" si="83"/>
        <v>0</v>
      </c>
      <c r="S417" s="624">
        <f t="shared" si="83"/>
        <v>0</v>
      </c>
      <c r="T417" s="624">
        <f t="shared" si="83"/>
        <v>0</v>
      </c>
      <c r="U417" s="624">
        <f t="shared" si="83"/>
        <v>0</v>
      </c>
      <c r="V417" s="624">
        <f t="shared" si="83"/>
        <v>0</v>
      </c>
      <c r="W417" s="625">
        <f t="shared" si="83"/>
        <v>0</v>
      </c>
      <c r="X417" s="371"/>
      <c r="Y417" s="200" t="s">
        <v>26</v>
      </c>
      <c r="Z417" s="200">
        <f>Z416-Z403</f>
        <v>0.17000000000001592</v>
      </c>
    </row>
    <row r="419" spans="1:27" ht="13.5" thickBot="1" x14ac:dyDescent="0.25"/>
    <row r="420" spans="1:27" ht="13.5" thickBot="1" x14ac:dyDescent="0.25">
      <c r="A420" s="230" t="s">
        <v>287</v>
      </c>
      <c r="B420" s="230"/>
      <c r="C420" s="1082" t="s">
        <v>130</v>
      </c>
      <c r="D420" s="1083"/>
      <c r="E420" s="1083"/>
      <c r="F420" s="1083"/>
      <c r="G420" s="1083"/>
      <c r="H420" s="1083"/>
      <c r="I420" s="1084"/>
      <c r="J420" s="1085" t="s">
        <v>131</v>
      </c>
      <c r="K420" s="1083"/>
      <c r="L420" s="1083"/>
      <c r="M420" s="1083"/>
      <c r="N420" s="1083"/>
      <c r="O420" s="1083"/>
      <c r="P420" s="1084"/>
      <c r="Q420" s="1086" t="s">
        <v>53</v>
      </c>
      <c r="R420" s="1087"/>
      <c r="S420" s="1087"/>
      <c r="T420" s="1087"/>
      <c r="U420" s="1087"/>
      <c r="V420" s="1087"/>
      <c r="W420" s="1088"/>
      <c r="X420" s="1080" t="s">
        <v>55</v>
      </c>
      <c r="Y420" s="228">
        <v>239</v>
      </c>
    </row>
    <row r="421" spans="1:27" ht="13.5" thickBot="1" x14ac:dyDescent="0.25">
      <c r="A421" s="676" t="s">
        <v>54</v>
      </c>
      <c r="B421" s="258"/>
      <c r="C421" s="903">
        <v>1</v>
      </c>
      <c r="D421" s="900">
        <v>2</v>
      </c>
      <c r="E421" s="900">
        <v>3</v>
      </c>
      <c r="F421" s="900">
        <v>4</v>
      </c>
      <c r="G421" s="900">
        <v>5</v>
      </c>
      <c r="H421" s="900">
        <v>6</v>
      </c>
      <c r="I421" s="901">
        <v>7</v>
      </c>
      <c r="J421" s="902">
        <v>8</v>
      </c>
      <c r="K421" s="900">
        <v>9</v>
      </c>
      <c r="L421" s="900">
        <v>10</v>
      </c>
      <c r="M421" s="900">
        <v>11</v>
      </c>
      <c r="N421" s="900">
        <v>12</v>
      </c>
      <c r="O421" s="900">
        <v>13</v>
      </c>
      <c r="P421" s="901">
        <v>14</v>
      </c>
      <c r="Q421" s="902">
        <v>1</v>
      </c>
      <c r="R421" s="900">
        <v>2</v>
      </c>
      <c r="S421" s="900">
        <v>3</v>
      </c>
      <c r="T421" s="900">
        <v>4</v>
      </c>
      <c r="U421" s="900">
        <v>5</v>
      </c>
      <c r="V421" s="900">
        <v>6</v>
      </c>
      <c r="W421" s="901">
        <v>7</v>
      </c>
      <c r="X421" s="1081"/>
      <c r="Y421" s="228"/>
      <c r="Z421" s="228"/>
    </row>
    <row r="422" spans="1:27" x14ac:dyDescent="0.2">
      <c r="A422" s="234" t="s">
        <v>3</v>
      </c>
      <c r="B422" s="1020"/>
      <c r="C422" s="442">
        <v>4190</v>
      </c>
      <c r="D422" s="443">
        <v>4190</v>
      </c>
      <c r="E422" s="443">
        <v>4190</v>
      </c>
      <c r="F422" s="443">
        <v>4190</v>
      </c>
      <c r="G422" s="443">
        <v>4190</v>
      </c>
      <c r="H422" s="443">
        <v>4190</v>
      </c>
      <c r="I422" s="634">
        <v>4190</v>
      </c>
      <c r="J422" s="637">
        <v>4190</v>
      </c>
      <c r="K422" s="443">
        <v>4190</v>
      </c>
      <c r="L422" s="443">
        <v>4190</v>
      </c>
      <c r="M422" s="443">
        <v>4190</v>
      </c>
      <c r="N422" s="443">
        <v>4190</v>
      </c>
      <c r="O422" s="443">
        <v>4190</v>
      </c>
      <c r="P422" s="634">
        <v>4190</v>
      </c>
      <c r="Q422" s="637">
        <v>4190</v>
      </c>
      <c r="R422" s="443">
        <v>4190</v>
      </c>
      <c r="S422" s="443">
        <v>4190</v>
      </c>
      <c r="T422" s="443">
        <v>4190</v>
      </c>
      <c r="U422" s="443">
        <v>4190</v>
      </c>
      <c r="V422" s="443">
        <v>4190</v>
      </c>
      <c r="W422" s="634">
        <v>4190</v>
      </c>
      <c r="X422" s="384">
        <v>4190</v>
      </c>
      <c r="Z422" s="210"/>
    </row>
    <row r="423" spans="1:27" x14ac:dyDescent="0.2">
      <c r="A423" s="238" t="s">
        <v>6</v>
      </c>
      <c r="B423" s="238"/>
      <c r="C423" s="239">
        <v>4503</v>
      </c>
      <c r="D423" s="240">
        <v>4332</v>
      </c>
      <c r="E423" s="240">
        <v>4279</v>
      </c>
      <c r="F423" s="240">
        <v>3873</v>
      </c>
      <c r="G423" s="240">
        <v>4188</v>
      </c>
      <c r="H423" s="240">
        <v>4140</v>
      </c>
      <c r="I423" s="241">
        <v>4056</v>
      </c>
      <c r="J423" s="420">
        <v>4123</v>
      </c>
      <c r="K423" s="240">
        <v>4244</v>
      </c>
      <c r="L423" s="240">
        <v>4310</v>
      </c>
      <c r="M423" s="240">
        <v>4041</v>
      </c>
      <c r="N423" s="240">
        <v>4362</v>
      </c>
      <c r="O423" s="240">
        <v>4433</v>
      </c>
      <c r="P423" s="241">
        <v>4591</v>
      </c>
      <c r="Q423" s="420">
        <v>3999</v>
      </c>
      <c r="R423" s="240">
        <v>4125</v>
      </c>
      <c r="S423" s="240">
        <v>4174</v>
      </c>
      <c r="T423" s="240">
        <v>4033</v>
      </c>
      <c r="U423" s="240">
        <v>4327</v>
      </c>
      <c r="V423" s="240">
        <v>4335</v>
      </c>
      <c r="W423" s="241">
        <v>4573</v>
      </c>
      <c r="X423" s="375">
        <v>4251</v>
      </c>
    </row>
    <row r="424" spans="1:27" x14ac:dyDescent="0.2">
      <c r="A424" s="231" t="s">
        <v>7</v>
      </c>
      <c r="B424" s="231"/>
      <c r="C424" s="242">
        <v>100</v>
      </c>
      <c r="D424" s="243">
        <v>100</v>
      </c>
      <c r="E424" s="243">
        <v>91.7</v>
      </c>
      <c r="F424" s="243">
        <v>100</v>
      </c>
      <c r="G424" s="243">
        <v>100</v>
      </c>
      <c r="H424" s="243">
        <v>100</v>
      </c>
      <c r="I424" s="244">
        <v>100</v>
      </c>
      <c r="J424" s="421">
        <v>91.7</v>
      </c>
      <c r="K424" s="243">
        <v>100</v>
      </c>
      <c r="L424" s="243">
        <v>100</v>
      </c>
      <c r="M424" s="243">
        <v>100</v>
      </c>
      <c r="N424" s="243">
        <v>100</v>
      </c>
      <c r="O424" s="243">
        <v>100</v>
      </c>
      <c r="P424" s="244">
        <v>100</v>
      </c>
      <c r="Q424" s="421">
        <v>91.7</v>
      </c>
      <c r="R424" s="243">
        <v>100</v>
      </c>
      <c r="S424" s="243">
        <v>83.3</v>
      </c>
      <c r="T424" s="243">
        <v>71.400000000000006</v>
      </c>
      <c r="U424" s="243">
        <v>91.7</v>
      </c>
      <c r="V424" s="243">
        <v>100</v>
      </c>
      <c r="W424" s="244">
        <v>100</v>
      </c>
      <c r="X424" s="376">
        <v>90</v>
      </c>
      <c r="Y424" s="228"/>
      <c r="Z424" s="393"/>
    </row>
    <row r="425" spans="1:27" x14ac:dyDescent="0.2">
      <c r="A425" s="231" t="s">
        <v>8</v>
      </c>
      <c r="B425" s="231"/>
      <c r="C425" s="246">
        <v>2.5999999999999999E-2</v>
      </c>
      <c r="D425" s="247">
        <v>4.3999999999999997E-2</v>
      </c>
      <c r="E425" s="247">
        <v>5.0999999999999997E-2</v>
      </c>
      <c r="F425" s="247">
        <v>4.5999999999999999E-2</v>
      </c>
      <c r="G425" s="247">
        <v>3.4000000000000002E-2</v>
      </c>
      <c r="H425" s="247">
        <v>3.5999999999999997E-2</v>
      </c>
      <c r="I425" s="248">
        <v>3.3000000000000002E-2</v>
      </c>
      <c r="J425" s="422">
        <v>8.2000000000000003E-2</v>
      </c>
      <c r="K425" s="247">
        <v>4.3999999999999997E-2</v>
      </c>
      <c r="L425" s="247">
        <v>3.5999999999999997E-2</v>
      </c>
      <c r="M425" s="247">
        <v>0.06</v>
      </c>
      <c r="N425" s="247">
        <v>4.1000000000000002E-2</v>
      </c>
      <c r="O425" s="247">
        <v>3.1E-2</v>
      </c>
      <c r="P425" s="248">
        <v>3.3000000000000002E-2</v>
      </c>
      <c r="Q425" s="422">
        <v>4.4999999999999998E-2</v>
      </c>
      <c r="R425" s="247">
        <v>3.5999999999999997E-2</v>
      </c>
      <c r="S425" s="247">
        <v>7.0999999999999994E-2</v>
      </c>
      <c r="T425" s="247">
        <v>0.11</v>
      </c>
      <c r="U425" s="247">
        <v>4.4999999999999998E-2</v>
      </c>
      <c r="V425" s="247">
        <v>2.9000000000000001E-2</v>
      </c>
      <c r="W425" s="248">
        <v>3.5999999999999997E-2</v>
      </c>
      <c r="X425" s="377">
        <v>6.2E-2</v>
      </c>
      <c r="Z425" s="313"/>
    </row>
    <row r="426" spans="1:27" x14ac:dyDescent="0.2">
      <c r="A426" s="238" t="s">
        <v>1</v>
      </c>
      <c r="B426" s="238"/>
      <c r="C426" s="250">
        <f>C423/C422*100-100</f>
        <v>7.4701670644391527</v>
      </c>
      <c r="D426" s="251">
        <f t="shared" ref="D426:W426" si="84">D423/D422*100-100</f>
        <v>3.3890214797136053</v>
      </c>
      <c r="E426" s="251">
        <f t="shared" si="84"/>
        <v>2.1241050119331675</v>
      </c>
      <c r="F426" s="251">
        <f t="shared" si="84"/>
        <v>-7.5656324582338925</v>
      </c>
      <c r="G426" s="251">
        <f t="shared" si="84"/>
        <v>-4.7732696897369919E-2</v>
      </c>
      <c r="H426" s="251">
        <f t="shared" si="84"/>
        <v>-1.1933174224343759</v>
      </c>
      <c r="I426" s="252">
        <f t="shared" si="84"/>
        <v>-3.1980906921240972</v>
      </c>
      <c r="J426" s="423">
        <f t="shared" si="84"/>
        <v>-1.5990453460620557</v>
      </c>
      <c r="K426" s="251">
        <f t="shared" si="84"/>
        <v>1.2887828162291015</v>
      </c>
      <c r="L426" s="251">
        <f t="shared" si="84"/>
        <v>2.8639618138424794</v>
      </c>
      <c r="M426" s="251">
        <f t="shared" si="84"/>
        <v>-3.5560859188544072</v>
      </c>
      <c r="N426" s="251">
        <f t="shared" si="84"/>
        <v>4.1050119331742252</v>
      </c>
      <c r="O426" s="251">
        <f t="shared" si="84"/>
        <v>5.799522673031035</v>
      </c>
      <c r="P426" s="252">
        <f t="shared" si="84"/>
        <v>9.5704057279236281</v>
      </c>
      <c r="Q426" s="423">
        <f t="shared" si="84"/>
        <v>-4.5584725536992892</v>
      </c>
      <c r="R426" s="251">
        <f t="shared" si="84"/>
        <v>-1.5513126491646858</v>
      </c>
      <c r="S426" s="251">
        <f t="shared" si="84"/>
        <v>-0.38186157517900199</v>
      </c>
      <c r="T426" s="251">
        <f t="shared" si="84"/>
        <v>-3.7470167064439153</v>
      </c>
      <c r="U426" s="251">
        <f t="shared" si="84"/>
        <v>3.2696897374701734</v>
      </c>
      <c r="V426" s="251">
        <f t="shared" si="84"/>
        <v>3.4606205250596673</v>
      </c>
      <c r="W426" s="252">
        <f t="shared" si="84"/>
        <v>9.1408114558472704</v>
      </c>
      <c r="X426" s="369">
        <f>X423/X422*100-100</f>
        <v>1.4558472553699318</v>
      </c>
      <c r="Y426" s="767"/>
    </row>
    <row r="427" spans="1:27" ht="13.5" thickBot="1" x14ac:dyDescent="0.25">
      <c r="A427" s="669" t="s">
        <v>27</v>
      </c>
      <c r="B427" s="253"/>
      <c r="C427" s="254">
        <f t="shared" ref="C427:W427" si="85">C423-C410</f>
        <v>87</v>
      </c>
      <c r="D427" s="255">
        <f t="shared" si="85"/>
        <v>47</v>
      </c>
      <c r="E427" s="255">
        <f t="shared" si="85"/>
        <v>-22</v>
      </c>
      <c r="F427" s="255">
        <f t="shared" si="85"/>
        <v>43</v>
      </c>
      <c r="G427" s="255">
        <f t="shared" si="85"/>
        <v>109</v>
      </c>
      <c r="H427" s="255">
        <f t="shared" si="85"/>
        <v>138</v>
      </c>
      <c r="I427" s="256">
        <f t="shared" si="85"/>
        <v>204</v>
      </c>
      <c r="J427" s="437">
        <f t="shared" si="85"/>
        <v>51</v>
      </c>
      <c r="K427" s="255">
        <f t="shared" si="85"/>
        <v>154</v>
      </c>
      <c r="L427" s="255">
        <f t="shared" si="85"/>
        <v>90</v>
      </c>
      <c r="M427" s="255">
        <f t="shared" si="85"/>
        <v>180</v>
      </c>
      <c r="N427" s="255">
        <f t="shared" si="85"/>
        <v>59</v>
      </c>
      <c r="O427" s="255">
        <f t="shared" si="85"/>
        <v>42</v>
      </c>
      <c r="P427" s="256">
        <f t="shared" si="85"/>
        <v>49</v>
      </c>
      <c r="Q427" s="437">
        <f t="shared" si="85"/>
        <v>87</v>
      </c>
      <c r="R427" s="255">
        <f t="shared" si="85"/>
        <v>56</v>
      </c>
      <c r="S427" s="255">
        <f t="shared" si="85"/>
        <v>67</v>
      </c>
      <c r="T427" s="255">
        <f t="shared" si="85"/>
        <v>29</v>
      </c>
      <c r="U427" s="255">
        <f t="shared" si="85"/>
        <v>0</v>
      </c>
      <c r="V427" s="255">
        <f t="shared" si="85"/>
        <v>16</v>
      </c>
      <c r="W427" s="256">
        <f t="shared" si="85"/>
        <v>-13</v>
      </c>
      <c r="X427" s="370">
        <f t="shared" ref="X427" si="86">X423-$C$285</f>
        <v>945</v>
      </c>
      <c r="Z427" s="210"/>
    </row>
    <row r="428" spans="1:27" x14ac:dyDescent="0.2">
      <c r="A428" s="258" t="s">
        <v>51</v>
      </c>
      <c r="B428" s="258"/>
      <c r="C428" s="259">
        <v>51</v>
      </c>
      <c r="D428" s="260">
        <v>50</v>
      </c>
      <c r="E428" s="260">
        <v>51</v>
      </c>
      <c r="F428" s="260">
        <v>15</v>
      </c>
      <c r="G428" s="260">
        <v>51</v>
      </c>
      <c r="H428" s="260">
        <v>51</v>
      </c>
      <c r="I428" s="261">
        <v>52</v>
      </c>
      <c r="J428" s="424">
        <v>53</v>
      </c>
      <c r="K428" s="260">
        <v>51</v>
      </c>
      <c r="L428" s="260">
        <v>54</v>
      </c>
      <c r="M428" s="260">
        <v>14</v>
      </c>
      <c r="N428" s="260">
        <v>52</v>
      </c>
      <c r="O428" s="260">
        <v>53</v>
      </c>
      <c r="P428" s="261">
        <v>54</v>
      </c>
      <c r="Q428" s="424">
        <v>52</v>
      </c>
      <c r="R428" s="260">
        <v>53</v>
      </c>
      <c r="S428" s="260">
        <v>50</v>
      </c>
      <c r="T428" s="260">
        <v>13</v>
      </c>
      <c r="U428" s="260">
        <v>52</v>
      </c>
      <c r="V428" s="260">
        <v>53</v>
      </c>
      <c r="W428" s="261">
        <v>51</v>
      </c>
      <c r="X428" s="385">
        <f>SUM(C428:W428)</f>
        <v>976</v>
      </c>
      <c r="Y428" s="200" t="s">
        <v>56</v>
      </c>
      <c r="Z428" s="263">
        <f>X415-X428</f>
        <v>5</v>
      </c>
      <c r="AA428" s="285">
        <f>Z428/X415</f>
        <v>5.0968399592252805E-3</v>
      </c>
    </row>
    <row r="429" spans="1:27" x14ac:dyDescent="0.2">
      <c r="A429" s="265" t="s">
        <v>28</v>
      </c>
      <c r="B429" s="265"/>
      <c r="C429" s="218">
        <v>154</v>
      </c>
      <c r="D429" s="267">
        <v>154.5</v>
      </c>
      <c r="E429" s="267">
        <v>154.5</v>
      </c>
      <c r="F429" s="267">
        <v>155</v>
      </c>
      <c r="G429" s="267">
        <v>154.5</v>
      </c>
      <c r="H429" s="267">
        <v>155.5</v>
      </c>
      <c r="I429" s="219">
        <v>155.5</v>
      </c>
      <c r="J429" s="425">
        <v>153.5</v>
      </c>
      <c r="K429" s="267">
        <v>154.5</v>
      </c>
      <c r="L429" s="267">
        <v>154</v>
      </c>
      <c r="M429" s="267">
        <v>155</v>
      </c>
      <c r="N429" s="267">
        <v>154</v>
      </c>
      <c r="O429" s="267">
        <v>153.5</v>
      </c>
      <c r="P429" s="219">
        <v>153</v>
      </c>
      <c r="Q429" s="425">
        <v>156.5</v>
      </c>
      <c r="R429" s="267">
        <v>155.5</v>
      </c>
      <c r="S429" s="267">
        <v>155.5</v>
      </c>
      <c r="T429" s="267">
        <v>156.5</v>
      </c>
      <c r="U429" s="267">
        <v>154</v>
      </c>
      <c r="V429" s="267">
        <v>154</v>
      </c>
      <c r="W429" s="219">
        <v>152.5</v>
      </c>
      <c r="X429" s="325"/>
      <c r="Y429" s="200" t="s">
        <v>57</v>
      </c>
      <c r="Z429" s="200">
        <v>155.24</v>
      </c>
    </row>
    <row r="430" spans="1:27" ht="13.5" thickBot="1" x14ac:dyDescent="0.25">
      <c r="A430" s="266" t="s">
        <v>26</v>
      </c>
      <c r="B430" s="266"/>
      <c r="C430" s="623">
        <f t="shared" ref="C430:W430" si="87">C429-C416</f>
        <v>0</v>
      </c>
      <c r="D430" s="624">
        <f t="shared" si="87"/>
        <v>0</v>
      </c>
      <c r="E430" s="624">
        <f t="shared" si="87"/>
        <v>0</v>
      </c>
      <c r="F430" s="624">
        <f t="shared" si="87"/>
        <v>1</v>
      </c>
      <c r="G430" s="624">
        <f t="shared" si="87"/>
        <v>0</v>
      </c>
      <c r="H430" s="624">
        <f t="shared" si="87"/>
        <v>0</v>
      </c>
      <c r="I430" s="625">
        <f t="shared" si="87"/>
        <v>0</v>
      </c>
      <c r="J430" s="723">
        <f t="shared" si="87"/>
        <v>0</v>
      </c>
      <c r="K430" s="624">
        <f t="shared" si="87"/>
        <v>0</v>
      </c>
      <c r="L430" s="624">
        <f t="shared" si="87"/>
        <v>0</v>
      </c>
      <c r="M430" s="624">
        <f t="shared" si="87"/>
        <v>0</v>
      </c>
      <c r="N430" s="624">
        <f t="shared" si="87"/>
        <v>0</v>
      </c>
      <c r="O430" s="624">
        <f t="shared" si="87"/>
        <v>0</v>
      </c>
      <c r="P430" s="625">
        <f t="shared" si="87"/>
        <v>0</v>
      </c>
      <c r="Q430" s="723">
        <f t="shared" si="87"/>
        <v>0</v>
      </c>
      <c r="R430" s="624">
        <f t="shared" si="87"/>
        <v>0</v>
      </c>
      <c r="S430" s="624">
        <f t="shared" si="87"/>
        <v>0</v>
      </c>
      <c r="T430" s="624">
        <f t="shared" si="87"/>
        <v>0</v>
      </c>
      <c r="U430" s="624">
        <f t="shared" si="87"/>
        <v>0</v>
      </c>
      <c r="V430" s="624">
        <f t="shared" si="87"/>
        <v>0</v>
      </c>
      <c r="W430" s="625">
        <f t="shared" si="87"/>
        <v>0</v>
      </c>
      <c r="X430" s="371"/>
      <c r="Y430" s="200" t="s">
        <v>26</v>
      </c>
      <c r="Z430" s="200">
        <f>Z429-Z416</f>
        <v>0.43000000000000682</v>
      </c>
    </row>
    <row r="432" spans="1:27" ht="13.5" thickBot="1" x14ac:dyDescent="0.25"/>
    <row r="433" spans="1:27" ht="13.5" thickBot="1" x14ac:dyDescent="0.25">
      <c r="A433" s="230" t="s">
        <v>288</v>
      </c>
      <c r="B433" s="230"/>
      <c r="C433" s="1082" t="s">
        <v>130</v>
      </c>
      <c r="D433" s="1083"/>
      <c r="E433" s="1083"/>
      <c r="F433" s="1083"/>
      <c r="G433" s="1083"/>
      <c r="H433" s="1083"/>
      <c r="I433" s="1084"/>
      <c r="J433" s="1085" t="s">
        <v>131</v>
      </c>
      <c r="K433" s="1083"/>
      <c r="L433" s="1083"/>
      <c r="M433" s="1083"/>
      <c r="N433" s="1083"/>
      <c r="O433" s="1083"/>
      <c r="P433" s="1084"/>
      <c r="Q433" s="1086" t="s">
        <v>53</v>
      </c>
      <c r="R433" s="1087"/>
      <c r="S433" s="1087"/>
      <c r="T433" s="1087"/>
      <c r="U433" s="1087"/>
      <c r="V433" s="1087"/>
      <c r="W433" s="1088"/>
      <c r="X433" s="1080" t="s">
        <v>55</v>
      </c>
      <c r="Y433" s="228">
        <v>239</v>
      </c>
    </row>
    <row r="434" spans="1:27" ht="13.5" thickBot="1" x14ac:dyDescent="0.25">
      <c r="A434" s="676" t="s">
        <v>54</v>
      </c>
      <c r="B434" s="258"/>
      <c r="C434" s="903">
        <v>1</v>
      </c>
      <c r="D434" s="900">
        <v>2</v>
      </c>
      <c r="E434" s="900">
        <v>3</v>
      </c>
      <c r="F434" s="900">
        <v>4</v>
      </c>
      <c r="G434" s="900">
        <v>5</v>
      </c>
      <c r="H434" s="900">
        <v>6</v>
      </c>
      <c r="I434" s="901">
        <v>7</v>
      </c>
      <c r="J434" s="902">
        <v>8</v>
      </c>
      <c r="K434" s="900">
        <v>9</v>
      </c>
      <c r="L434" s="900">
        <v>10</v>
      </c>
      <c r="M434" s="900">
        <v>11</v>
      </c>
      <c r="N434" s="900">
        <v>12</v>
      </c>
      <c r="O434" s="900">
        <v>13</v>
      </c>
      <c r="P434" s="901">
        <v>14</v>
      </c>
      <c r="Q434" s="902">
        <v>1</v>
      </c>
      <c r="R434" s="900">
        <v>2</v>
      </c>
      <c r="S434" s="900">
        <v>3</v>
      </c>
      <c r="T434" s="900">
        <v>4</v>
      </c>
      <c r="U434" s="900">
        <v>5</v>
      </c>
      <c r="V434" s="900">
        <v>6</v>
      </c>
      <c r="W434" s="901">
        <v>7</v>
      </c>
      <c r="X434" s="1081"/>
      <c r="Y434" s="228"/>
      <c r="Z434" s="228"/>
    </row>
    <row r="435" spans="1:27" x14ac:dyDescent="0.2">
      <c r="A435" s="234" t="s">
        <v>3</v>
      </c>
      <c r="B435" s="1020"/>
      <c r="C435" s="442">
        <v>4205</v>
      </c>
      <c r="D435" s="443">
        <v>4205</v>
      </c>
      <c r="E435" s="443">
        <v>4205</v>
      </c>
      <c r="F435" s="443">
        <v>4205</v>
      </c>
      <c r="G435" s="443">
        <v>4205</v>
      </c>
      <c r="H435" s="443">
        <v>4205</v>
      </c>
      <c r="I435" s="634">
        <v>4205</v>
      </c>
      <c r="J435" s="637">
        <v>4205</v>
      </c>
      <c r="K435" s="443">
        <v>4205</v>
      </c>
      <c r="L435" s="443">
        <v>4205</v>
      </c>
      <c r="M435" s="443">
        <v>4205</v>
      </c>
      <c r="N435" s="443">
        <v>4205</v>
      </c>
      <c r="O435" s="443">
        <v>4205</v>
      </c>
      <c r="P435" s="634">
        <v>4205</v>
      </c>
      <c r="Q435" s="637">
        <v>4205</v>
      </c>
      <c r="R435" s="443">
        <v>4205</v>
      </c>
      <c r="S435" s="443">
        <v>4205</v>
      </c>
      <c r="T435" s="443">
        <v>4205</v>
      </c>
      <c r="U435" s="443">
        <v>4205</v>
      </c>
      <c r="V435" s="443">
        <v>4205</v>
      </c>
      <c r="W435" s="634">
        <v>4205</v>
      </c>
      <c r="X435" s="384">
        <v>4205</v>
      </c>
      <c r="Z435" s="210"/>
    </row>
    <row r="436" spans="1:27" x14ac:dyDescent="0.2">
      <c r="A436" s="238" t="s">
        <v>6</v>
      </c>
      <c r="B436" s="238"/>
      <c r="C436" s="239">
        <v>4594</v>
      </c>
      <c r="D436" s="240">
        <v>4415</v>
      </c>
      <c r="E436" s="240">
        <v>4434</v>
      </c>
      <c r="F436" s="240">
        <v>4147</v>
      </c>
      <c r="G436" s="240">
        <v>4262</v>
      </c>
      <c r="H436" s="240">
        <v>4281</v>
      </c>
      <c r="I436" s="241">
        <v>4057</v>
      </c>
      <c r="J436" s="420">
        <v>4045</v>
      </c>
      <c r="K436" s="240">
        <v>4169</v>
      </c>
      <c r="L436" s="240">
        <v>4492</v>
      </c>
      <c r="M436" s="240">
        <v>4132</v>
      </c>
      <c r="N436" s="240">
        <v>4502</v>
      </c>
      <c r="O436" s="240">
        <v>4462</v>
      </c>
      <c r="P436" s="241">
        <v>4651</v>
      </c>
      <c r="Q436" s="420">
        <v>4102</v>
      </c>
      <c r="R436" s="240">
        <v>4255</v>
      </c>
      <c r="S436" s="240">
        <v>4290</v>
      </c>
      <c r="T436" s="240">
        <v>4066</v>
      </c>
      <c r="U436" s="240">
        <v>4485</v>
      </c>
      <c r="V436" s="240">
        <v>4425</v>
      </c>
      <c r="W436" s="241">
        <v>4715</v>
      </c>
      <c r="X436" s="375">
        <v>4345</v>
      </c>
    </row>
    <row r="437" spans="1:27" x14ac:dyDescent="0.2">
      <c r="A437" s="231" t="s">
        <v>7</v>
      </c>
      <c r="B437" s="231"/>
      <c r="C437" s="242">
        <v>100</v>
      </c>
      <c r="D437" s="243">
        <v>100</v>
      </c>
      <c r="E437" s="243">
        <v>100</v>
      </c>
      <c r="F437" s="243">
        <v>88.9</v>
      </c>
      <c r="G437" s="243">
        <v>100</v>
      </c>
      <c r="H437" s="243">
        <v>71.7</v>
      </c>
      <c r="I437" s="244">
        <v>100</v>
      </c>
      <c r="J437" s="421">
        <v>100</v>
      </c>
      <c r="K437" s="243">
        <v>100</v>
      </c>
      <c r="L437" s="243">
        <v>71.7</v>
      </c>
      <c r="M437" s="243">
        <v>100</v>
      </c>
      <c r="N437" s="243">
        <v>100</v>
      </c>
      <c r="O437" s="243">
        <v>100</v>
      </c>
      <c r="P437" s="244">
        <v>100</v>
      </c>
      <c r="Q437" s="421">
        <v>100</v>
      </c>
      <c r="R437" s="243">
        <v>83.3</v>
      </c>
      <c r="S437" s="243">
        <v>100</v>
      </c>
      <c r="T437" s="243">
        <v>85.7</v>
      </c>
      <c r="U437" s="243">
        <v>100</v>
      </c>
      <c r="V437" s="243">
        <v>91.7</v>
      </c>
      <c r="W437" s="244">
        <v>100</v>
      </c>
      <c r="X437" s="376">
        <v>91.2</v>
      </c>
      <c r="Y437" s="228"/>
      <c r="Z437" s="393"/>
    </row>
    <row r="438" spans="1:27" x14ac:dyDescent="0.2">
      <c r="A438" s="231" t="s">
        <v>8</v>
      </c>
      <c r="B438" s="231"/>
      <c r="C438" s="246">
        <v>2.8000000000000001E-2</v>
      </c>
      <c r="D438" s="247">
        <v>4.4999999999999998E-2</v>
      </c>
      <c r="E438" s="247">
        <v>3.4000000000000002E-2</v>
      </c>
      <c r="F438" s="247">
        <v>7.6999999999999999E-2</v>
      </c>
      <c r="G438" s="247">
        <v>4.9000000000000002E-2</v>
      </c>
      <c r="H438" s="247">
        <v>4.2999999999999997E-2</v>
      </c>
      <c r="I438" s="248">
        <v>0.04</v>
      </c>
      <c r="J438" s="422">
        <v>4.3999999999999997E-2</v>
      </c>
      <c r="K438" s="247">
        <v>4.7E-2</v>
      </c>
      <c r="L438" s="247">
        <v>5.2999999999999999E-2</v>
      </c>
      <c r="M438" s="247">
        <v>6.9000000000000006E-2</v>
      </c>
      <c r="N438" s="247">
        <v>4.5999999999999999E-2</v>
      </c>
      <c r="O438" s="247">
        <v>3.4000000000000002E-2</v>
      </c>
      <c r="P438" s="248">
        <v>2.9000000000000001E-2</v>
      </c>
      <c r="Q438" s="422">
        <v>2.3E-2</v>
      </c>
      <c r="R438" s="247">
        <v>5.6000000000000001E-2</v>
      </c>
      <c r="S438" s="247">
        <v>4.2999999999999997E-2</v>
      </c>
      <c r="T438" s="247">
        <v>8.6999999999999994E-2</v>
      </c>
      <c r="U438" s="247">
        <v>3.4000000000000002E-2</v>
      </c>
      <c r="V438" s="247">
        <v>0.05</v>
      </c>
      <c r="W438" s="248">
        <v>0.04</v>
      </c>
      <c r="X438" s="377">
        <v>6.3E-2</v>
      </c>
      <c r="Z438" s="313"/>
    </row>
    <row r="439" spans="1:27" x14ac:dyDescent="0.2">
      <c r="A439" s="238" t="s">
        <v>1</v>
      </c>
      <c r="B439" s="238"/>
      <c r="C439" s="250">
        <f>C436/C435*100-100</f>
        <v>9.2508917954815786</v>
      </c>
      <c r="D439" s="251">
        <f t="shared" ref="D439:W439" si="88">D436/D435*100-100</f>
        <v>4.994054696789533</v>
      </c>
      <c r="E439" s="251">
        <f t="shared" si="88"/>
        <v>5.4458977407847868</v>
      </c>
      <c r="F439" s="251">
        <f t="shared" si="88"/>
        <v>-1.3793103448275872</v>
      </c>
      <c r="G439" s="251">
        <f t="shared" si="88"/>
        <v>1.3555291319857332</v>
      </c>
      <c r="H439" s="251">
        <f t="shared" si="88"/>
        <v>1.8073721759809729</v>
      </c>
      <c r="I439" s="252">
        <f t="shared" si="88"/>
        <v>-3.5196195005945299</v>
      </c>
      <c r="J439" s="423">
        <f t="shared" si="88"/>
        <v>-3.8049940546967917</v>
      </c>
      <c r="K439" s="251">
        <f t="shared" si="88"/>
        <v>-0.85612366230677139</v>
      </c>
      <c r="L439" s="251">
        <f t="shared" si="88"/>
        <v>6.8252080856123598</v>
      </c>
      <c r="M439" s="251">
        <f t="shared" si="88"/>
        <v>-1.736028537455411</v>
      </c>
      <c r="N439" s="251">
        <f t="shared" si="88"/>
        <v>7.0630202140309137</v>
      </c>
      <c r="O439" s="251">
        <f t="shared" si="88"/>
        <v>6.1117717003567265</v>
      </c>
      <c r="P439" s="252">
        <f t="shared" si="88"/>
        <v>10.606420927467312</v>
      </c>
      <c r="Q439" s="423">
        <f t="shared" si="88"/>
        <v>-2.4494649227110585</v>
      </c>
      <c r="R439" s="251">
        <f t="shared" si="88"/>
        <v>1.1890606420927412</v>
      </c>
      <c r="S439" s="251">
        <f t="shared" si="88"/>
        <v>2.0214030915576728</v>
      </c>
      <c r="T439" s="251">
        <f t="shared" si="88"/>
        <v>-3.3055885850178441</v>
      </c>
      <c r="U439" s="251">
        <f t="shared" si="88"/>
        <v>6.658739595719382</v>
      </c>
      <c r="V439" s="251">
        <f t="shared" si="88"/>
        <v>5.2318668252080869</v>
      </c>
      <c r="W439" s="252">
        <f t="shared" si="88"/>
        <v>12.128418549346009</v>
      </c>
      <c r="X439" s="369">
        <f>X436/X435*100-100</f>
        <v>3.3293697978596981</v>
      </c>
      <c r="Y439" s="767"/>
    </row>
    <row r="440" spans="1:27" ht="13.5" thickBot="1" x14ac:dyDescent="0.25">
      <c r="A440" s="669" t="s">
        <v>27</v>
      </c>
      <c r="B440" s="253"/>
      <c r="C440" s="254">
        <f t="shared" ref="C440:W440" si="89">C436-C423</f>
        <v>91</v>
      </c>
      <c r="D440" s="255">
        <f t="shared" si="89"/>
        <v>83</v>
      </c>
      <c r="E440" s="255">
        <f t="shared" si="89"/>
        <v>155</v>
      </c>
      <c r="F440" s="255">
        <f t="shared" si="89"/>
        <v>274</v>
      </c>
      <c r="G440" s="255">
        <f t="shared" si="89"/>
        <v>74</v>
      </c>
      <c r="H440" s="255">
        <f t="shared" si="89"/>
        <v>141</v>
      </c>
      <c r="I440" s="256">
        <f t="shared" si="89"/>
        <v>1</v>
      </c>
      <c r="J440" s="437">
        <f t="shared" si="89"/>
        <v>-78</v>
      </c>
      <c r="K440" s="255">
        <f t="shared" si="89"/>
        <v>-75</v>
      </c>
      <c r="L440" s="255">
        <f t="shared" si="89"/>
        <v>182</v>
      </c>
      <c r="M440" s="255">
        <f t="shared" si="89"/>
        <v>91</v>
      </c>
      <c r="N440" s="255">
        <f t="shared" si="89"/>
        <v>140</v>
      </c>
      <c r="O440" s="255">
        <f t="shared" si="89"/>
        <v>29</v>
      </c>
      <c r="P440" s="256">
        <f t="shared" si="89"/>
        <v>60</v>
      </c>
      <c r="Q440" s="437">
        <f t="shared" si="89"/>
        <v>103</v>
      </c>
      <c r="R440" s="255">
        <f t="shared" si="89"/>
        <v>130</v>
      </c>
      <c r="S440" s="255">
        <f t="shared" si="89"/>
        <v>116</v>
      </c>
      <c r="T440" s="255">
        <f t="shared" si="89"/>
        <v>33</v>
      </c>
      <c r="U440" s="255">
        <f t="shared" si="89"/>
        <v>158</v>
      </c>
      <c r="V440" s="255">
        <f t="shared" si="89"/>
        <v>90</v>
      </c>
      <c r="W440" s="256">
        <f t="shared" si="89"/>
        <v>142</v>
      </c>
      <c r="X440" s="370">
        <f t="shared" ref="X440" si="90">X436-$C$285</f>
        <v>1039</v>
      </c>
      <c r="Z440" s="210"/>
    </row>
    <row r="441" spans="1:27" x14ac:dyDescent="0.2">
      <c r="A441" s="258" t="s">
        <v>51</v>
      </c>
      <c r="B441" s="258"/>
      <c r="C441" s="259">
        <v>51</v>
      </c>
      <c r="D441" s="260">
        <v>50</v>
      </c>
      <c r="E441" s="260">
        <v>51</v>
      </c>
      <c r="F441" s="260">
        <v>14</v>
      </c>
      <c r="G441" s="260">
        <v>51</v>
      </c>
      <c r="H441" s="260">
        <v>51</v>
      </c>
      <c r="I441" s="261">
        <v>51</v>
      </c>
      <c r="J441" s="424">
        <v>53</v>
      </c>
      <c r="K441" s="260">
        <v>51</v>
      </c>
      <c r="L441" s="260">
        <v>54</v>
      </c>
      <c r="M441" s="260">
        <v>13</v>
      </c>
      <c r="N441" s="260">
        <v>52</v>
      </c>
      <c r="O441" s="260">
        <v>52</v>
      </c>
      <c r="P441" s="261">
        <v>54</v>
      </c>
      <c r="Q441" s="424">
        <v>52</v>
      </c>
      <c r="R441" s="260">
        <v>52</v>
      </c>
      <c r="S441" s="260">
        <v>50</v>
      </c>
      <c r="T441" s="260">
        <v>13</v>
      </c>
      <c r="U441" s="260">
        <v>52</v>
      </c>
      <c r="V441" s="260">
        <v>53</v>
      </c>
      <c r="W441" s="261">
        <v>51</v>
      </c>
      <c r="X441" s="385">
        <f>SUM(C441:W441)</f>
        <v>971</v>
      </c>
      <c r="Y441" s="200" t="s">
        <v>56</v>
      </c>
      <c r="Z441" s="263">
        <f>X428-X441</f>
        <v>5</v>
      </c>
      <c r="AA441" s="285">
        <f>Z441/X428</f>
        <v>5.1229508196721308E-3</v>
      </c>
    </row>
    <row r="442" spans="1:27" x14ac:dyDescent="0.2">
      <c r="A442" s="265" t="s">
        <v>28</v>
      </c>
      <c r="B442" s="265"/>
      <c r="C442" s="218">
        <v>154</v>
      </c>
      <c r="D442" s="267">
        <v>154.5</v>
      </c>
      <c r="E442" s="267">
        <v>154.5</v>
      </c>
      <c r="F442" s="267">
        <v>155</v>
      </c>
      <c r="G442" s="267">
        <v>154.5</v>
      </c>
      <c r="H442" s="267">
        <v>155.5</v>
      </c>
      <c r="I442" s="219">
        <v>155.5</v>
      </c>
      <c r="J442" s="425">
        <v>154.5</v>
      </c>
      <c r="K442" s="267">
        <v>155.5</v>
      </c>
      <c r="L442" s="267">
        <v>154</v>
      </c>
      <c r="M442" s="267">
        <v>155</v>
      </c>
      <c r="N442" s="267">
        <v>154</v>
      </c>
      <c r="O442" s="267">
        <v>153.5</v>
      </c>
      <c r="P442" s="219">
        <v>153</v>
      </c>
      <c r="Q442" s="425">
        <v>156.5</v>
      </c>
      <c r="R442" s="267">
        <v>155.5</v>
      </c>
      <c r="S442" s="267">
        <v>155.5</v>
      </c>
      <c r="T442" s="267">
        <v>156.5</v>
      </c>
      <c r="U442" s="267">
        <v>154</v>
      </c>
      <c r="V442" s="267">
        <v>154</v>
      </c>
      <c r="W442" s="219">
        <v>152.5</v>
      </c>
      <c r="X442" s="325"/>
      <c r="Y442" s="200" t="s">
        <v>57</v>
      </c>
      <c r="Z442" s="200">
        <v>154.61000000000001</v>
      </c>
    </row>
    <row r="443" spans="1:27" ht="13.5" thickBot="1" x14ac:dyDescent="0.25">
      <c r="A443" s="266" t="s">
        <v>26</v>
      </c>
      <c r="B443" s="266"/>
      <c r="C443" s="623">
        <f t="shared" ref="C443:W443" si="91">C442-C429</f>
        <v>0</v>
      </c>
      <c r="D443" s="624">
        <f t="shared" si="91"/>
        <v>0</v>
      </c>
      <c r="E443" s="624">
        <f t="shared" si="91"/>
        <v>0</v>
      </c>
      <c r="F443" s="624">
        <f t="shared" si="91"/>
        <v>0</v>
      </c>
      <c r="G443" s="624">
        <f t="shared" si="91"/>
        <v>0</v>
      </c>
      <c r="H443" s="624">
        <f t="shared" si="91"/>
        <v>0</v>
      </c>
      <c r="I443" s="625">
        <f t="shared" si="91"/>
        <v>0</v>
      </c>
      <c r="J443" s="723">
        <f t="shared" si="91"/>
        <v>1</v>
      </c>
      <c r="K443" s="624">
        <f t="shared" si="91"/>
        <v>1</v>
      </c>
      <c r="L443" s="624">
        <f t="shared" si="91"/>
        <v>0</v>
      </c>
      <c r="M443" s="624">
        <f t="shared" si="91"/>
        <v>0</v>
      </c>
      <c r="N443" s="624">
        <f t="shared" si="91"/>
        <v>0</v>
      </c>
      <c r="O443" s="624">
        <f t="shared" si="91"/>
        <v>0</v>
      </c>
      <c r="P443" s="625">
        <f t="shared" si="91"/>
        <v>0</v>
      </c>
      <c r="Q443" s="723">
        <f t="shared" si="91"/>
        <v>0</v>
      </c>
      <c r="R443" s="624">
        <f t="shared" si="91"/>
        <v>0</v>
      </c>
      <c r="S443" s="624">
        <f t="shared" si="91"/>
        <v>0</v>
      </c>
      <c r="T443" s="624">
        <f t="shared" si="91"/>
        <v>0</v>
      </c>
      <c r="U443" s="624">
        <f t="shared" si="91"/>
        <v>0</v>
      </c>
      <c r="V443" s="624">
        <f t="shared" si="91"/>
        <v>0</v>
      </c>
      <c r="W443" s="625">
        <f t="shared" si="91"/>
        <v>0</v>
      </c>
      <c r="X443" s="371"/>
      <c r="Y443" s="200" t="s">
        <v>26</v>
      </c>
      <c r="Z443" s="200">
        <f>Z442-Z429</f>
        <v>-0.62999999999999545</v>
      </c>
    </row>
    <row r="445" spans="1:27" ht="13.5" thickBot="1" x14ac:dyDescent="0.25"/>
    <row r="446" spans="1:27" ht="13.5" thickBot="1" x14ac:dyDescent="0.25">
      <c r="A446" s="230" t="s">
        <v>289</v>
      </c>
      <c r="B446" s="230"/>
      <c r="C446" s="1082" t="s">
        <v>130</v>
      </c>
      <c r="D446" s="1083"/>
      <c r="E446" s="1083"/>
      <c r="F446" s="1083"/>
      <c r="G446" s="1083"/>
      <c r="H446" s="1083"/>
      <c r="I446" s="1084"/>
      <c r="J446" s="1085" t="s">
        <v>131</v>
      </c>
      <c r="K446" s="1083"/>
      <c r="L446" s="1083"/>
      <c r="M446" s="1083"/>
      <c r="N446" s="1083"/>
      <c r="O446" s="1083"/>
      <c r="P446" s="1084"/>
      <c r="Q446" s="1086" t="s">
        <v>53</v>
      </c>
      <c r="R446" s="1087"/>
      <c r="S446" s="1087"/>
      <c r="T446" s="1087"/>
      <c r="U446" s="1087"/>
      <c r="V446" s="1087"/>
      <c r="W446" s="1088"/>
      <c r="X446" s="1080" t="s">
        <v>55</v>
      </c>
      <c r="Y446" s="228">
        <v>239</v>
      </c>
    </row>
    <row r="447" spans="1:27" ht="13.5" thickBot="1" x14ac:dyDescent="0.25">
      <c r="A447" s="676" t="s">
        <v>54</v>
      </c>
      <c r="B447" s="258"/>
      <c r="C447" s="903">
        <v>1</v>
      </c>
      <c r="D447" s="900">
        <v>2</v>
      </c>
      <c r="E447" s="900">
        <v>3</v>
      </c>
      <c r="F447" s="900">
        <v>4</v>
      </c>
      <c r="G447" s="900">
        <v>5</v>
      </c>
      <c r="H447" s="900">
        <v>6</v>
      </c>
      <c r="I447" s="901">
        <v>7</v>
      </c>
      <c r="J447" s="902">
        <v>8</v>
      </c>
      <c r="K447" s="900">
        <v>9</v>
      </c>
      <c r="L447" s="900">
        <v>10</v>
      </c>
      <c r="M447" s="900">
        <v>11</v>
      </c>
      <c r="N447" s="900">
        <v>12</v>
      </c>
      <c r="O447" s="900">
        <v>13</v>
      </c>
      <c r="P447" s="901">
        <v>14</v>
      </c>
      <c r="Q447" s="902">
        <v>1</v>
      </c>
      <c r="R447" s="900">
        <v>2</v>
      </c>
      <c r="S447" s="900">
        <v>3</v>
      </c>
      <c r="T447" s="900">
        <v>4</v>
      </c>
      <c r="U447" s="900">
        <v>5</v>
      </c>
      <c r="V447" s="900">
        <v>6</v>
      </c>
      <c r="W447" s="901">
        <v>7</v>
      </c>
      <c r="X447" s="1081"/>
      <c r="Y447" s="228"/>
      <c r="Z447" s="228"/>
    </row>
    <row r="448" spans="1:27" x14ac:dyDescent="0.2">
      <c r="A448" s="234" t="s">
        <v>3</v>
      </c>
      <c r="B448" s="1020"/>
      <c r="C448" s="442">
        <v>4220</v>
      </c>
      <c r="D448" s="443">
        <v>4220</v>
      </c>
      <c r="E448" s="443">
        <v>4220</v>
      </c>
      <c r="F448" s="443">
        <v>4220</v>
      </c>
      <c r="G448" s="443">
        <v>4220</v>
      </c>
      <c r="H448" s="443">
        <v>4220</v>
      </c>
      <c r="I448" s="634">
        <v>4220</v>
      </c>
      <c r="J448" s="637">
        <v>4220</v>
      </c>
      <c r="K448" s="443">
        <v>4220</v>
      </c>
      <c r="L448" s="443">
        <v>4220</v>
      </c>
      <c r="M448" s="443">
        <v>4220</v>
      </c>
      <c r="N448" s="443">
        <v>4220</v>
      </c>
      <c r="O448" s="443">
        <v>4220</v>
      </c>
      <c r="P448" s="634">
        <v>4220</v>
      </c>
      <c r="Q448" s="637">
        <v>4220</v>
      </c>
      <c r="R448" s="443">
        <v>4220</v>
      </c>
      <c r="S448" s="443">
        <v>4220</v>
      </c>
      <c r="T448" s="443">
        <v>4220</v>
      </c>
      <c r="U448" s="443">
        <v>4220</v>
      </c>
      <c r="V448" s="443">
        <v>4220</v>
      </c>
      <c r="W448" s="634">
        <v>4220</v>
      </c>
      <c r="X448" s="384">
        <v>4220</v>
      </c>
      <c r="Z448" s="210"/>
    </row>
    <row r="449" spans="1:27" x14ac:dyDescent="0.2">
      <c r="A449" s="238" t="s">
        <v>6</v>
      </c>
      <c r="B449" s="238"/>
      <c r="C449" s="239">
        <v>4596</v>
      </c>
      <c r="D449" s="240">
        <v>4397</v>
      </c>
      <c r="E449" s="240">
        <v>4190</v>
      </c>
      <c r="F449" s="240">
        <v>4339</v>
      </c>
      <c r="G449" s="240">
        <v>4331</v>
      </c>
      <c r="H449" s="240">
        <v>4228</v>
      </c>
      <c r="I449" s="241">
        <v>4161</v>
      </c>
      <c r="J449" s="420">
        <v>4315</v>
      </c>
      <c r="K449" s="240">
        <v>4361</v>
      </c>
      <c r="L449" s="240">
        <v>4359</v>
      </c>
      <c r="M449" s="240">
        <v>4246</v>
      </c>
      <c r="N449" s="240">
        <v>4580</v>
      </c>
      <c r="O449" s="240">
        <v>4457</v>
      </c>
      <c r="P449" s="241">
        <v>4655</v>
      </c>
      <c r="Q449" s="420">
        <v>4303</v>
      </c>
      <c r="R449" s="240">
        <v>4247</v>
      </c>
      <c r="S449" s="240">
        <v>4310</v>
      </c>
      <c r="T449" s="240">
        <v>3935</v>
      </c>
      <c r="U449" s="240">
        <v>4539</v>
      </c>
      <c r="V449" s="240">
        <v>4368</v>
      </c>
      <c r="W449" s="241">
        <v>4620</v>
      </c>
      <c r="X449" s="375">
        <v>4373</v>
      </c>
    </row>
    <row r="450" spans="1:27" x14ac:dyDescent="0.2">
      <c r="A450" s="231" t="s">
        <v>7</v>
      </c>
      <c r="B450" s="231"/>
      <c r="C450" s="242">
        <v>100</v>
      </c>
      <c r="D450" s="243">
        <v>91.7</v>
      </c>
      <c r="E450" s="243">
        <v>85.7</v>
      </c>
      <c r="F450" s="243">
        <v>78.599999999999994</v>
      </c>
      <c r="G450" s="243">
        <v>91.7</v>
      </c>
      <c r="H450" s="243">
        <v>100</v>
      </c>
      <c r="I450" s="244">
        <v>100</v>
      </c>
      <c r="J450" s="421">
        <v>91.7</v>
      </c>
      <c r="K450" s="243">
        <v>100</v>
      </c>
      <c r="L450" s="243">
        <v>91.7</v>
      </c>
      <c r="M450" s="243">
        <v>71.400000000000006</v>
      </c>
      <c r="N450" s="243">
        <v>91.7</v>
      </c>
      <c r="O450" s="243">
        <v>100</v>
      </c>
      <c r="P450" s="244">
        <v>100</v>
      </c>
      <c r="Q450" s="421">
        <v>100</v>
      </c>
      <c r="R450" s="243">
        <v>83.3</v>
      </c>
      <c r="S450" s="243">
        <v>1000</v>
      </c>
      <c r="T450" s="243">
        <v>71.400000000000006</v>
      </c>
      <c r="U450" s="243">
        <v>100</v>
      </c>
      <c r="V450" s="243">
        <v>91.7</v>
      </c>
      <c r="W450" s="244">
        <v>100</v>
      </c>
      <c r="X450" s="376">
        <v>88.7</v>
      </c>
      <c r="Y450" s="228"/>
      <c r="Z450" s="393"/>
    </row>
    <row r="451" spans="1:27" x14ac:dyDescent="0.2">
      <c r="A451" s="231" t="s">
        <v>8</v>
      </c>
      <c r="B451" s="231"/>
      <c r="C451" s="246">
        <v>4.2000000000000003E-2</v>
      </c>
      <c r="D451" s="247">
        <v>0.05</v>
      </c>
      <c r="E451" s="247">
        <v>7.9000000000000001E-2</v>
      </c>
      <c r="F451" s="247">
        <v>8.4000000000000005E-2</v>
      </c>
      <c r="G451" s="247">
        <v>7.0999999999999994E-2</v>
      </c>
      <c r="H451" s="247">
        <v>3.7999999999999999E-2</v>
      </c>
      <c r="I451" s="248">
        <v>0.04</v>
      </c>
      <c r="J451" s="422">
        <v>8.3000000000000004E-2</v>
      </c>
      <c r="K451" s="247">
        <v>3.9E-2</v>
      </c>
      <c r="L451" s="247">
        <v>0.05</v>
      </c>
      <c r="M451" s="247">
        <v>8.4000000000000005E-2</v>
      </c>
      <c r="N451" s="247">
        <v>5.2999999999999999E-2</v>
      </c>
      <c r="O451" s="247">
        <v>4.9000000000000002E-2</v>
      </c>
      <c r="P451" s="248">
        <v>2.5999999999999999E-2</v>
      </c>
      <c r="Q451" s="422">
        <v>3.1E-2</v>
      </c>
      <c r="R451" s="247">
        <v>7.4999999999999997E-2</v>
      </c>
      <c r="S451" s="247">
        <v>6.4000000000000001E-2</v>
      </c>
      <c r="T451" s="247">
        <v>8.5999999999999993E-2</v>
      </c>
      <c r="U451" s="247">
        <v>4.7E-2</v>
      </c>
      <c r="V451" s="247">
        <v>4.4999999999999998E-2</v>
      </c>
      <c r="W451" s="248">
        <v>3.9E-2</v>
      </c>
      <c r="X451" s="377">
        <v>6.5000000000000002E-2</v>
      </c>
      <c r="Z451" s="313"/>
    </row>
    <row r="452" spans="1:27" x14ac:dyDescent="0.2">
      <c r="A452" s="238" t="s">
        <v>1</v>
      </c>
      <c r="B452" s="238"/>
      <c r="C452" s="250">
        <f>C449/C448*100-100</f>
        <v>8.9099526066350734</v>
      </c>
      <c r="D452" s="251">
        <f t="shared" ref="D452:W452" si="92">D449/D448*100-100</f>
        <v>4.1943127962085214</v>
      </c>
      <c r="E452" s="251">
        <f t="shared" si="92"/>
        <v>-0.71090047393364841</v>
      </c>
      <c r="F452" s="251">
        <f t="shared" si="92"/>
        <v>2.8199052132701325</v>
      </c>
      <c r="G452" s="251">
        <f t="shared" si="92"/>
        <v>2.6303317535544863</v>
      </c>
      <c r="H452" s="251">
        <f t="shared" si="92"/>
        <v>0.18957345971564621</v>
      </c>
      <c r="I452" s="252">
        <f t="shared" si="92"/>
        <v>-1.3981042654028499</v>
      </c>
      <c r="J452" s="423">
        <f t="shared" si="92"/>
        <v>2.2511848341232366</v>
      </c>
      <c r="K452" s="251">
        <f t="shared" si="92"/>
        <v>3.341232227488149</v>
      </c>
      <c r="L452" s="251">
        <f t="shared" si="92"/>
        <v>3.2938388625592552</v>
      </c>
      <c r="M452" s="251">
        <f t="shared" si="92"/>
        <v>0.6161137440758182</v>
      </c>
      <c r="N452" s="251">
        <f t="shared" si="92"/>
        <v>8.5308056872037952</v>
      </c>
      <c r="O452" s="251">
        <f t="shared" si="92"/>
        <v>5.6161137440758182</v>
      </c>
      <c r="P452" s="252">
        <f t="shared" si="92"/>
        <v>10.308056872037909</v>
      </c>
      <c r="Q452" s="423">
        <f t="shared" si="92"/>
        <v>1.9668246445497601</v>
      </c>
      <c r="R452" s="251">
        <f t="shared" si="92"/>
        <v>0.63981042654029352</v>
      </c>
      <c r="S452" s="251">
        <f t="shared" si="92"/>
        <v>2.1327014218009595</v>
      </c>
      <c r="T452" s="251">
        <f t="shared" si="92"/>
        <v>-6.753554502369667</v>
      </c>
      <c r="U452" s="251">
        <f t="shared" si="92"/>
        <v>7.5592417061611314</v>
      </c>
      <c r="V452" s="251">
        <f t="shared" si="92"/>
        <v>3.5071090047393341</v>
      </c>
      <c r="W452" s="252">
        <f t="shared" si="92"/>
        <v>9.4786729857819978</v>
      </c>
      <c r="X452" s="369">
        <f>X449/X448*100-100</f>
        <v>3.6255924170616254</v>
      </c>
      <c r="Y452" s="767"/>
    </row>
    <row r="453" spans="1:27" ht="13.5" thickBot="1" x14ac:dyDescent="0.25">
      <c r="A453" s="669" t="s">
        <v>27</v>
      </c>
      <c r="B453" s="253"/>
      <c r="C453" s="254">
        <f t="shared" ref="C453:W453" si="93">C449-C436</f>
        <v>2</v>
      </c>
      <c r="D453" s="255">
        <f t="shared" si="93"/>
        <v>-18</v>
      </c>
      <c r="E453" s="255">
        <f t="shared" si="93"/>
        <v>-244</v>
      </c>
      <c r="F453" s="255">
        <f t="shared" si="93"/>
        <v>192</v>
      </c>
      <c r="G453" s="255">
        <f t="shared" si="93"/>
        <v>69</v>
      </c>
      <c r="H453" s="255">
        <f t="shared" si="93"/>
        <v>-53</v>
      </c>
      <c r="I453" s="256">
        <f t="shared" si="93"/>
        <v>104</v>
      </c>
      <c r="J453" s="437">
        <f t="shared" si="93"/>
        <v>270</v>
      </c>
      <c r="K453" s="255">
        <f t="shared" si="93"/>
        <v>192</v>
      </c>
      <c r="L453" s="255">
        <f t="shared" si="93"/>
        <v>-133</v>
      </c>
      <c r="M453" s="255">
        <f t="shared" si="93"/>
        <v>114</v>
      </c>
      <c r="N453" s="255">
        <f t="shared" si="93"/>
        <v>78</v>
      </c>
      <c r="O453" s="255">
        <f t="shared" si="93"/>
        <v>-5</v>
      </c>
      <c r="P453" s="256">
        <f t="shared" si="93"/>
        <v>4</v>
      </c>
      <c r="Q453" s="437">
        <f t="shared" si="93"/>
        <v>201</v>
      </c>
      <c r="R453" s="255">
        <f t="shared" si="93"/>
        <v>-8</v>
      </c>
      <c r="S453" s="255">
        <f t="shared" si="93"/>
        <v>20</v>
      </c>
      <c r="T453" s="255">
        <f t="shared" si="93"/>
        <v>-131</v>
      </c>
      <c r="U453" s="255">
        <f t="shared" si="93"/>
        <v>54</v>
      </c>
      <c r="V453" s="255">
        <f t="shared" si="93"/>
        <v>-57</v>
      </c>
      <c r="W453" s="256">
        <f t="shared" si="93"/>
        <v>-95</v>
      </c>
      <c r="X453" s="370">
        <f t="shared" ref="X453" si="94">X449-$C$285</f>
        <v>1067</v>
      </c>
      <c r="Z453" s="210"/>
    </row>
    <row r="454" spans="1:27" x14ac:dyDescent="0.2">
      <c r="A454" s="258" t="s">
        <v>51</v>
      </c>
      <c r="B454" s="258"/>
      <c r="C454" s="259">
        <v>51</v>
      </c>
      <c r="D454" s="260">
        <v>50</v>
      </c>
      <c r="E454" s="260">
        <v>51</v>
      </c>
      <c r="F454" s="260">
        <v>14</v>
      </c>
      <c r="G454" s="260">
        <v>51</v>
      </c>
      <c r="H454" s="260">
        <v>50</v>
      </c>
      <c r="I454" s="261">
        <v>51</v>
      </c>
      <c r="J454" s="424">
        <v>53</v>
      </c>
      <c r="K454" s="260">
        <v>49</v>
      </c>
      <c r="L454" s="260">
        <v>53</v>
      </c>
      <c r="M454" s="260">
        <v>12</v>
      </c>
      <c r="N454" s="260">
        <v>52</v>
      </c>
      <c r="O454" s="260">
        <v>52</v>
      </c>
      <c r="P454" s="261">
        <v>53</v>
      </c>
      <c r="Q454" s="424">
        <v>52</v>
      </c>
      <c r="R454" s="260">
        <v>52</v>
      </c>
      <c r="S454" s="260">
        <v>50</v>
      </c>
      <c r="T454" s="260">
        <v>13</v>
      </c>
      <c r="U454" s="260">
        <v>52</v>
      </c>
      <c r="V454" s="260">
        <v>53</v>
      </c>
      <c r="W454" s="261">
        <v>51</v>
      </c>
      <c r="X454" s="385">
        <f>SUM(C454:W454)</f>
        <v>965</v>
      </c>
      <c r="Y454" s="200" t="s">
        <v>56</v>
      </c>
      <c r="Z454" s="263">
        <f>X441-X454</f>
        <v>6</v>
      </c>
      <c r="AA454" s="285">
        <f>Z454/X441</f>
        <v>6.1791967044284241E-3</v>
      </c>
    </row>
    <row r="455" spans="1:27" x14ac:dyDescent="0.2">
      <c r="A455" s="265" t="s">
        <v>28</v>
      </c>
      <c r="B455" s="265"/>
      <c r="C455" s="218">
        <v>154.5</v>
      </c>
      <c r="D455" s="267">
        <v>155</v>
      </c>
      <c r="E455" s="267">
        <v>155.5</v>
      </c>
      <c r="F455" s="267">
        <v>155.5</v>
      </c>
      <c r="G455" s="267">
        <v>155</v>
      </c>
      <c r="H455" s="267">
        <v>156</v>
      </c>
      <c r="I455" s="219">
        <v>156</v>
      </c>
      <c r="J455" s="425">
        <v>155</v>
      </c>
      <c r="K455" s="267">
        <v>156</v>
      </c>
      <c r="L455" s="267">
        <v>154.5</v>
      </c>
      <c r="M455" s="267">
        <v>155.5</v>
      </c>
      <c r="N455" s="267">
        <v>154.5</v>
      </c>
      <c r="O455" s="267">
        <v>154</v>
      </c>
      <c r="P455" s="219">
        <v>153.5</v>
      </c>
      <c r="Q455" s="425">
        <v>157</v>
      </c>
      <c r="R455" s="267">
        <v>156</v>
      </c>
      <c r="S455" s="267">
        <v>156</v>
      </c>
      <c r="T455" s="267">
        <v>157</v>
      </c>
      <c r="U455" s="267">
        <v>154.5</v>
      </c>
      <c r="V455" s="267">
        <v>154.5</v>
      </c>
      <c r="W455" s="219">
        <v>153</v>
      </c>
      <c r="X455" s="325"/>
      <c r="Y455" s="200" t="s">
        <v>57</v>
      </c>
      <c r="Z455" s="200">
        <v>154.85</v>
      </c>
    </row>
    <row r="456" spans="1:27" ht="13.5" thickBot="1" x14ac:dyDescent="0.25">
      <c r="A456" s="266" t="s">
        <v>26</v>
      </c>
      <c r="B456" s="266"/>
      <c r="C456" s="623">
        <f t="shared" ref="C456:W456" si="95">C455-C442</f>
        <v>0.5</v>
      </c>
      <c r="D456" s="624">
        <f t="shared" si="95"/>
        <v>0.5</v>
      </c>
      <c r="E456" s="624">
        <f t="shared" si="95"/>
        <v>1</v>
      </c>
      <c r="F456" s="624">
        <f t="shared" si="95"/>
        <v>0.5</v>
      </c>
      <c r="G456" s="624">
        <f t="shared" si="95"/>
        <v>0.5</v>
      </c>
      <c r="H456" s="624">
        <f t="shared" si="95"/>
        <v>0.5</v>
      </c>
      <c r="I456" s="625">
        <f t="shared" si="95"/>
        <v>0.5</v>
      </c>
      <c r="J456" s="723">
        <f t="shared" si="95"/>
        <v>0.5</v>
      </c>
      <c r="K456" s="624">
        <f t="shared" si="95"/>
        <v>0.5</v>
      </c>
      <c r="L456" s="624">
        <f t="shared" si="95"/>
        <v>0.5</v>
      </c>
      <c r="M456" s="624">
        <f t="shared" si="95"/>
        <v>0.5</v>
      </c>
      <c r="N456" s="624">
        <f t="shared" si="95"/>
        <v>0.5</v>
      </c>
      <c r="O456" s="624">
        <f t="shared" si="95"/>
        <v>0.5</v>
      </c>
      <c r="P456" s="625">
        <f t="shared" si="95"/>
        <v>0.5</v>
      </c>
      <c r="Q456" s="723">
        <f t="shared" si="95"/>
        <v>0.5</v>
      </c>
      <c r="R456" s="624">
        <f t="shared" si="95"/>
        <v>0.5</v>
      </c>
      <c r="S456" s="624">
        <f t="shared" si="95"/>
        <v>0.5</v>
      </c>
      <c r="T456" s="624">
        <f t="shared" si="95"/>
        <v>0.5</v>
      </c>
      <c r="U456" s="624">
        <f t="shared" si="95"/>
        <v>0.5</v>
      </c>
      <c r="V456" s="624">
        <f t="shared" si="95"/>
        <v>0.5</v>
      </c>
      <c r="W456" s="625">
        <f t="shared" si="95"/>
        <v>0.5</v>
      </c>
      <c r="X456" s="371"/>
      <c r="Y456" s="200" t="s">
        <v>26</v>
      </c>
      <c r="Z456" s="200">
        <f>Z455-Z442</f>
        <v>0.23999999999998067</v>
      </c>
    </row>
    <row r="457" spans="1:27" x14ac:dyDescent="0.2">
      <c r="T457" s="200" t="s">
        <v>101</v>
      </c>
    </row>
    <row r="458" spans="1:27" ht="13.5" thickBot="1" x14ac:dyDescent="0.25"/>
    <row r="459" spans="1:27" ht="13.5" thickBot="1" x14ac:dyDescent="0.25">
      <c r="A459" s="230" t="s">
        <v>290</v>
      </c>
      <c r="B459" s="230"/>
      <c r="C459" s="1082" t="s">
        <v>130</v>
      </c>
      <c r="D459" s="1083"/>
      <c r="E459" s="1083"/>
      <c r="F459" s="1083"/>
      <c r="G459" s="1083"/>
      <c r="H459" s="1083"/>
      <c r="I459" s="1084"/>
      <c r="J459" s="1085" t="s">
        <v>131</v>
      </c>
      <c r="K459" s="1083"/>
      <c r="L459" s="1083"/>
      <c r="M459" s="1083"/>
      <c r="N459" s="1083"/>
      <c r="O459" s="1083"/>
      <c r="P459" s="1084"/>
      <c r="Q459" s="1086" t="s">
        <v>53</v>
      </c>
      <c r="R459" s="1087"/>
      <c r="S459" s="1087"/>
      <c r="T459" s="1087"/>
      <c r="U459" s="1087"/>
      <c r="V459" s="1087"/>
      <c r="W459" s="1088"/>
      <c r="X459" s="1080" t="s">
        <v>55</v>
      </c>
      <c r="Y459" s="228">
        <v>237</v>
      </c>
    </row>
    <row r="460" spans="1:27" ht="13.5" thickBot="1" x14ac:dyDescent="0.25">
      <c r="A460" s="676" t="s">
        <v>54</v>
      </c>
      <c r="B460" s="258"/>
      <c r="C460" s="903">
        <v>1</v>
      </c>
      <c r="D460" s="900">
        <v>2</v>
      </c>
      <c r="E460" s="900">
        <v>3</v>
      </c>
      <c r="F460" s="900">
        <v>4</v>
      </c>
      <c r="G460" s="900">
        <v>5</v>
      </c>
      <c r="H460" s="900">
        <v>6</v>
      </c>
      <c r="I460" s="901">
        <v>7</v>
      </c>
      <c r="J460" s="902">
        <v>8</v>
      </c>
      <c r="K460" s="900">
        <v>9</v>
      </c>
      <c r="L460" s="900">
        <v>10</v>
      </c>
      <c r="M460" s="900">
        <v>11</v>
      </c>
      <c r="N460" s="900">
        <v>12</v>
      </c>
      <c r="O460" s="900">
        <v>13</v>
      </c>
      <c r="P460" s="901">
        <v>14</v>
      </c>
      <c r="Q460" s="902">
        <v>1</v>
      </c>
      <c r="R460" s="900">
        <v>2</v>
      </c>
      <c r="S460" s="900">
        <v>3</v>
      </c>
      <c r="T460" s="900">
        <v>4</v>
      </c>
      <c r="U460" s="900">
        <v>5</v>
      </c>
      <c r="V460" s="900">
        <v>6</v>
      </c>
      <c r="W460" s="901">
        <v>7</v>
      </c>
      <c r="X460" s="1081"/>
      <c r="Y460" s="228"/>
      <c r="Z460" s="228"/>
    </row>
    <row r="461" spans="1:27" x14ac:dyDescent="0.2">
      <c r="A461" s="234" t="s">
        <v>3</v>
      </c>
      <c r="B461" s="1020"/>
      <c r="C461" s="442">
        <v>4235</v>
      </c>
      <c r="D461" s="443">
        <v>4235</v>
      </c>
      <c r="E461" s="443">
        <v>4235</v>
      </c>
      <c r="F461" s="443">
        <v>4235</v>
      </c>
      <c r="G461" s="443">
        <v>4235</v>
      </c>
      <c r="H461" s="443">
        <v>4235</v>
      </c>
      <c r="I461" s="634">
        <v>4235</v>
      </c>
      <c r="J461" s="637">
        <v>4235</v>
      </c>
      <c r="K461" s="443">
        <v>4235</v>
      </c>
      <c r="L461" s="443">
        <v>4235</v>
      </c>
      <c r="M461" s="443">
        <v>4235</v>
      </c>
      <c r="N461" s="443">
        <v>4235</v>
      </c>
      <c r="O461" s="443">
        <v>4235</v>
      </c>
      <c r="P461" s="634">
        <v>4235</v>
      </c>
      <c r="Q461" s="637">
        <v>4235</v>
      </c>
      <c r="R461" s="443">
        <v>4235</v>
      </c>
      <c r="S461" s="443">
        <v>4235</v>
      </c>
      <c r="T461" s="443">
        <v>4235</v>
      </c>
      <c r="U461" s="443">
        <v>4235</v>
      </c>
      <c r="V461" s="443">
        <v>4235</v>
      </c>
      <c r="W461" s="634">
        <v>4235</v>
      </c>
      <c r="X461" s="384">
        <v>4235</v>
      </c>
      <c r="Z461" s="210"/>
    </row>
    <row r="462" spans="1:27" x14ac:dyDescent="0.2">
      <c r="A462" s="238" t="s">
        <v>6</v>
      </c>
      <c r="B462" s="238"/>
      <c r="C462" s="239">
        <v>4643</v>
      </c>
      <c r="D462" s="240">
        <v>4391</v>
      </c>
      <c r="E462" s="240">
        <v>4431</v>
      </c>
      <c r="F462" s="240">
        <v>4017</v>
      </c>
      <c r="G462" s="240">
        <v>4373</v>
      </c>
      <c r="H462" s="240">
        <v>4265</v>
      </c>
      <c r="I462" s="241">
        <v>4220</v>
      </c>
      <c r="J462" s="420">
        <v>4188</v>
      </c>
      <c r="K462" s="240">
        <v>4397</v>
      </c>
      <c r="L462" s="240">
        <v>4459</v>
      </c>
      <c r="M462" s="240">
        <v>4256</v>
      </c>
      <c r="N462" s="240">
        <v>4586</v>
      </c>
      <c r="O462" s="240">
        <v>4542</v>
      </c>
      <c r="P462" s="241">
        <v>4671</v>
      </c>
      <c r="Q462" s="420">
        <v>4311</v>
      </c>
      <c r="R462" s="240">
        <v>4330</v>
      </c>
      <c r="S462" s="240">
        <v>4233</v>
      </c>
      <c r="T462" s="240">
        <v>4119</v>
      </c>
      <c r="U462" s="240">
        <v>4567</v>
      </c>
      <c r="V462" s="240">
        <v>4499</v>
      </c>
      <c r="W462" s="241">
        <v>4589</v>
      </c>
      <c r="X462" s="375">
        <v>4401</v>
      </c>
    </row>
    <row r="463" spans="1:27" x14ac:dyDescent="0.2">
      <c r="A463" s="231" t="s">
        <v>7</v>
      </c>
      <c r="B463" s="231"/>
      <c r="C463" s="242">
        <v>100</v>
      </c>
      <c r="D463" s="243">
        <v>83.3</v>
      </c>
      <c r="E463" s="243">
        <v>91.7</v>
      </c>
      <c r="F463" s="243">
        <v>85.7</v>
      </c>
      <c r="G463" s="243">
        <v>91.7</v>
      </c>
      <c r="H463" s="243">
        <v>83.3</v>
      </c>
      <c r="I463" s="244">
        <v>100</v>
      </c>
      <c r="J463" s="421">
        <v>91.7</v>
      </c>
      <c r="K463" s="243">
        <v>100</v>
      </c>
      <c r="L463" s="243">
        <v>100</v>
      </c>
      <c r="M463" s="243">
        <v>85.7</v>
      </c>
      <c r="N463" s="243">
        <v>100</v>
      </c>
      <c r="O463" s="243">
        <v>100</v>
      </c>
      <c r="P463" s="244">
        <v>100</v>
      </c>
      <c r="Q463" s="421">
        <v>100</v>
      </c>
      <c r="R463" s="243">
        <v>91.7</v>
      </c>
      <c r="S463" s="243">
        <v>83.3</v>
      </c>
      <c r="T463" s="243">
        <v>85.7</v>
      </c>
      <c r="U463" s="243">
        <v>100</v>
      </c>
      <c r="V463" s="243">
        <v>100</v>
      </c>
      <c r="W463" s="244">
        <v>91.7</v>
      </c>
      <c r="X463" s="376">
        <v>89.5</v>
      </c>
      <c r="Y463" s="228"/>
      <c r="Z463" s="393"/>
    </row>
    <row r="464" spans="1:27" x14ac:dyDescent="0.2">
      <c r="A464" s="231" t="s">
        <v>8</v>
      </c>
      <c r="B464" s="231"/>
      <c r="C464" s="246">
        <v>2.5999999999999999E-2</v>
      </c>
      <c r="D464" s="247">
        <v>6.7000000000000004E-2</v>
      </c>
      <c r="E464" s="247">
        <v>4.4999999999999998E-2</v>
      </c>
      <c r="F464" s="247">
        <v>6.9000000000000006E-2</v>
      </c>
      <c r="G464" s="247">
        <v>5.6000000000000001E-2</v>
      </c>
      <c r="H464" s="247">
        <v>6.2E-2</v>
      </c>
      <c r="I464" s="248">
        <v>4.4999999999999998E-2</v>
      </c>
      <c r="J464" s="422">
        <v>5.8000000000000003E-2</v>
      </c>
      <c r="K464" s="247">
        <v>0.03</v>
      </c>
      <c r="L464" s="247">
        <v>3.7999999999999999E-2</v>
      </c>
      <c r="M464" s="247">
        <v>0.08</v>
      </c>
      <c r="N464" s="247">
        <v>4.4999999999999998E-2</v>
      </c>
      <c r="O464" s="247">
        <v>2.9000000000000001E-2</v>
      </c>
      <c r="P464" s="248">
        <v>2.4E-2</v>
      </c>
      <c r="Q464" s="422">
        <v>3.1E-2</v>
      </c>
      <c r="R464" s="247">
        <v>5.8000000000000003E-2</v>
      </c>
      <c r="S464" s="247">
        <v>0.06</v>
      </c>
      <c r="T464" s="247">
        <v>7.8E-2</v>
      </c>
      <c r="U464" s="247">
        <v>5.3999999999999999E-2</v>
      </c>
      <c r="V464" s="247">
        <v>3.7999999999999999E-2</v>
      </c>
      <c r="W464" s="248">
        <v>5.3999999999999999E-2</v>
      </c>
      <c r="X464" s="377">
        <v>6.0999999999999999E-2</v>
      </c>
      <c r="Z464" s="313"/>
    </row>
    <row r="465" spans="1:27" x14ac:dyDescent="0.2">
      <c r="A465" s="238" t="s">
        <v>1</v>
      </c>
      <c r="B465" s="238"/>
      <c r="C465" s="250">
        <f>C462/C461*100-100</f>
        <v>9.634002361275094</v>
      </c>
      <c r="D465" s="251">
        <f t="shared" ref="D465:W465" si="96">D462/D461*100-100</f>
        <v>3.6835891381346073</v>
      </c>
      <c r="E465" s="251">
        <f t="shared" si="96"/>
        <v>4.6280991735537071</v>
      </c>
      <c r="F465" s="251">
        <f t="shared" si="96"/>
        <v>-5.1475796930342455</v>
      </c>
      <c r="G465" s="251">
        <f t="shared" si="96"/>
        <v>3.2585596221959889</v>
      </c>
      <c r="H465" s="251">
        <f t="shared" si="96"/>
        <v>0.70838252656434975</v>
      </c>
      <c r="I465" s="252">
        <f t="shared" si="96"/>
        <v>-0.35419126328217487</v>
      </c>
      <c r="J465" s="423">
        <f t="shared" si="96"/>
        <v>-1.1097992916174775</v>
      </c>
      <c r="K465" s="251">
        <f t="shared" si="96"/>
        <v>3.8252656434474517</v>
      </c>
      <c r="L465" s="251">
        <f t="shared" si="96"/>
        <v>5.289256198347104</v>
      </c>
      <c r="M465" s="251">
        <f t="shared" si="96"/>
        <v>0.49586776859504766</v>
      </c>
      <c r="N465" s="251">
        <f t="shared" si="96"/>
        <v>8.288075560802838</v>
      </c>
      <c r="O465" s="251">
        <f t="shared" si="96"/>
        <v>7.249114521841804</v>
      </c>
      <c r="P465" s="252">
        <f t="shared" si="96"/>
        <v>10.295159386068491</v>
      </c>
      <c r="Q465" s="423">
        <f t="shared" si="96"/>
        <v>1.7945690672963366</v>
      </c>
      <c r="R465" s="251">
        <f t="shared" si="96"/>
        <v>2.2432113341204172</v>
      </c>
      <c r="S465" s="251">
        <f t="shared" si="96"/>
        <v>-4.722550177095286E-2</v>
      </c>
      <c r="T465" s="251">
        <f t="shared" si="96"/>
        <v>-2.7390791027154648</v>
      </c>
      <c r="U465" s="251">
        <f t="shared" si="96"/>
        <v>7.8394332939787574</v>
      </c>
      <c r="V465" s="251">
        <f t="shared" si="96"/>
        <v>6.2337662337662323</v>
      </c>
      <c r="W465" s="252">
        <f t="shared" si="96"/>
        <v>8.3589138134592815</v>
      </c>
      <c r="X465" s="369">
        <f>X462/X461*100-100</f>
        <v>3.9197166469893858</v>
      </c>
      <c r="Y465" s="767"/>
    </row>
    <row r="466" spans="1:27" ht="13.5" thickBot="1" x14ac:dyDescent="0.25">
      <c r="A466" s="669" t="s">
        <v>27</v>
      </c>
      <c r="B466" s="253"/>
      <c r="C466" s="254">
        <f t="shared" ref="C466:W466" si="97">C462-C449</f>
        <v>47</v>
      </c>
      <c r="D466" s="255">
        <f t="shared" si="97"/>
        <v>-6</v>
      </c>
      <c r="E466" s="255">
        <f t="shared" si="97"/>
        <v>241</v>
      </c>
      <c r="F466" s="255">
        <f t="shared" si="97"/>
        <v>-322</v>
      </c>
      <c r="G466" s="255">
        <f t="shared" si="97"/>
        <v>42</v>
      </c>
      <c r="H466" s="255">
        <f t="shared" si="97"/>
        <v>37</v>
      </c>
      <c r="I466" s="256">
        <f t="shared" si="97"/>
        <v>59</v>
      </c>
      <c r="J466" s="437">
        <f t="shared" si="97"/>
        <v>-127</v>
      </c>
      <c r="K466" s="255">
        <f t="shared" si="97"/>
        <v>36</v>
      </c>
      <c r="L466" s="255">
        <f t="shared" si="97"/>
        <v>100</v>
      </c>
      <c r="M466" s="255">
        <f t="shared" si="97"/>
        <v>10</v>
      </c>
      <c r="N466" s="255">
        <f t="shared" si="97"/>
        <v>6</v>
      </c>
      <c r="O466" s="255">
        <f t="shared" si="97"/>
        <v>85</v>
      </c>
      <c r="P466" s="256">
        <f t="shared" si="97"/>
        <v>16</v>
      </c>
      <c r="Q466" s="437">
        <f t="shared" si="97"/>
        <v>8</v>
      </c>
      <c r="R466" s="255">
        <f t="shared" si="97"/>
        <v>83</v>
      </c>
      <c r="S466" s="255">
        <f t="shared" si="97"/>
        <v>-77</v>
      </c>
      <c r="T466" s="255">
        <f t="shared" si="97"/>
        <v>184</v>
      </c>
      <c r="U466" s="255">
        <f t="shared" si="97"/>
        <v>28</v>
      </c>
      <c r="V466" s="255">
        <f t="shared" si="97"/>
        <v>131</v>
      </c>
      <c r="W466" s="256">
        <f t="shared" si="97"/>
        <v>-31</v>
      </c>
      <c r="X466" s="370">
        <f t="shared" ref="X466" si="98">X462-$C$285</f>
        <v>1095</v>
      </c>
      <c r="Z466" s="210"/>
    </row>
    <row r="467" spans="1:27" x14ac:dyDescent="0.2">
      <c r="A467" s="258" t="s">
        <v>51</v>
      </c>
      <c r="B467" s="258"/>
      <c r="C467" s="259">
        <v>51</v>
      </c>
      <c r="D467" s="260">
        <v>50</v>
      </c>
      <c r="E467" s="260">
        <v>51</v>
      </c>
      <c r="F467" s="260">
        <v>14</v>
      </c>
      <c r="G467" s="260">
        <v>51</v>
      </c>
      <c r="H467" s="260">
        <v>49</v>
      </c>
      <c r="I467" s="261">
        <v>50</v>
      </c>
      <c r="J467" s="424">
        <v>53</v>
      </c>
      <c r="K467" s="260">
        <v>49</v>
      </c>
      <c r="L467" s="260">
        <v>53</v>
      </c>
      <c r="M467" s="260">
        <v>12</v>
      </c>
      <c r="N467" s="260">
        <v>52</v>
      </c>
      <c r="O467" s="260">
        <v>51</v>
      </c>
      <c r="P467" s="261">
        <v>53</v>
      </c>
      <c r="Q467" s="424">
        <v>52</v>
      </c>
      <c r="R467" s="260">
        <v>51</v>
      </c>
      <c r="S467" s="260">
        <v>50</v>
      </c>
      <c r="T467" s="260">
        <v>13</v>
      </c>
      <c r="U467" s="260">
        <v>52</v>
      </c>
      <c r="V467" s="260">
        <v>53</v>
      </c>
      <c r="W467" s="261">
        <v>51</v>
      </c>
      <c r="X467" s="385">
        <f>SUM(C467:W467)</f>
        <v>961</v>
      </c>
      <c r="Y467" s="200" t="s">
        <v>56</v>
      </c>
      <c r="Z467" s="263">
        <f>X454-X467</f>
        <v>4</v>
      </c>
      <c r="AA467" s="285">
        <f>Z467/X454</f>
        <v>4.1450777202072537E-3</v>
      </c>
    </row>
    <row r="468" spans="1:27" x14ac:dyDescent="0.2">
      <c r="A468" s="265" t="s">
        <v>28</v>
      </c>
      <c r="B468" s="265"/>
      <c r="C468" s="218">
        <v>154.5</v>
      </c>
      <c r="D468" s="267">
        <v>155</v>
      </c>
      <c r="E468" s="267">
        <v>155.5</v>
      </c>
      <c r="F468" s="267">
        <v>155.5</v>
      </c>
      <c r="G468" s="267">
        <v>155</v>
      </c>
      <c r="H468" s="267">
        <v>156</v>
      </c>
      <c r="I468" s="219">
        <v>156</v>
      </c>
      <c r="J468" s="425">
        <v>155</v>
      </c>
      <c r="K468" s="267">
        <v>156</v>
      </c>
      <c r="L468" s="267">
        <v>154.5</v>
      </c>
      <c r="M468" s="267">
        <v>155.5</v>
      </c>
      <c r="N468" s="267">
        <v>154.5</v>
      </c>
      <c r="O468" s="267">
        <v>154</v>
      </c>
      <c r="P468" s="219">
        <v>153.5</v>
      </c>
      <c r="Q468" s="425">
        <v>157</v>
      </c>
      <c r="R468" s="267">
        <v>156</v>
      </c>
      <c r="S468" s="267">
        <v>156</v>
      </c>
      <c r="T468" s="267">
        <v>157</v>
      </c>
      <c r="U468" s="267">
        <v>154.5</v>
      </c>
      <c r="V468" s="267">
        <v>154.5</v>
      </c>
      <c r="W468" s="219">
        <v>153</v>
      </c>
      <c r="X468" s="325"/>
      <c r="Y468" s="200" t="s">
        <v>57</v>
      </c>
      <c r="Z468" s="200">
        <v>155.19999999999999</v>
      </c>
    </row>
    <row r="469" spans="1:27" ht="13.5" thickBot="1" x14ac:dyDescent="0.25">
      <c r="A469" s="266" t="s">
        <v>26</v>
      </c>
      <c r="B469" s="266"/>
      <c r="C469" s="623">
        <f t="shared" ref="C469:W469" si="99">C468-C455</f>
        <v>0</v>
      </c>
      <c r="D469" s="624">
        <f t="shared" si="99"/>
        <v>0</v>
      </c>
      <c r="E469" s="624">
        <f t="shared" si="99"/>
        <v>0</v>
      </c>
      <c r="F469" s="624">
        <f t="shared" si="99"/>
        <v>0</v>
      </c>
      <c r="G469" s="624">
        <f t="shared" si="99"/>
        <v>0</v>
      </c>
      <c r="H469" s="624">
        <f t="shared" si="99"/>
        <v>0</v>
      </c>
      <c r="I469" s="625">
        <f t="shared" si="99"/>
        <v>0</v>
      </c>
      <c r="J469" s="723">
        <f t="shared" si="99"/>
        <v>0</v>
      </c>
      <c r="K469" s="624">
        <f t="shared" si="99"/>
        <v>0</v>
      </c>
      <c r="L469" s="624">
        <f t="shared" si="99"/>
        <v>0</v>
      </c>
      <c r="M469" s="624">
        <f t="shared" si="99"/>
        <v>0</v>
      </c>
      <c r="N469" s="624">
        <f t="shared" si="99"/>
        <v>0</v>
      </c>
      <c r="O469" s="624">
        <f t="shared" si="99"/>
        <v>0</v>
      </c>
      <c r="P469" s="625">
        <f t="shared" si="99"/>
        <v>0</v>
      </c>
      <c r="Q469" s="723">
        <f t="shared" si="99"/>
        <v>0</v>
      </c>
      <c r="R469" s="624">
        <f t="shared" si="99"/>
        <v>0</v>
      </c>
      <c r="S469" s="624">
        <f t="shared" si="99"/>
        <v>0</v>
      </c>
      <c r="T469" s="624">
        <f t="shared" si="99"/>
        <v>0</v>
      </c>
      <c r="U469" s="624">
        <f t="shared" si="99"/>
        <v>0</v>
      </c>
      <c r="V469" s="624">
        <f t="shared" si="99"/>
        <v>0</v>
      </c>
      <c r="W469" s="625">
        <f t="shared" si="99"/>
        <v>0</v>
      </c>
      <c r="X469" s="371"/>
      <c r="Y469" s="200" t="s">
        <v>26</v>
      </c>
      <c r="Z469" s="200">
        <f>Z468-Z455</f>
        <v>0.34999999999999432</v>
      </c>
    </row>
    <row r="471" spans="1:27" ht="13.5" thickBot="1" x14ac:dyDescent="0.25"/>
    <row r="472" spans="1:27" ht="13.5" thickBot="1" x14ac:dyDescent="0.25">
      <c r="A472" s="230" t="s">
        <v>291</v>
      </c>
      <c r="B472" s="230"/>
      <c r="C472" s="1082" t="s">
        <v>130</v>
      </c>
      <c r="D472" s="1083"/>
      <c r="E472" s="1083"/>
      <c r="F472" s="1083"/>
      <c r="G472" s="1083"/>
      <c r="H472" s="1083"/>
      <c r="I472" s="1084"/>
      <c r="J472" s="1085" t="s">
        <v>131</v>
      </c>
      <c r="K472" s="1083"/>
      <c r="L472" s="1083"/>
      <c r="M472" s="1083"/>
      <c r="N472" s="1083"/>
      <c r="O472" s="1083"/>
      <c r="P472" s="1084"/>
      <c r="Q472" s="1086" t="s">
        <v>53</v>
      </c>
      <c r="R472" s="1087"/>
      <c r="S472" s="1087"/>
      <c r="T472" s="1087"/>
      <c r="U472" s="1087"/>
      <c r="V472" s="1087"/>
      <c r="W472" s="1088"/>
      <c r="X472" s="1080" t="s">
        <v>55</v>
      </c>
      <c r="Y472" s="228"/>
    </row>
    <row r="473" spans="1:27" ht="13.5" thickBot="1" x14ac:dyDescent="0.25">
      <c r="A473" s="676" t="s">
        <v>54</v>
      </c>
      <c r="B473" s="258"/>
      <c r="C473" s="903">
        <v>1</v>
      </c>
      <c r="D473" s="900">
        <v>2</v>
      </c>
      <c r="E473" s="900">
        <v>3</v>
      </c>
      <c r="F473" s="900">
        <v>4</v>
      </c>
      <c r="G473" s="900">
        <v>5</v>
      </c>
      <c r="H473" s="900">
        <v>6</v>
      </c>
      <c r="I473" s="901">
        <v>7</v>
      </c>
      <c r="J473" s="902">
        <v>8</v>
      </c>
      <c r="K473" s="900">
        <v>9</v>
      </c>
      <c r="L473" s="900">
        <v>10</v>
      </c>
      <c r="M473" s="900">
        <v>11</v>
      </c>
      <c r="N473" s="900">
        <v>12</v>
      </c>
      <c r="O473" s="900">
        <v>13</v>
      </c>
      <c r="P473" s="901">
        <v>14</v>
      </c>
      <c r="Q473" s="902">
        <v>1</v>
      </c>
      <c r="R473" s="900">
        <v>2</v>
      </c>
      <c r="S473" s="900">
        <v>3</v>
      </c>
      <c r="T473" s="900">
        <v>4</v>
      </c>
      <c r="U473" s="900">
        <v>5</v>
      </c>
      <c r="V473" s="900">
        <v>6</v>
      </c>
      <c r="W473" s="901">
        <v>7</v>
      </c>
      <c r="X473" s="1081"/>
      <c r="Y473" s="228"/>
      <c r="Z473" s="228"/>
    </row>
    <row r="474" spans="1:27" x14ac:dyDescent="0.2">
      <c r="A474" s="234" t="s">
        <v>3</v>
      </c>
      <c r="B474" s="1020"/>
      <c r="C474" s="442">
        <v>4250</v>
      </c>
      <c r="D474" s="443">
        <v>4250</v>
      </c>
      <c r="E474" s="443">
        <v>4250</v>
      </c>
      <c r="F474" s="443">
        <v>4250</v>
      </c>
      <c r="G474" s="443">
        <v>4250</v>
      </c>
      <c r="H474" s="443">
        <v>4250</v>
      </c>
      <c r="I474" s="634">
        <v>4250</v>
      </c>
      <c r="J474" s="637">
        <v>4250</v>
      </c>
      <c r="K474" s="443">
        <v>4250</v>
      </c>
      <c r="L474" s="443">
        <v>4250</v>
      </c>
      <c r="M474" s="443">
        <v>4250</v>
      </c>
      <c r="N474" s="443">
        <v>4250</v>
      </c>
      <c r="O474" s="443">
        <v>4250</v>
      </c>
      <c r="P474" s="634">
        <v>4250</v>
      </c>
      <c r="Q474" s="637">
        <v>4250</v>
      </c>
      <c r="R474" s="443">
        <v>4250</v>
      </c>
      <c r="S474" s="443">
        <v>4250</v>
      </c>
      <c r="T474" s="443">
        <v>4250</v>
      </c>
      <c r="U474" s="443">
        <v>4250</v>
      </c>
      <c r="V474" s="443">
        <v>4250</v>
      </c>
      <c r="W474" s="634">
        <v>4250</v>
      </c>
      <c r="X474" s="384">
        <v>4250</v>
      </c>
      <c r="Z474" s="210"/>
    </row>
    <row r="475" spans="1:27" x14ac:dyDescent="0.2">
      <c r="A475" s="238" t="s">
        <v>6</v>
      </c>
      <c r="B475" s="238"/>
      <c r="C475" s="239">
        <v>4737</v>
      </c>
      <c r="D475" s="240">
        <v>4395</v>
      </c>
      <c r="E475" s="240">
        <v>4495</v>
      </c>
      <c r="F475" s="240">
        <v>4039</v>
      </c>
      <c r="G475" s="240">
        <v>4331</v>
      </c>
      <c r="H475" s="240">
        <v>4153</v>
      </c>
      <c r="I475" s="241">
        <v>4374</v>
      </c>
      <c r="J475" s="420">
        <v>4197</v>
      </c>
      <c r="K475" s="240">
        <v>4385</v>
      </c>
      <c r="L475" s="240">
        <v>4542</v>
      </c>
      <c r="M475" s="240">
        <v>4271</v>
      </c>
      <c r="N475" s="240">
        <v>4555</v>
      </c>
      <c r="O475" s="240">
        <v>4440</v>
      </c>
      <c r="P475" s="241">
        <v>4846</v>
      </c>
      <c r="Q475" s="420">
        <v>4266</v>
      </c>
      <c r="R475" s="240">
        <v>4306</v>
      </c>
      <c r="S475" s="240">
        <v>4287</v>
      </c>
      <c r="T475" s="240">
        <v>4207</v>
      </c>
      <c r="U475" s="240">
        <v>4587</v>
      </c>
      <c r="V475" s="240">
        <v>4500</v>
      </c>
      <c r="W475" s="241">
        <v>4747</v>
      </c>
      <c r="X475" s="375">
        <v>4427</v>
      </c>
    </row>
    <row r="476" spans="1:27" x14ac:dyDescent="0.2">
      <c r="A476" s="231" t="s">
        <v>7</v>
      </c>
      <c r="B476" s="231"/>
      <c r="C476" s="242">
        <v>100</v>
      </c>
      <c r="D476" s="243">
        <v>100</v>
      </c>
      <c r="E476" s="243">
        <v>100</v>
      </c>
      <c r="F476" s="243">
        <v>57.1</v>
      </c>
      <c r="G476" s="243">
        <v>91.7</v>
      </c>
      <c r="H476" s="243">
        <v>91.7</v>
      </c>
      <c r="I476" s="244">
        <v>100</v>
      </c>
      <c r="J476" s="421">
        <v>100</v>
      </c>
      <c r="K476" s="243">
        <v>100</v>
      </c>
      <c r="L476" s="243">
        <v>100</v>
      </c>
      <c r="M476" s="243">
        <v>71.400000000000006</v>
      </c>
      <c r="N476" s="243">
        <v>100</v>
      </c>
      <c r="O476" s="243">
        <v>100</v>
      </c>
      <c r="P476" s="244">
        <v>100</v>
      </c>
      <c r="Q476" s="421">
        <v>100</v>
      </c>
      <c r="R476" s="243">
        <v>92.3</v>
      </c>
      <c r="S476" s="243">
        <v>83.3</v>
      </c>
      <c r="T476" s="243">
        <v>57.1</v>
      </c>
      <c r="U476" s="243">
        <v>100</v>
      </c>
      <c r="V476" s="243">
        <v>100</v>
      </c>
      <c r="W476" s="244">
        <v>100</v>
      </c>
      <c r="X476" s="376">
        <v>82.4</v>
      </c>
      <c r="Y476" s="228"/>
      <c r="Z476" s="393"/>
    </row>
    <row r="477" spans="1:27" x14ac:dyDescent="0.2">
      <c r="A477" s="231" t="s">
        <v>8</v>
      </c>
      <c r="B477" s="231"/>
      <c r="C477" s="246">
        <v>3.6999999999999998E-2</v>
      </c>
      <c r="D477" s="247">
        <v>4.2999999999999997E-2</v>
      </c>
      <c r="E477" s="247">
        <v>4.7E-2</v>
      </c>
      <c r="F477" s="247">
        <v>0.10100000000000001</v>
      </c>
      <c r="G477" s="247">
        <v>6.8000000000000005E-2</v>
      </c>
      <c r="H477" s="247">
        <v>5.3999999999999999E-2</v>
      </c>
      <c r="I477" s="248">
        <v>4.9000000000000002E-2</v>
      </c>
      <c r="J477" s="422">
        <v>0.05</v>
      </c>
      <c r="K477" s="247">
        <v>3.9E-2</v>
      </c>
      <c r="L477" s="247">
        <v>4.9000000000000002E-2</v>
      </c>
      <c r="M477" s="247">
        <v>0.105</v>
      </c>
      <c r="N477" s="247">
        <v>4.3999999999999997E-2</v>
      </c>
      <c r="O477" s="247">
        <v>5.2999999999999999E-2</v>
      </c>
      <c r="P477" s="248">
        <v>3.3000000000000002E-2</v>
      </c>
      <c r="Q477" s="422">
        <v>4.5999999999999999E-2</v>
      </c>
      <c r="R477" s="247">
        <v>5.3999999999999999E-2</v>
      </c>
      <c r="S477" s="247">
        <v>7.4999999999999997E-2</v>
      </c>
      <c r="T477" s="247">
        <v>9.4E-2</v>
      </c>
      <c r="U477" s="247">
        <v>4.9000000000000002E-2</v>
      </c>
      <c r="V477" s="247">
        <v>4.5999999999999999E-2</v>
      </c>
      <c r="W477" s="248">
        <v>5.6000000000000001E-2</v>
      </c>
      <c r="X477" s="377">
        <v>6.9000000000000006E-2</v>
      </c>
      <c r="Z477" s="313"/>
    </row>
    <row r="478" spans="1:27" x14ac:dyDescent="0.2">
      <c r="A478" s="238" t="s">
        <v>1</v>
      </c>
      <c r="B478" s="238"/>
      <c r="C478" s="250">
        <f>C475/C474*100-100</f>
        <v>11.45882352941176</v>
      </c>
      <c r="D478" s="251">
        <f t="shared" ref="D478:W478" si="100">D475/D474*100-100</f>
        <v>3.4117647058823621</v>
      </c>
      <c r="E478" s="251">
        <f t="shared" si="100"/>
        <v>5.764705882352942</v>
      </c>
      <c r="F478" s="251">
        <f t="shared" si="100"/>
        <v>-4.9647058823529449</v>
      </c>
      <c r="G478" s="251">
        <f t="shared" si="100"/>
        <v>1.9058823529411768</v>
      </c>
      <c r="H478" s="251">
        <f t="shared" si="100"/>
        <v>-2.2823529411764696</v>
      </c>
      <c r="I478" s="252">
        <f t="shared" si="100"/>
        <v>2.9176470588235333</v>
      </c>
      <c r="J478" s="423">
        <f t="shared" si="100"/>
        <v>-1.2470588235294144</v>
      </c>
      <c r="K478" s="251">
        <f t="shared" si="100"/>
        <v>3.1764705882352899</v>
      </c>
      <c r="L478" s="251">
        <f t="shared" si="100"/>
        <v>6.8705882352941217</v>
      </c>
      <c r="M478" s="251">
        <f t="shared" si="100"/>
        <v>0.49411764705882888</v>
      </c>
      <c r="N478" s="251">
        <f t="shared" si="100"/>
        <v>7.1764705882352899</v>
      </c>
      <c r="O478" s="251">
        <f t="shared" si="100"/>
        <v>4.470588235294116</v>
      </c>
      <c r="P478" s="252">
        <f t="shared" si="100"/>
        <v>14.023529411764699</v>
      </c>
      <c r="Q478" s="423">
        <f t="shared" si="100"/>
        <v>0.37647058823529278</v>
      </c>
      <c r="R478" s="251">
        <f t="shared" si="100"/>
        <v>1.3176470588235389</v>
      </c>
      <c r="S478" s="251">
        <f t="shared" si="100"/>
        <v>0.87058823529410745</v>
      </c>
      <c r="T478" s="251">
        <f t="shared" si="100"/>
        <v>-1.0117647058823565</v>
      </c>
      <c r="U478" s="251">
        <f t="shared" si="100"/>
        <v>7.9294117647058755</v>
      </c>
      <c r="V478" s="251">
        <f t="shared" si="100"/>
        <v>5.8823529411764781</v>
      </c>
      <c r="W478" s="252">
        <f t="shared" si="100"/>
        <v>11.694117647058832</v>
      </c>
      <c r="X478" s="369">
        <f>X475/X474*100-100</f>
        <v>4.1647058823529335</v>
      </c>
      <c r="Y478" s="767"/>
    </row>
    <row r="479" spans="1:27" ht="13.5" thickBot="1" x14ac:dyDescent="0.25">
      <c r="A479" s="669" t="s">
        <v>27</v>
      </c>
      <c r="B479" s="253"/>
      <c r="C479" s="254">
        <f t="shared" ref="C479:W479" si="101">C475-C462</f>
        <v>94</v>
      </c>
      <c r="D479" s="255">
        <f t="shared" si="101"/>
        <v>4</v>
      </c>
      <c r="E479" s="255">
        <f t="shared" si="101"/>
        <v>64</v>
      </c>
      <c r="F479" s="255">
        <f t="shared" si="101"/>
        <v>22</v>
      </c>
      <c r="G479" s="255">
        <f t="shared" si="101"/>
        <v>-42</v>
      </c>
      <c r="H479" s="255">
        <f t="shared" si="101"/>
        <v>-112</v>
      </c>
      <c r="I479" s="256">
        <f t="shared" si="101"/>
        <v>154</v>
      </c>
      <c r="J479" s="437">
        <f t="shared" si="101"/>
        <v>9</v>
      </c>
      <c r="K479" s="255">
        <f t="shared" si="101"/>
        <v>-12</v>
      </c>
      <c r="L479" s="255">
        <f t="shared" si="101"/>
        <v>83</v>
      </c>
      <c r="M479" s="255">
        <f t="shared" si="101"/>
        <v>15</v>
      </c>
      <c r="N479" s="255">
        <f t="shared" si="101"/>
        <v>-31</v>
      </c>
      <c r="O479" s="255">
        <f t="shared" si="101"/>
        <v>-102</v>
      </c>
      <c r="P479" s="256">
        <f t="shared" si="101"/>
        <v>175</v>
      </c>
      <c r="Q479" s="437">
        <f t="shared" si="101"/>
        <v>-45</v>
      </c>
      <c r="R479" s="255">
        <f t="shared" si="101"/>
        <v>-24</v>
      </c>
      <c r="S479" s="255">
        <f t="shared" si="101"/>
        <v>54</v>
      </c>
      <c r="T479" s="255">
        <f t="shared" si="101"/>
        <v>88</v>
      </c>
      <c r="U479" s="255">
        <f t="shared" si="101"/>
        <v>20</v>
      </c>
      <c r="V479" s="255">
        <f t="shared" si="101"/>
        <v>1</v>
      </c>
      <c r="W479" s="256">
        <f t="shared" si="101"/>
        <v>158</v>
      </c>
      <c r="X479" s="370">
        <f t="shared" ref="X479" si="102">X475-$C$285</f>
        <v>1121</v>
      </c>
      <c r="Z479" s="210"/>
    </row>
    <row r="480" spans="1:27" x14ac:dyDescent="0.2">
      <c r="A480" s="258" t="s">
        <v>51</v>
      </c>
      <c r="B480" s="258"/>
      <c r="C480" s="259">
        <v>51</v>
      </c>
      <c r="D480" s="260">
        <v>50</v>
      </c>
      <c r="E480" s="260">
        <v>51</v>
      </c>
      <c r="F480" s="260">
        <v>14</v>
      </c>
      <c r="G480" s="260">
        <v>51</v>
      </c>
      <c r="H480" s="260">
        <v>49</v>
      </c>
      <c r="I480" s="261">
        <v>50</v>
      </c>
      <c r="J480" s="424">
        <v>53</v>
      </c>
      <c r="K480" s="260">
        <v>48</v>
      </c>
      <c r="L480" s="260">
        <v>53</v>
      </c>
      <c r="M480" s="260">
        <v>10</v>
      </c>
      <c r="N480" s="260">
        <v>51</v>
      </c>
      <c r="O480" s="260">
        <v>51</v>
      </c>
      <c r="P480" s="261">
        <v>52</v>
      </c>
      <c r="Q480" s="424">
        <v>51</v>
      </c>
      <c r="R480" s="260">
        <v>50</v>
      </c>
      <c r="S480" s="260">
        <v>50</v>
      </c>
      <c r="T480" s="260">
        <v>13</v>
      </c>
      <c r="U480" s="260">
        <v>52</v>
      </c>
      <c r="V480" s="260">
        <v>53</v>
      </c>
      <c r="W480" s="261">
        <v>51</v>
      </c>
      <c r="X480" s="385">
        <f>SUM(C480:W480)</f>
        <v>954</v>
      </c>
      <c r="Y480" s="200" t="s">
        <v>56</v>
      </c>
      <c r="Z480" s="263">
        <f>X467-X480</f>
        <v>7</v>
      </c>
      <c r="AA480" s="285">
        <f>Z480/X467</f>
        <v>7.2840790842872011E-3</v>
      </c>
    </row>
    <row r="481" spans="1:27" x14ac:dyDescent="0.2">
      <c r="A481" s="265" t="s">
        <v>28</v>
      </c>
      <c r="B481" s="265"/>
      <c r="C481" s="218">
        <v>154.5</v>
      </c>
      <c r="D481" s="267">
        <v>155</v>
      </c>
      <c r="E481" s="267">
        <v>155.5</v>
      </c>
      <c r="F481" s="267">
        <v>155.5</v>
      </c>
      <c r="G481" s="267">
        <v>155</v>
      </c>
      <c r="H481" s="267">
        <v>156</v>
      </c>
      <c r="I481" s="219">
        <v>156</v>
      </c>
      <c r="J481" s="425">
        <v>155</v>
      </c>
      <c r="K481" s="267">
        <v>156</v>
      </c>
      <c r="L481" s="267">
        <v>154.5</v>
      </c>
      <c r="M481" s="267">
        <v>155.5</v>
      </c>
      <c r="N481" s="267">
        <v>154.5</v>
      </c>
      <c r="O481" s="267">
        <v>154</v>
      </c>
      <c r="P481" s="219">
        <v>153.5</v>
      </c>
      <c r="Q481" s="425">
        <v>157</v>
      </c>
      <c r="R481" s="267">
        <v>156</v>
      </c>
      <c r="S481" s="267">
        <v>156</v>
      </c>
      <c r="T481" s="267">
        <v>157</v>
      </c>
      <c r="U481" s="267">
        <v>154.5</v>
      </c>
      <c r="V481" s="267">
        <v>154.5</v>
      </c>
      <c r="W481" s="219">
        <v>153</v>
      </c>
      <c r="X481" s="325"/>
      <c r="Y481" s="200" t="s">
        <v>57</v>
      </c>
      <c r="Z481" s="200">
        <v>155.51</v>
      </c>
      <c r="AA481" s="210" t="s">
        <v>292</v>
      </c>
    </row>
    <row r="482" spans="1:27" ht="13.5" thickBot="1" x14ac:dyDescent="0.25">
      <c r="A482" s="266" t="s">
        <v>26</v>
      </c>
      <c r="B482" s="266"/>
      <c r="C482" s="623">
        <f t="shared" ref="C482:W482" si="103">C481-C468</f>
        <v>0</v>
      </c>
      <c r="D482" s="624">
        <f t="shared" si="103"/>
        <v>0</v>
      </c>
      <c r="E482" s="624">
        <f t="shared" si="103"/>
        <v>0</v>
      </c>
      <c r="F482" s="624">
        <f t="shared" si="103"/>
        <v>0</v>
      </c>
      <c r="G482" s="624">
        <f t="shared" si="103"/>
        <v>0</v>
      </c>
      <c r="H482" s="624">
        <f t="shared" si="103"/>
        <v>0</v>
      </c>
      <c r="I482" s="625">
        <f t="shared" si="103"/>
        <v>0</v>
      </c>
      <c r="J482" s="723">
        <f t="shared" si="103"/>
        <v>0</v>
      </c>
      <c r="K482" s="624">
        <f t="shared" si="103"/>
        <v>0</v>
      </c>
      <c r="L482" s="624">
        <f t="shared" si="103"/>
        <v>0</v>
      </c>
      <c r="M482" s="624">
        <f t="shared" si="103"/>
        <v>0</v>
      </c>
      <c r="N482" s="624">
        <f t="shared" si="103"/>
        <v>0</v>
      </c>
      <c r="O482" s="624">
        <f t="shared" si="103"/>
        <v>0</v>
      </c>
      <c r="P482" s="625">
        <f t="shared" si="103"/>
        <v>0</v>
      </c>
      <c r="Q482" s="723">
        <f t="shared" si="103"/>
        <v>0</v>
      </c>
      <c r="R482" s="624">
        <f t="shared" si="103"/>
        <v>0</v>
      </c>
      <c r="S482" s="624">
        <f t="shared" si="103"/>
        <v>0</v>
      </c>
      <c r="T482" s="624">
        <f t="shared" si="103"/>
        <v>0</v>
      </c>
      <c r="U482" s="624">
        <f t="shared" si="103"/>
        <v>0</v>
      </c>
      <c r="V482" s="624">
        <f t="shared" si="103"/>
        <v>0</v>
      </c>
      <c r="W482" s="625">
        <f t="shared" si="103"/>
        <v>0</v>
      </c>
      <c r="X482" s="371"/>
      <c r="Y482" s="200" t="s">
        <v>26</v>
      </c>
      <c r="Z482" s="200">
        <f>Z481-Z468</f>
        <v>0.31000000000000227</v>
      </c>
    </row>
    <row r="484" spans="1:27" ht="13.5" thickBot="1" x14ac:dyDescent="0.25"/>
    <row r="485" spans="1:27" ht="13.5" thickBot="1" x14ac:dyDescent="0.25">
      <c r="A485" s="230" t="s">
        <v>293</v>
      </c>
      <c r="B485" s="230"/>
      <c r="C485" s="1082" t="s">
        <v>130</v>
      </c>
      <c r="D485" s="1083"/>
      <c r="E485" s="1083"/>
      <c r="F485" s="1083"/>
      <c r="G485" s="1083"/>
      <c r="H485" s="1083"/>
      <c r="I485" s="1084"/>
      <c r="J485" s="1085" t="s">
        <v>131</v>
      </c>
      <c r="K485" s="1083"/>
      <c r="L485" s="1083"/>
      <c r="M485" s="1083"/>
      <c r="N485" s="1083"/>
      <c r="O485" s="1083"/>
      <c r="P485" s="1084"/>
      <c r="Q485" s="1086" t="s">
        <v>53</v>
      </c>
      <c r="R485" s="1087"/>
      <c r="S485" s="1087"/>
      <c r="T485" s="1087"/>
      <c r="U485" s="1087"/>
      <c r="V485" s="1087"/>
      <c r="W485" s="1088"/>
      <c r="X485" s="1080" t="s">
        <v>55</v>
      </c>
      <c r="Y485" s="228">
        <v>239</v>
      </c>
    </row>
    <row r="486" spans="1:27" ht="13.5" thickBot="1" x14ac:dyDescent="0.25">
      <c r="A486" s="676" t="s">
        <v>54</v>
      </c>
      <c r="B486" s="258"/>
      <c r="C486" s="903">
        <v>1</v>
      </c>
      <c r="D486" s="900">
        <v>2</v>
      </c>
      <c r="E486" s="900">
        <v>3</v>
      </c>
      <c r="F486" s="900">
        <v>4</v>
      </c>
      <c r="G486" s="900">
        <v>5</v>
      </c>
      <c r="H486" s="900">
        <v>6</v>
      </c>
      <c r="I486" s="901">
        <v>7</v>
      </c>
      <c r="J486" s="902">
        <v>8</v>
      </c>
      <c r="K486" s="900">
        <v>9</v>
      </c>
      <c r="L486" s="900">
        <v>10</v>
      </c>
      <c r="M486" s="900">
        <v>11</v>
      </c>
      <c r="N486" s="900">
        <v>12</v>
      </c>
      <c r="O486" s="900">
        <v>13</v>
      </c>
      <c r="P486" s="901">
        <v>14</v>
      </c>
      <c r="Q486" s="902">
        <v>1</v>
      </c>
      <c r="R486" s="900">
        <v>2</v>
      </c>
      <c r="S486" s="900">
        <v>3</v>
      </c>
      <c r="T486" s="900">
        <v>4</v>
      </c>
      <c r="U486" s="900">
        <v>5</v>
      </c>
      <c r="V486" s="900">
        <v>6</v>
      </c>
      <c r="W486" s="901">
        <v>7</v>
      </c>
      <c r="X486" s="1081"/>
      <c r="Y486" s="228"/>
      <c r="Z486" s="228"/>
    </row>
    <row r="487" spans="1:27" x14ac:dyDescent="0.2">
      <c r="A487" s="234" t="s">
        <v>3</v>
      </c>
      <c r="B487" s="1020"/>
      <c r="C487" s="442">
        <v>4265</v>
      </c>
      <c r="D487" s="443">
        <v>4265</v>
      </c>
      <c r="E487" s="443">
        <v>4265</v>
      </c>
      <c r="F487" s="443">
        <v>4265</v>
      </c>
      <c r="G487" s="443">
        <v>4265</v>
      </c>
      <c r="H487" s="443">
        <v>4265</v>
      </c>
      <c r="I487" s="634">
        <v>4265</v>
      </c>
      <c r="J487" s="637">
        <v>4265</v>
      </c>
      <c r="K487" s="443">
        <v>4265</v>
      </c>
      <c r="L487" s="443">
        <v>4265</v>
      </c>
      <c r="M487" s="443">
        <v>4265</v>
      </c>
      <c r="N487" s="443">
        <v>4265</v>
      </c>
      <c r="O487" s="443">
        <v>4265</v>
      </c>
      <c r="P487" s="634">
        <v>4265</v>
      </c>
      <c r="Q487" s="637">
        <v>4265</v>
      </c>
      <c r="R487" s="443">
        <v>4265</v>
      </c>
      <c r="S487" s="443">
        <v>4265</v>
      </c>
      <c r="T487" s="443">
        <v>4265</v>
      </c>
      <c r="U487" s="443">
        <v>4265</v>
      </c>
      <c r="V487" s="443">
        <v>4265</v>
      </c>
      <c r="W487" s="634">
        <v>4265</v>
      </c>
      <c r="X487" s="384">
        <v>4265</v>
      </c>
      <c r="Z487" s="210"/>
    </row>
    <row r="488" spans="1:27" x14ac:dyDescent="0.2">
      <c r="A488" s="238" t="s">
        <v>6</v>
      </c>
      <c r="B488" s="238"/>
      <c r="C488" s="239">
        <v>4713</v>
      </c>
      <c r="D488" s="240">
        <v>4488</v>
      </c>
      <c r="E488" s="240">
        <v>4504</v>
      </c>
      <c r="F488" s="240">
        <v>4234</v>
      </c>
      <c r="G488" s="240">
        <v>4536</v>
      </c>
      <c r="H488" s="240">
        <v>4301</v>
      </c>
      <c r="I488" s="241">
        <v>4261</v>
      </c>
      <c r="J488" s="420">
        <v>4291</v>
      </c>
      <c r="K488" s="240">
        <v>4301</v>
      </c>
      <c r="L488" s="240">
        <v>4585</v>
      </c>
      <c r="M488" s="240">
        <v>4060</v>
      </c>
      <c r="N488" s="240">
        <v>4566</v>
      </c>
      <c r="O488" s="240">
        <v>4586</v>
      </c>
      <c r="P488" s="241">
        <v>4706</v>
      </c>
      <c r="Q488" s="420">
        <v>4286</v>
      </c>
      <c r="R488" s="240">
        <v>4271</v>
      </c>
      <c r="S488" s="240">
        <v>4259</v>
      </c>
      <c r="T488" s="240">
        <v>4102</v>
      </c>
      <c r="U488" s="240">
        <v>4554</v>
      </c>
      <c r="V488" s="240">
        <v>4607</v>
      </c>
      <c r="W488" s="241">
        <v>4768</v>
      </c>
      <c r="X488" s="375">
        <v>4444</v>
      </c>
    </row>
    <row r="489" spans="1:27" x14ac:dyDescent="0.2">
      <c r="A489" s="231" t="s">
        <v>7</v>
      </c>
      <c r="B489" s="231"/>
      <c r="C489" s="242">
        <v>100</v>
      </c>
      <c r="D489" s="243">
        <v>91.7</v>
      </c>
      <c r="E489" s="243">
        <v>100</v>
      </c>
      <c r="F489" s="243">
        <v>71.400000000000006</v>
      </c>
      <c r="G489" s="243">
        <v>91.7</v>
      </c>
      <c r="H489" s="243">
        <v>83.3</v>
      </c>
      <c r="I489" s="244">
        <v>91.7</v>
      </c>
      <c r="J489" s="421">
        <v>100</v>
      </c>
      <c r="K489" s="243">
        <v>83.3</v>
      </c>
      <c r="L489" s="243">
        <v>100</v>
      </c>
      <c r="M489" s="243">
        <v>66.7</v>
      </c>
      <c r="N489" s="243">
        <v>100</v>
      </c>
      <c r="O489" s="243">
        <v>100</v>
      </c>
      <c r="P489" s="244">
        <v>100</v>
      </c>
      <c r="Q489" s="421">
        <v>83.3</v>
      </c>
      <c r="R489" s="243">
        <v>92.3</v>
      </c>
      <c r="S489" s="243">
        <v>83.3</v>
      </c>
      <c r="T489" s="243">
        <v>77.8</v>
      </c>
      <c r="U489" s="243">
        <v>91.7</v>
      </c>
      <c r="V489" s="243">
        <v>100</v>
      </c>
      <c r="W489" s="244">
        <v>100</v>
      </c>
      <c r="X489" s="376">
        <v>86.2</v>
      </c>
      <c r="Y489" s="228"/>
      <c r="Z489" s="393"/>
    </row>
    <row r="490" spans="1:27" x14ac:dyDescent="0.2">
      <c r="A490" s="231" t="s">
        <v>8</v>
      </c>
      <c r="B490" s="231"/>
      <c r="C490" s="246">
        <v>4.3999999999999997E-2</v>
      </c>
      <c r="D490" s="247">
        <v>6.0999999999999999E-2</v>
      </c>
      <c r="E490" s="247">
        <v>5.7000000000000002E-2</v>
      </c>
      <c r="F490" s="247">
        <v>8.8999999999999996E-2</v>
      </c>
      <c r="G490" s="247">
        <v>5.3999999999999999E-2</v>
      </c>
      <c r="H490" s="247">
        <v>6.2E-2</v>
      </c>
      <c r="I490" s="248">
        <v>5.8000000000000003E-2</v>
      </c>
      <c r="J490" s="422">
        <v>5.0999999999999997E-2</v>
      </c>
      <c r="K490" s="247">
        <v>6.7000000000000004E-2</v>
      </c>
      <c r="L490" s="247">
        <v>5.0999999999999997E-2</v>
      </c>
      <c r="M490" s="247">
        <v>0.105</v>
      </c>
      <c r="N490" s="247">
        <v>0.04</v>
      </c>
      <c r="O490" s="247">
        <v>5.1999999999999998E-2</v>
      </c>
      <c r="P490" s="248">
        <v>3.2000000000000001E-2</v>
      </c>
      <c r="Q490" s="422">
        <v>6.2E-2</v>
      </c>
      <c r="R490" s="247">
        <v>5.8999999999999997E-2</v>
      </c>
      <c r="S490" s="247">
        <v>7.4999999999999997E-2</v>
      </c>
      <c r="T490" s="247">
        <v>9.5000000000000001E-2</v>
      </c>
      <c r="U490" s="247">
        <v>6.8000000000000005E-2</v>
      </c>
      <c r="V490" s="247">
        <v>5.0999999999999997E-2</v>
      </c>
      <c r="W490" s="248">
        <v>4.2000000000000003E-2</v>
      </c>
      <c r="X490" s="377">
        <v>7.0999999999999994E-2</v>
      </c>
      <c r="Z490" s="313"/>
    </row>
    <row r="491" spans="1:27" x14ac:dyDescent="0.2">
      <c r="A491" s="238" t="s">
        <v>1</v>
      </c>
      <c r="B491" s="238"/>
      <c r="C491" s="250">
        <f>C488/C487*100-100</f>
        <v>10.504103165298943</v>
      </c>
      <c r="D491" s="251">
        <f t="shared" ref="D491:W491" si="104">D488/D487*100-100</f>
        <v>5.2286049237983576</v>
      </c>
      <c r="E491" s="251">
        <f t="shared" si="104"/>
        <v>5.6037514654161811</v>
      </c>
      <c r="F491" s="251">
        <f t="shared" si="104"/>
        <v>-0.72684642438453295</v>
      </c>
      <c r="G491" s="251">
        <f t="shared" si="104"/>
        <v>6.354044548651828</v>
      </c>
      <c r="H491" s="251">
        <f t="shared" si="104"/>
        <v>0.84407971864008857</v>
      </c>
      <c r="I491" s="252">
        <f t="shared" si="104"/>
        <v>-9.3786635404455865E-2</v>
      </c>
      <c r="J491" s="423">
        <f t="shared" si="104"/>
        <v>0.60961313012894891</v>
      </c>
      <c r="K491" s="251">
        <f t="shared" si="104"/>
        <v>0.84407971864008857</v>
      </c>
      <c r="L491" s="251">
        <f t="shared" si="104"/>
        <v>7.5029308323563839</v>
      </c>
      <c r="M491" s="251">
        <f t="shared" si="104"/>
        <v>-4.8065650644783062</v>
      </c>
      <c r="N491" s="251">
        <f t="shared" si="104"/>
        <v>7.0574443141852186</v>
      </c>
      <c r="O491" s="251">
        <f t="shared" si="104"/>
        <v>7.5263774912074979</v>
      </c>
      <c r="P491" s="252">
        <f t="shared" si="104"/>
        <v>10.33997655334116</v>
      </c>
      <c r="Q491" s="423">
        <f t="shared" si="104"/>
        <v>0.49237983587337908</v>
      </c>
      <c r="R491" s="251">
        <f t="shared" si="104"/>
        <v>0.14067995310669801</v>
      </c>
      <c r="S491" s="251">
        <f t="shared" si="104"/>
        <v>-0.1406799531066838</v>
      </c>
      <c r="T491" s="251">
        <f t="shared" si="104"/>
        <v>-3.8218053927315339</v>
      </c>
      <c r="U491" s="251">
        <f t="shared" si="104"/>
        <v>6.7760844079718652</v>
      </c>
      <c r="V491" s="251">
        <f t="shared" si="104"/>
        <v>8.018757327080877</v>
      </c>
      <c r="W491" s="252">
        <f t="shared" si="104"/>
        <v>11.793669402110197</v>
      </c>
      <c r="X491" s="369">
        <f>X488/X487*100-100</f>
        <v>4.1969519343493431</v>
      </c>
      <c r="Y491" s="767"/>
    </row>
    <row r="492" spans="1:27" ht="13.5" thickBot="1" x14ac:dyDescent="0.25">
      <c r="A492" s="669" t="s">
        <v>27</v>
      </c>
      <c r="B492" s="253"/>
      <c r="C492" s="254">
        <f t="shared" ref="C492:W492" si="105">C488-C475</f>
        <v>-24</v>
      </c>
      <c r="D492" s="255">
        <f t="shared" si="105"/>
        <v>93</v>
      </c>
      <c r="E492" s="255">
        <f t="shared" si="105"/>
        <v>9</v>
      </c>
      <c r="F492" s="255">
        <f t="shared" si="105"/>
        <v>195</v>
      </c>
      <c r="G492" s="255">
        <f t="shared" si="105"/>
        <v>205</v>
      </c>
      <c r="H492" s="255">
        <f t="shared" si="105"/>
        <v>148</v>
      </c>
      <c r="I492" s="256">
        <f t="shared" si="105"/>
        <v>-113</v>
      </c>
      <c r="J492" s="437">
        <f t="shared" si="105"/>
        <v>94</v>
      </c>
      <c r="K492" s="255">
        <f t="shared" si="105"/>
        <v>-84</v>
      </c>
      <c r="L492" s="255">
        <f t="shared" si="105"/>
        <v>43</v>
      </c>
      <c r="M492" s="255">
        <f t="shared" si="105"/>
        <v>-211</v>
      </c>
      <c r="N492" s="255">
        <f t="shared" si="105"/>
        <v>11</v>
      </c>
      <c r="O492" s="255">
        <f t="shared" si="105"/>
        <v>146</v>
      </c>
      <c r="P492" s="256">
        <f t="shared" si="105"/>
        <v>-140</v>
      </c>
      <c r="Q492" s="437">
        <f t="shared" si="105"/>
        <v>20</v>
      </c>
      <c r="R492" s="255">
        <f t="shared" si="105"/>
        <v>-35</v>
      </c>
      <c r="S492" s="255">
        <f t="shared" si="105"/>
        <v>-28</v>
      </c>
      <c r="T492" s="255">
        <f t="shared" si="105"/>
        <v>-105</v>
      </c>
      <c r="U492" s="255">
        <f t="shared" si="105"/>
        <v>-33</v>
      </c>
      <c r="V492" s="255">
        <f t="shared" si="105"/>
        <v>107</v>
      </c>
      <c r="W492" s="256">
        <f t="shared" si="105"/>
        <v>21</v>
      </c>
      <c r="X492" s="370">
        <f t="shared" ref="X492" si="106">X488-$C$285</f>
        <v>1138</v>
      </c>
      <c r="Z492" s="210"/>
    </row>
    <row r="493" spans="1:27" x14ac:dyDescent="0.2">
      <c r="A493" s="258" t="s">
        <v>51</v>
      </c>
      <c r="B493" s="258"/>
      <c r="C493" s="259">
        <v>51</v>
      </c>
      <c r="D493" s="260">
        <v>50</v>
      </c>
      <c r="E493" s="260">
        <v>51</v>
      </c>
      <c r="F493" s="260">
        <v>14</v>
      </c>
      <c r="G493" s="260">
        <v>51</v>
      </c>
      <c r="H493" s="260">
        <v>49</v>
      </c>
      <c r="I493" s="261">
        <v>49</v>
      </c>
      <c r="J493" s="424">
        <v>53</v>
      </c>
      <c r="K493" s="260">
        <v>48</v>
      </c>
      <c r="L493" s="260">
        <v>53</v>
      </c>
      <c r="M493" s="260">
        <v>10</v>
      </c>
      <c r="N493" s="260">
        <v>51</v>
      </c>
      <c r="O493" s="260">
        <v>51</v>
      </c>
      <c r="P493" s="261">
        <v>52</v>
      </c>
      <c r="Q493" s="424">
        <v>51</v>
      </c>
      <c r="R493" s="260">
        <v>50</v>
      </c>
      <c r="S493" s="260">
        <v>50</v>
      </c>
      <c r="T493" s="260">
        <v>13</v>
      </c>
      <c r="U493" s="260">
        <v>52</v>
      </c>
      <c r="V493" s="260">
        <v>53</v>
      </c>
      <c r="W493" s="261">
        <v>51</v>
      </c>
      <c r="X493" s="385">
        <f>SUM(C493:W493)</f>
        <v>953</v>
      </c>
      <c r="Y493" s="200" t="s">
        <v>56</v>
      </c>
      <c r="Z493" s="263">
        <f>X480-X493</f>
        <v>1</v>
      </c>
      <c r="AA493" s="285">
        <f>Z493/X480</f>
        <v>1.0482180293501049E-3</v>
      </c>
    </row>
    <row r="494" spans="1:27" x14ac:dyDescent="0.2">
      <c r="A494" s="265" t="s">
        <v>28</v>
      </c>
      <c r="B494" s="265"/>
      <c r="C494" s="218">
        <v>155</v>
      </c>
      <c r="D494" s="267">
        <v>155.5</v>
      </c>
      <c r="E494" s="267">
        <v>156</v>
      </c>
      <c r="F494" s="267">
        <v>156</v>
      </c>
      <c r="G494" s="267">
        <v>155.5</v>
      </c>
      <c r="H494" s="267">
        <v>157</v>
      </c>
      <c r="I494" s="219">
        <v>157</v>
      </c>
      <c r="J494" s="425">
        <v>156</v>
      </c>
      <c r="K494" s="267">
        <v>157</v>
      </c>
      <c r="L494" s="267">
        <v>155</v>
      </c>
      <c r="M494" s="267">
        <v>156.5</v>
      </c>
      <c r="N494" s="267">
        <v>155</v>
      </c>
      <c r="O494" s="267">
        <v>154.5</v>
      </c>
      <c r="P494" s="219">
        <v>154</v>
      </c>
      <c r="Q494" s="425">
        <v>158</v>
      </c>
      <c r="R494" s="267">
        <v>157</v>
      </c>
      <c r="S494" s="267">
        <v>157</v>
      </c>
      <c r="T494" s="267">
        <v>158</v>
      </c>
      <c r="U494" s="267">
        <v>155</v>
      </c>
      <c r="V494" s="267">
        <v>155</v>
      </c>
      <c r="W494" s="219">
        <v>153.5</v>
      </c>
      <c r="X494" s="325"/>
      <c r="Y494" s="200" t="s">
        <v>57</v>
      </c>
      <c r="Z494" s="200">
        <v>155.03</v>
      </c>
      <c r="AA494" s="210"/>
    </row>
    <row r="495" spans="1:27" ht="13.5" thickBot="1" x14ac:dyDescent="0.25">
      <c r="A495" s="266" t="s">
        <v>26</v>
      </c>
      <c r="B495" s="266"/>
      <c r="C495" s="623">
        <f t="shared" ref="C495:W495" si="107">C494-C481</f>
        <v>0.5</v>
      </c>
      <c r="D495" s="624">
        <f t="shared" si="107"/>
        <v>0.5</v>
      </c>
      <c r="E495" s="624">
        <f t="shared" si="107"/>
        <v>0.5</v>
      </c>
      <c r="F495" s="624">
        <f t="shared" si="107"/>
        <v>0.5</v>
      </c>
      <c r="G495" s="624">
        <f t="shared" si="107"/>
        <v>0.5</v>
      </c>
      <c r="H495" s="624">
        <f t="shared" si="107"/>
        <v>1</v>
      </c>
      <c r="I495" s="625">
        <f t="shared" si="107"/>
        <v>1</v>
      </c>
      <c r="J495" s="723">
        <f t="shared" si="107"/>
        <v>1</v>
      </c>
      <c r="K495" s="624">
        <f t="shared" si="107"/>
        <v>1</v>
      </c>
      <c r="L495" s="624">
        <f t="shared" si="107"/>
        <v>0.5</v>
      </c>
      <c r="M495" s="624">
        <f t="shared" si="107"/>
        <v>1</v>
      </c>
      <c r="N495" s="624">
        <f t="shared" si="107"/>
        <v>0.5</v>
      </c>
      <c r="O495" s="624">
        <f t="shared" si="107"/>
        <v>0.5</v>
      </c>
      <c r="P495" s="625">
        <f t="shared" si="107"/>
        <v>0.5</v>
      </c>
      <c r="Q495" s="723">
        <f t="shared" si="107"/>
        <v>1</v>
      </c>
      <c r="R495" s="624">
        <f t="shared" si="107"/>
        <v>1</v>
      </c>
      <c r="S495" s="624">
        <f t="shared" si="107"/>
        <v>1</v>
      </c>
      <c r="T495" s="624">
        <f t="shared" si="107"/>
        <v>1</v>
      </c>
      <c r="U495" s="624">
        <f t="shared" si="107"/>
        <v>0.5</v>
      </c>
      <c r="V495" s="624">
        <f t="shared" si="107"/>
        <v>0.5</v>
      </c>
      <c r="W495" s="625">
        <f t="shared" si="107"/>
        <v>0.5</v>
      </c>
      <c r="X495" s="371"/>
      <c r="Y495" s="200" t="s">
        <v>26</v>
      </c>
      <c r="Z495" s="200">
        <f>Z494-Z481</f>
        <v>-0.47999999999998977</v>
      </c>
    </row>
    <row r="497" spans="1:27" ht="13.5" thickBot="1" x14ac:dyDescent="0.25"/>
    <row r="498" spans="1:27" ht="13.5" thickBot="1" x14ac:dyDescent="0.25">
      <c r="A498" s="230" t="s">
        <v>294</v>
      </c>
      <c r="B498" s="230"/>
      <c r="C498" s="1082" t="s">
        <v>130</v>
      </c>
      <c r="D498" s="1083"/>
      <c r="E498" s="1083"/>
      <c r="F498" s="1083"/>
      <c r="G498" s="1083"/>
      <c r="H498" s="1083"/>
      <c r="I498" s="1084"/>
      <c r="J498" s="1085" t="s">
        <v>131</v>
      </c>
      <c r="K498" s="1083"/>
      <c r="L498" s="1083"/>
      <c r="M498" s="1083"/>
      <c r="N498" s="1083"/>
      <c r="O498" s="1083"/>
      <c r="P498" s="1084"/>
      <c r="Q498" s="1086" t="s">
        <v>53</v>
      </c>
      <c r="R498" s="1087"/>
      <c r="S498" s="1087"/>
      <c r="T498" s="1087"/>
      <c r="U498" s="1087"/>
      <c r="V498" s="1087"/>
      <c r="W498" s="1088"/>
      <c r="X498" s="1080" t="s">
        <v>55</v>
      </c>
      <c r="Y498" s="228"/>
    </row>
    <row r="499" spans="1:27" ht="13.5" thickBot="1" x14ac:dyDescent="0.25">
      <c r="A499" s="676" t="s">
        <v>54</v>
      </c>
      <c r="B499" s="258"/>
      <c r="C499" s="903">
        <v>1</v>
      </c>
      <c r="D499" s="900">
        <v>2</v>
      </c>
      <c r="E499" s="900">
        <v>3</v>
      </c>
      <c r="F499" s="900">
        <v>4</v>
      </c>
      <c r="G499" s="900">
        <v>5</v>
      </c>
      <c r="H499" s="900">
        <v>6</v>
      </c>
      <c r="I499" s="901">
        <v>7</v>
      </c>
      <c r="J499" s="902">
        <v>8</v>
      </c>
      <c r="K499" s="900">
        <v>9</v>
      </c>
      <c r="L499" s="900">
        <v>10</v>
      </c>
      <c r="M499" s="900">
        <v>11</v>
      </c>
      <c r="N499" s="900">
        <v>12</v>
      </c>
      <c r="O499" s="900">
        <v>13</v>
      </c>
      <c r="P499" s="901">
        <v>14</v>
      </c>
      <c r="Q499" s="902">
        <v>1</v>
      </c>
      <c r="R499" s="900">
        <v>2</v>
      </c>
      <c r="S499" s="900">
        <v>3</v>
      </c>
      <c r="T499" s="900">
        <v>4</v>
      </c>
      <c r="U499" s="900">
        <v>5</v>
      </c>
      <c r="V499" s="900">
        <v>6</v>
      </c>
      <c r="W499" s="901">
        <v>7</v>
      </c>
      <c r="X499" s="1081"/>
      <c r="Y499" s="228"/>
      <c r="Z499" s="228"/>
    </row>
    <row r="500" spans="1:27" x14ac:dyDescent="0.2">
      <c r="A500" s="234" t="s">
        <v>3</v>
      </c>
      <c r="B500" s="1020"/>
      <c r="C500" s="442">
        <v>4280</v>
      </c>
      <c r="D500" s="443">
        <v>4280</v>
      </c>
      <c r="E500" s="443">
        <v>4280</v>
      </c>
      <c r="F500" s="443">
        <v>4280</v>
      </c>
      <c r="G500" s="443">
        <v>4280</v>
      </c>
      <c r="H500" s="443">
        <v>4280</v>
      </c>
      <c r="I500" s="634">
        <v>4280</v>
      </c>
      <c r="J500" s="637">
        <v>4280</v>
      </c>
      <c r="K500" s="443">
        <v>4280</v>
      </c>
      <c r="L500" s="443">
        <v>4280</v>
      </c>
      <c r="M500" s="443">
        <v>4280</v>
      </c>
      <c r="N500" s="443">
        <v>4280</v>
      </c>
      <c r="O500" s="443">
        <v>4280</v>
      </c>
      <c r="P500" s="634">
        <v>4280</v>
      </c>
      <c r="Q500" s="637">
        <v>4280</v>
      </c>
      <c r="R500" s="443">
        <v>4280</v>
      </c>
      <c r="S500" s="443">
        <v>4280</v>
      </c>
      <c r="T500" s="443">
        <v>4280</v>
      </c>
      <c r="U500" s="443">
        <v>4280</v>
      </c>
      <c r="V500" s="443">
        <v>4280</v>
      </c>
      <c r="W500" s="634">
        <v>4280</v>
      </c>
      <c r="X500" s="384">
        <v>4280</v>
      </c>
      <c r="Z500" s="210"/>
    </row>
    <row r="501" spans="1:27" x14ac:dyDescent="0.2">
      <c r="A501" s="238" t="s">
        <v>6</v>
      </c>
      <c r="B501" s="238"/>
      <c r="C501" s="239">
        <v>4783</v>
      </c>
      <c r="D501" s="240">
        <v>4605</v>
      </c>
      <c r="E501" s="240">
        <v>4507</v>
      </c>
      <c r="F501" s="240">
        <v>4047</v>
      </c>
      <c r="G501" s="240">
        <v>4404</v>
      </c>
      <c r="H501" s="240">
        <v>4320</v>
      </c>
      <c r="I501" s="241">
        <v>4322</v>
      </c>
      <c r="J501" s="420">
        <v>4265</v>
      </c>
      <c r="K501" s="240">
        <v>4412</v>
      </c>
      <c r="L501" s="240">
        <v>4669</v>
      </c>
      <c r="M501" s="240">
        <v>4220</v>
      </c>
      <c r="N501" s="240">
        <v>4523</v>
      </c>
      <c r="O501" s="240">
        <v>4558</v>
      </c>
      <c r="P501" s="241">
        <v>4725</v>
      </c>
      <c r="Q501" s="420">
        <v>4356</v>
      </c>
      <c r="R501" s="240">
        <v>4465</v>
      </c>
      <c r="S501" s="240">
        <v>4306</v>
      </c>
      <c r="T501" s="240">
        <v>3769</v>
      </c>
      <c r="U501" s="240">
        <v>4612</v>
      </c>
      <c r="V501" s="240">
        <v>4571</v>
      </c>
      <c r="W501" s="241">
        <v>4633</v>
      </c>
      <c r="X501" s="375">
        <v>4459</v>
      </c>
    </row>
    <row r="502" spans="1:27" x14ac:dyDescent="0.2">
      <c r="A502" s="231" t="s">
        <v>7</v>
      </c>
      <c r="B502" s="231"/>
      <c r="C502" s="242">
        <v>100</v>
      </c>
      <c r="D502" s="243">
        <v>83.3</v>
      </c>
      <c r="E502" s="243">
        <v>91.7</v>
      </c>
      <c r="F502" s="243">
        <v>71.400000000000006</v>
      </c>
      <c r="G502" s="243">
        <v>66.7</v>
      </c>
      <c r="H502" s="243">
        <v>91.7</v>
      </c>
      <c r="I502" s="244">
        <v>91.7</v>
      </c>
      <c r="J502" s="421">
        <v>100</v>
      </c>
      <c r="K502" s="243">
        <v>91.7</v>
      </c>
      <c r="L502" s="243">
        <v>91.7</v>
      </c>
      <c r="M502" s="243">
        <v>71.400000000000006</v>
      </c>
      <c r="N502" s="243">
        <v>100</v>
      </c>
      <c r="O502" s="243">
        <v>100</v>
      </c>
      <c r="P502" s="244">
        <v>100</v>
      </c>
      <c r="Q502" s="421">
        <v>83.3</v>
      </c>
      <c r="R502" s="243">
        <v>91.7</v>
      </c>
      <c r="S502" s="243">
        <v>75</v>
      </c>
      <c r="T502" s="243">
        <v>71.400000000000006</v>
      </c>
      <c r="U502" s="243">
        <v>91.7</v>
      </c>
      <c r="V502" s="243">
        <v>75</v>
      </c>
      <c r="W502" s="244">
        <v>91.7</v>
      </c>
      <c r="X502" s="376">
        <v>82.3</v>
      </c>
      <c r="Y502" s="228"/>
      <c r="Z502" s="393"/>
    </row>
    <row r="503" spans="1:27" x14ac:dyDescent="0.2">
      <c r="A503" s="231" t="s">
        <v>8</v>
      </c>
      <c r="B503" s="231"/>
      <c r="C503" s="246">
        <v>0.03</v>
      </c>
      <c r="D503" s="247">
        <v>0.08</v>
      </c>
      <c r="E503" s="247">
        <v>6.2E-2</v>
      </c>
      <c r="F503" s="247">
        <v>0.09</v>
      </c>
      <c r="G503" s="247">
        <v>8.5000000000000006E-2</v>
      </c>
      <c r="H503" s="247">
        <v>7.2999999999999995E-2</v>
      </c>
      <c r="I503" s="248">
        <v>4.9000000000000002E-2</v>
      </c>
      <c r="J503" s="422">
        <v>5.3999999999999999E-2</v>
      </c>
      <c r="K503" s="247">
        <v>6.9000000000000006E-2</v>
      </c>
      <c r="L503" s="247">
        <v>6.2E-2</v>
      </c>
      <c r="M503" s="247">
        <v>0.10100000000000001</v>
      </c>
      <c r="N503" s="247">
        <v>5.5E-2</v>
      </c>
      <c r="O503" s="247">
        <v>3.7999999999999999E-2</v>
      </c>
      <c r="P503" s="248">
        <v>4.5999999999999999E-2</v>
      </c>
      <c r="Q503" s="422">
        <v>7.3999999999999996E-2</v>
      </c>
      <c r="R503" s="247">
        <v>5.5E-2</v>
      </c>
      <c r="S503" s="247">
        <v>7.5999999999999998E-2</v>
      </c>
      <c r="T503" s="247">
        <v>8.8999999999999996E-2</v>
      </c>
      <c r="U503" s="247">
        <v>4.9000000000000002E-2</v>
      </c>
      <c r="V503" s="247">
        <v>6.6000000000000003E-2</v>
      </c>
      <c r="W503" s="248">
        <v>7.1999999999999995E-2</v>
      </c>
      <c r="X503" s="377">
        <v>7.8E-2</v>
      </c>
      <c r="Z503" s="313"/>
    </row>
    <row r="504" spans="1:27" x14ac:dyDescent="0.2">
      <c r="A504" s="238" t="s">
        <v>1</v>
      </c>
      <c r="B504" s="238"/>
      <c r="C504" s="250">
        <f>C501/C500*100-100</f>
        <v>11.752336448598129</v>
      </c>
      <c r="D504" s="251">
        <f t="shared" ref="D504:W504" si="108">D501/D500*100-100</f>
        <v>7.5934579439252303</v>
      </c>
      <c r="E504" s="251">
        <f t="shared" si="108"/>
        <v>5.3037383177570092</v>
      </c>
      <c r="F504" s="251">
        <f t="shared" si="108"/>
        <v>-5.4439252336448618</v>
      </c>
      <c r="G504" s="251">
        <f t="shared" si="108"/>
        <v>2.8971962616822395</v>
      </c>
      <c r="H504" s="251">
        <f t="shared" si="108"/>
        <v>0.93457943925233167</v>
      </c>
      <c r="I504" s="252">
        <f t="shared" si="108"/>
        <v>0.98130841121495394</v>
      </c>
      <c r="J504" s="423">
        <f t="shared" si="108"/>
        <v>-0.35046728971963148</v>
      </c>
      <c r="K504" s="251">
        <f t="shared" si="108"/>
        <v>3.0841121495327002</v>
      </c>
      <c r="L504" s="251">
        <f t="shared" si="108"/>
        <v>9.0887850467289582</v>
      </c>
      <c r="M504" s="251">
        <f t="shared" si="108"/>
        <v>-1.4018691588784975</v>
      </c>
      <c r="N504" s="251">
        <f t="shared" si="108"/>
        <v>5.6775700934579447</v>
      </c>
      <c r="O504" s="251">
        <f t="shared" si="108"/>
        <v>6.495327102803742</v>
      </c>
      <c r="P504" s="252">
        <f t="shared" si="108"/>
        <v>10.397196261682254</v>
      </c>
      <c r="Q504" s="423">
        <f t="shared" si="108"/>
        <v>1.775700934579433</v>
      </c>
      <c r="R504" s="251">
        <f t="shared" si="108"/>
        <v>4.3224299065420553</v>
      </c>
      <c r="S504" s="251">
        <f t="shared" si="108"/>
        <v>0.60747663551401843</v>
      </c>
      <c r="T504" s="251">
        <f t="shared" si="108"/>
        <v>-11.939252336448604</v>
      </c>
      <c r="U504" s="251">
        <f t="shared" si="108"/>
        <v>7.7570093457944012</v>
      </c>
      <c r="V504" s="251">
        <f t="shared" si="108"/>
        <v>6.7990654205607512</v>
      </c>
      <c r="W504" s="252">
        <f t="shared" si="108"/>
        <v>8.247663551401871</v>
      </c>
      <c r="X504" s="369">
        <f>X501/X500*100-100</f>
        <v>4.1822429906541885</v>
      </c>
      <c r="Y504" s="767"/>
    </row>
    <row r="505" spans="1:27" ht="13.5" thickBot="1" x14ac:dyDescent="0.25">
      <c r="A505" s="669" t="s">
        <v>27</v>
      </c>
      <c r="B505" s="253"/>
      <c r="C505" s="254">
        <f t="shared" ref="C505:W505" si="109">C501-C488</f>
        <v>70</v>
      </c>
      <c r="D505" s="255">
        <f t="shared" si="109"/>
        <v>117</v>
      </c>
      <c r="E505" s="255">
        <f t="shared" si="109"/>
        <v>3</v>
      </c>
      <c r="F505" s="255">
        <f t="shared" si="109"/>
        <v>-187</v>
      </c>
      <c r="G505" s="255">
        <f t="shared" si="109"/>
        <v>-132</v>
      </c>
      <c r="H505" s="255">
        <f t="shared" si="109"/>
        <v>19</v>
      </c>
      <c r="I505" s="256">
        <f t="shared" si="109"/>
        <v>61</v>
      </c>
      <c r="J505" s="437">
        <f t="shared" si="109"/>
        <v>-26</v>
      </c>
      <c r="K505" s="255">
        <f t="shared" si="109"/>
        <v>111</v>
      </c>
      <c r="L505" s="255">
        <f t="shared" si="109"/>
        <v>84</v>
      </c>
      <c r="M505" s="255">
        <f t="shared" si="109"/>
        <v>160</v>
      </c>
      <c r="N505" s="255">
        <f t="shared" si="109"/>
        <v>-43</v>
      </c>
      <c r="O505" s="255">
        <f t="shared" si="109"/>
        <v>-28</v>
      </c>
      <c r="P505" s="256">
        <f t="shared" si="109"/>
        <v>19</v>
      </c>
      <c r="Q505" s="437">
        <f t="shared" si="109"/>
        <v>70</v>
      </c>
      <c r="R505" s="255">
        <f t="shared" si="109"/>
        <v>194</v>
      </c>
      <c r="S505" s="255">
        <f t="shared" si="109"/>
        <v>47</v>
      </c>
      <c r="T505" s="255">
        <f t="shared" si="109"/>
        <v>-333</v>
      </c>
      <c r="U505" s="255">
        <f t="shared" si="109"/>
        <v>58</v>
      </c>
      <c r="V505" s="255">
        <f t="shared" si="109"/>
        <v>-36</v>
      </c>
      <c r="W505" s="256">
        <f t="shared" si="109"/>
        <v>-135</v>
      </c>
      <c r="X505" s="370">
        <f t="shared" ref="X505" si="110">X501-$C$285</f>
        <v>1153</v>
      </c>
      <c r="Z505" s="210"/>
    </row>
    <row r="506" spans="1:27" x14ac:dyDescent="0.2">
      <c r="A506" s="258" t="s">
        <v>51</v>
      </c>
      <c r="B506" s="258"/>
      <c r="C506" s="259">
        <v>51</v>
      </c>
      <c r="D506" s="260">
        <v>50</v>
      </c>
      <c r="E506" s="260">
        <v>51</v>
      </c>
      <c r="F506" s="260">
        <v>13</v>
      </c>
      <c r="G506" s="260">
        <v>51</v>
      </c>
      <c r="H506" s="260">
        <v>49</v>
      </c>
      <c r="I506" s="261">
        <v>49</v>
      </c>
      <c r="J506" s="424">
        <v>53</v>
      </c>
      <c r="K506" s="260">
        <v>48</v>
      </c>
      <c r="L506" s="260">
        <v>53</v>
      </c>
      <c r="M506" s="260">
        <v>8</v>
      </c>
      <c r="N506" s="260">
        <v>51</v>
      </c>
      <c r="O506" s="260">
        <v>51</v>
      </c>
      <c r="P506" s="261">
        <v>52</v>
      </c>
      <c r="Q506" s="424">
        <v>51</v>
      </c>
      <c r="R506" s="260">
        <v>50</v>
      </c>
      <c r="S506" s="260">
        <v>50</v>
      </c>
      <c r="T506" s="260">
        <v>13</v>
      </c>
      <c r="U506" s="260">
        <v>52</v>
      </c>
      <c r="V506" s="260">
        <v>53</v>
      </c>
      <c r="W506" s="261">
        <v>51</v>
      </c>
      <c r="X506" s="385">
        <f>SUM(C506:W506)</f>
        <v>950</v>
      </c>
      <c r="Y506" s="200" t="s">
        <v>56</v>
      </c>
      <c r="Z506" s="263">
        <f>X493-X506</f>
        <v>3</v>
      </c>
      <c r="AA506" s="285">
        <f>Z506/X493</f>
        <v>3.1479538300104933E-3</v>
      </c>
    </row>
    <row r="507" spans="1:27" x14ac:dyDescent="0.2">
      <c r="A507" s="265" t="s">
        <v>28</v>
      </c>
      <c r="B507" s="265"/>
      <c r="C507" s="925">
        <v>155</v>
      </c>
      <c r="D507" s="267">
        <v>155.5</v>
      </c>
      <c r="E507" s="267">
        <v>156</v>
      </c>
      <c r="F507" s="267">
        <v>156</v>
      </c>
      <c r="G507" s="267">
        <v>155.5</v>
      </c>
      <c r="H507" s="922">
        <v>157</v>
      </c>
      <c r="I507" s="923">
        <v>157</v>
      </c>
      <c r="J507" s="425">
        <v>156</v>
      </c>
      <c r="K507" s="922">
        <v>157</v>
      </c>
      <c r="L507" s="267">
        <v>155</v>
      </c>
      <c r="M507" s="267">
        <v>156.5</v>
      </c>
      <c r="N507" s="267">
        <v>155</v>
      </c>
      <c r="O507" s="267">
        <v>154.5</v>
      </c>
      <c r="P507" s="926">
        <v>154</v>
      </c>
      <c r="Q507" s="924">
        <v>158</v>
      </c>
      <c r="R507" s="267">
        <v>157</v>
      </c>
      <c r="S507" s="267">
        <v>157</v>
      </c>
      <c r="T507" s="922">
        <v>158</v>
      </c>
      <c r="U507" s="267">
        <v>155</v>
      </c>
      <c r="V507" s="267">
        <v>155</v>
      </c>
      <c r="W507" s="926">
        <v>153.5</v>
      </c>
      <c r="X507" s="325"/>
      <c r="Y507" s="200" t="s">
        <v>57</v>
      </c>
      <c r="Z507" s="200">
        <v>156.11000000000001</v>
      </c>
      <c r="AA507" s="210"/>
    </row>
    <row r="508" spans="1:27" ht="13.5" thickBot="1" x14ac:dyDescent="0.25">
      <c r="A508" s="266" t="s">
        <v>26</v>
      </c>
      <c r="B508" s="266"/>
      <c r="C508" s="623">
        <f t="shared" ref="C508:W508" si="111">C507-C494</f>
        <v>0</v>
      </c>
      <c r="D508" s="624">
        <f t="shared" si="111"/>
        <v>0</v>
      </c>
      <c r="E508" s="624">
        <f t="shared" si="111"/>
        <v>0</v>
      </c>
      <c r="F508" s="624">
        <f t="shared" si="111"/>
        <v>0</v>
      </c>
      <c r="G508" s="624">
        <f t="shared" si="111"/>
        <v>0</v>
      </c>
      <c r="H508" s="624">
        <f t="shared" si="111"/>
        <v>0</v>
      </c>
      <c r="I508" s="625">
        <f t="shared" si="111"/>
        <v>0</v>
      </c>
      <c r="J508" s="723">
        <f t="shared" si="111"/>
        <v>0</v>
      </c>
      <c r="K508" s="624">
        <f t="shared" si="111"/>
        <v>0</v>
      </c>
      <c r="L508" s="624">
        <f t="shared" si="111"/>
        <v>0</v>
      </c>
      <c r="M508" s="624">
        <f t="shared" si="111"/>
        <v>0</v>
      </c>
      <c r="N508" s="624">
        <f t="shared" si="111"/>
        <v>0</v>
      </c>
      <c r="O508" s="624">
        <f t="shared" si="111"/>
        <v>0</v>
      </c>
      <c r="P508" s="625">
        <f t="shared" si="111"/>
        <v>0</v>
      </c>
      <c r="Q508" s="723">
        <f t="shared" si="111"/>
        <v>0</v>
      </c>
      <c r="R508" s="624">
        <f t="shared" si="111"/>
        <v>0</v>
      </c>
      <c r="S508" s="624">
        <f t="shared" si="111"/>
        <v>0</v>
      </c>
      <c r="T508" s="624">
        <f t="shared" si="111"/>
        <v>0</v>
      </c>
      <c r="U508" s="624">
        <f t="shared" si="111"/>
        <v>0</v>
      </c>
      <c r="V508" s="624">
        <f t="shared" si="111"/>
        <v>0</v>
      </c>
      <c r="W508" s="625">
        <f t="shared" si="111"/>
        <v>0</v>
      </c>
      <c r="X508" s="371"/>
      <c r="Y508" s="200" t="s">
        <v>26</v>
      </c>
      <c r="Z508" s="200">
        <f>Z507-Z494</f>
        <v>1.0800000000000125</v>
      </c>
    </row>
    <row r="510" spans="1:27" ht="13.5" thickBot="1" x14ac:dyDescent="0.25"/>
    <row r="511" spans="1:27" ht="13.5" thickBot="1" x14ac:dyDescent="0.25">
      <c r="A511" s="230" t="s">
        <v>295</v>
      </c>
      <c r="B511" s="230"/>
      <c r="C511" s="1082" t="s">
        <v>130</v>
      </c>
      <c r="D511" s="1083"/>
      <c r="E511" s="1083"/>
      <c r="F511" s="1083"/>
      <c r="G511" s="1083"/>
      <c r="H511" s="1083"/>
      <c r="I511" s="1084"/>
      <c r="J511" s="1085" t="s">
        <v>131</v>
      </c>
      <c r="K511" s="1083"/>
      <c r="L511" s="1083"/>
      <c r="M511" s="1083"/>
      <c r="N511" s="1083"/>
      <c r="O511" s="1083"/>
      <c r="P511" s="1084"/>
      <c r="Q511" s="1086" t="s">
        <v>53</v>
      </c>
      <c r="R511" s="1087"/>
      <c r="S511" s="1087"/>
      <c r="T511" s="1087"/>
      <c r="U511" s="1087"/>
      <c r="V511" s="1087"/>
      <c r="W511" s="1088"/>
      <c r="X511" s="1080" t="s">
        <v>55</v>
      </c>
      <c r="Y511" s="228">
        <v>237</v>
      </c>
    </row>
    <row r="512" spans="1:27" ht="13.5" thickBot="1" x14ac:dyDescent="0.25">
      <c r="A512" s="676" t="s">
        <v>54</v>
      </c>
      <c r="B512" s="258"/>
      <c r="C512" s="903">
        <v>1</v>
      </c>
      <c r="D512" s="900">
        <v>2</v>
      </c>
      <c r="E512" s="900">
        <v>3</v>
      </c>
      <c r="F512" s="900">
        <v>4</v>
      </c>
      <c r="G512" s="900">
        <v>5</v>
      </c>
      <c r="H512" s="900">
        <v>6</v>
      </c>
      <c r="I512" s="901">
        <v>7</v>
      </c>
      <c r="J512" s="902">
        <v>8</v>
      </c>
      <c r="K512" s="900">
        <v>9</v>
      </c>
      <c r="L512" s="900">
        <v>10</v>
      </c>
      <c r="M512" s="900">
        <v>11</v>
      </c>
      <c r="N512" s="900">
        <v>12</v>
      </c>
      <c r="O512" s="900">
        <v>13</v>
      </c>
      <c r="P512" s="901">
        <v>14</v>
      </c>
      <c r="Q512" s="902">
        <v>1</v>
      </c>
      <c r="R512" s="900">
        <v>2</v>
      </c>
      <c r="S512" s="900">
        <v>3</v>
      </c>
      <c r="T512" s="900">
        <v>4</v>
      </c>
      <c r="U512" s="900">
        <v>5</v>
      </c>
      <c r="V512" s="900">
        <v>6</v>
      </c>
      <c r="W512" s="901">
        <v>7</v>
      </c>
      <c r="X512" s="1081"/>
      <c r="Y512" s="228"/>
      <c r="Z512" s="228"/>
    </row>
    <row r="513" spans="1:27" x14ac:dyDescent="0.2">
      <c r="A513" s="234" t="s">
        <v>3</v>
      </c>
      <c r="B513" s="1020"/>
      <c r="C513" s="442">
        <v>4295</v>
      </c>
      <c r="D513" s="443">
        <v>4295</v>
      </c>
      <c r="E513" s="443">
        <v>4295</v>
      </c>
      <c r="F513" s="443">
        <v>4295</v>
      </c>
      <c r="G513" s="443">
        <v>4295</v>
      </c>
      <c r="H513" s="443">
        <v>4295</v>
      </c>
      <c r="I513" s="634">
        <v>4295</v>
      </c>
      <c r="J513" s="637">
        <v>4295</v>
      </c>
      <c r="K513" s="443">
        <v>4295</v>
      </c>
      <c r="L513" s="443">
        <v>4295</v>
      </c>
      <c r="M513" s="443">
        <v>4295</v>
      </c>
      <c r="N513" s="443">
        <v>4295</v>
      </c>
      <c r="O513" s="443">
        <v>4295</v>
      </c>
      <c r="P513" s="634">
        <v>4295</v>
      </c>
      <c r="Q513" s="637">
        <v>4295</v>
      </c>
      <c r="R513" s="443">
        <v>4295</v>
      </c>
      <c r="S513" s="443">
        <v>4295</v>
      </c>
      <c r="T513" s="443">
        <v>4295</v>
      </c>
      <c r="U513" s="443">
        <v>4295</v>
      </c>
      <c r="V513" s="443">
        <v>4295</v>
      </c>
      <c r="W513" s="634">
        <v>4295</v>
      </c>
      <c r="X513" s="384">
        <v>4295</v>
      </c>
      <c r="Z513" s="210"/>
    </row>
    <row r="514" spans="1:27" x14ac:dyDescent="0.2">
      <c r="A514" s="238" t="s">
        <v>6</v>
      </c>
      <c r="B514" s="238"/>
      <c r="C514" s="239">
        <v>4875</v>
      </c>
      <c r="D514" s="240">
        <v>4507</v>
      </c>
      <c r="E514" s="240">
        <v>4606</v>
      </c>
      <c r="F514" s="240">
        <v>4237</v>
      </c>
      <c r="G514" s="240">
        <v>4470</v>
      </c>
      <c r="H514" s="240">
        <v>4331</v>
      </c>
      <c r="I514" s="241">
        <v>4306</v>
      </c>
      <c r="J514" s="420">
        <v>4350</v>
      </c>
      <c r="K514" s="240">
        <v>4443</v>
      </c>
      <c r="L514" s="240">
        <v>4526</v>
      </c>
      <c r="M514" s="240">
        <v>4176</v>
      </c>
      <c r="N514" s="240">
        <v>4702</v>
      </c>
      <c r="O514" s="240">
        <v>4585</v>
      </c>
      <c r="P514" s="241">
        <v>4763</v>
      </c>
      <c r="Q514" s="420">
        <v>4438</v>
      </c>
      <c r="R514" s="240">
        <v>4460</v>
      </c>
      <c r="S514" s="240">
        <v>4241</v>
      </c>
      <c r="T514" s="240">
        <v>4166</v>
      </c>
      <c r="U514" s="240">
        <v>4626</v>
      </c>
      <c r="V514" s="240">
        <v>4556</v>
      </c>
      <c r="W514" s="241">
        <v>4791</v>
      </c>
      <c r="X514" s="375">
        <v>4502</v>
      </c>
    </row>
    <row r="515" spans="1:27" x14ac:dyDescent="0.2">
      <c r="A515" s="231" t="s">
        <v>7</v>
      </c>
      <c r="B515" s="231"/>
      <c r="C515" s="242">
        <v>100</v>
      </c>
      <c r="D515" s="243">
        <v>75</v>
      </c>
      <c r="E515" s="243">
        <v>83.3</v>
      </c>
      <c r="F515" s="243">
        <v>71.400000000000006</v>
      </c>
      <c r="G515" s="243">
        <v>83.3</v>
      </c>
      <c r="H515" s="243">
        <v>66.7</v>
      </c>
      <c r="I515" s="244">
        <v>100</v>
      </c>
      <c r="J515" s="421">
        <v>75</v>
      </c>
      <c r="K515" s="243">
        <v>83.3</v>
      </c>
      <c r="L515" s="243">
        <v>100</v>
      </c>
      <c r="M515" s="243">
        <v>85.7</v>
      </c>
      <c r="N515" s="243">
        <v>100</v>
      </c>
      <c r="O515" s="243">
        <v>91.7</v>
      </c>
      <c r="P515" s="244">
        <v>100</v>
      </c>
      <c r="Q515" s="421">
        <v>91.7</v>
      </c>
      <c r="R515" s="243">
        <v>91.7</v>
      </c>
      <c r="S515" s="243">
        <v>75</v>
      </c>
      <c r="T515" s="243">
        <v>85.7</v>
      </c>
      <c r="U515" s="243">
        <v>83.3</v>
      </c>
      <c r="V515" s="243">
        <v>83.3</v>
      </c>
      <c r="W515" s="244">
        <v>83.3</v>
      </c>
      <c r="X515" s="376">
        <v>81</v>
      </c>
      <c r="Y515" s="228"/>
      <c r="Z515" s="393"/>
    </row>
    <row r="516" spans="1:27" x14ac:dyDescent="0.2">
      <c r="A516" s="231" t="s">
        <v>8</v>
      </c>
      <c r="B516" s="231"/>
      <c r="C516" s="246">
        <v>4.2999999999999997E-2</v>
      </c>
      <c r="D516" s="247">
        <v>7.0999999999999994E-2</v>
      </c>
      <c r="E516" s="247">
        <v>6.4000000000000001E-2</v>
      </c>
      <c r="F516" s="247">
        <v>9.5000000000000001E-2</v>
      </c>
      <c r="G516" s="247">
        <v>6.8000000000000005E-2</v>
      </c>
      <c r="H516" s="247">
        <v>9.4E-2</v>
      </c>
      <c r="I516" s="248">
        <v>3.3000000000000002E-2</v>
      </c>
      <c r="J516" s="422">
        <v>0.121</v>
      </c>
      <c r="K516" s="247">
        <v>6.7000000000000004E-2</v>
      </c>
      <c r="L516" s="247">
        <v>4.8000000000000001E-2</v>
      </c>
      <c r="M516" s="247">
        <v>8.4000000000000005E-2</v>
      </c>
      <c r="N516" s="247">
        <v>4.7E-2</v>
      </c>
      <c r="O516" s="247">
        <v>4.9000000000000002E-2</v>
      </c>
      <c r="P516" s="248">
        <v>3.9E-2</v>
      </c>
      <c r="Q516" s="422">
        <v>5.6000000000000001E-2</v>
      </c>
      <c r="R516" s="247">
        <v>6.8000000000000005E-2</v>
      </c>
      <c r="S516" s="247">
        <v>7.9000000000000001E-2</v>
      </c>
      <c r="T516" s="247">
        <v>8.6999999999999994E-2</v>
      </c>
      <c r="U516" s="247">
        <v>7.1999999999999995E-2</v>
      </c>
      <c r="V516" s="247">
        <v>5.8999999999999997E-2</v>
      </c>
      <c r="W516" s="248">
        <v>6.7000000000000004E-2</v>
      </c>
      <c r="X516" s="377">
        <v>7.6999999999999999E-2</v>
      </c>
      <c r="Z516" s="313"/>
    </row>
    <row r="517" spans="1:27" x14ac:dyDescent="0.2">
      <c r="A517" s="238" t="s">
        <v>1</v>
      </c>
      <c r="B517" s="238"/>
      <c r="C517" s="250">
        <f>C514/C513*100-100</f>
        <v>13.504074505238648</v>
      </c>
      <c r="D517" s="251">
        <f t="shared" ref="D517:W517" si="112">D514/D513*100-100</f>
        <v>4.9359720605355051</v>
      </c>
      <c r="E517" s="251">
        <f t="shared" si="112"/>
        <v>7.2409778812572796</v>
      </c>
      <c r="F517" s="251">
        <f t="shared" si="112"/>
        <v>-1.3504074505238606</v>
      </c>
      <c r="G517" s="251">
        <f t="shared" si="112"/>
        <v>4.0745052386495786</v>
      </c>
      <c r="H517" s="251">
        <f t="shared" si="112"/>
        <v>0.83818393480792963</v>
      </c>
      <c r="I517" s="252">
        <f t="shared" si="112"/>
        <v>0.25611175785797968</v>
      </c>
      <c r="J517" s="423">
        <f t="shared" si="112"/>
        <v>1.28055878928987</v>
      </c>
      <c r="K517" s="251">
        <f t="shared" si="112"/>
        <v>3.4458672875436633</v>
      </c>
      <c r="L517" s="251">
        <f t="shared" si="112"/>
        <v>5.3783469150174597</v>
      </c>
      <c r="M517" s="251">
        <f t="shared" si="112"/>
        <v>-2.7706635622817259</v>
      </c>
      <c r="N517" s="251">
        <f t="shared" si="112"/>
        <v>9.4761350407450493</v>
      </c>
      <c r="O517" s="251">
        <f t="shared" si="112"/>
        <v>6.7520372526193313</v>
      </c>
      <c r="P517" s="252">
        <f t="shared" si="112"/>
        <v>10.896391152502915</v>
      </c>
      <c r="Q517" s="423">
        <f t="shared" si="112"/>
        <v>3.3294528521536648</v>
      </c>
      <c r="R517" s="251">
        <f t="shared" si="112"/>
        <v>3.84167636786961</v>
      </c>
      <c r="S517" s="251">
        <f t="shared" si="112"/>
        <v>-1.2572759022118731</v>
      </c>
      <c r="T517" s="251">
        <f t="shared" si="112"/>
        <v>-3.0034924330616946</v>
      </c>
      <c r="U517" s="251">
        <f t="shared" si="112"/>
        <v>7.706635622817231</v>
      </c>
      <c r="V517" s="251">
        <f t="shared" si="112"/>
        <v>6.0768335273573939</v>
      </c>
      <c r="W517" s="252">
        <f t="shared" si="112"/>
        <v>11.548311990686841</v>
      </c>
      <c r="X517" s="369">
        <f>X514/X513*100-100</f>
        <v>4.8195576251455208</v>
      </c>
      <c r="Y517" s="767"/>
    </row>
    <row r="518" spans="1:27" ht="13.5" thickBot="1" x14ac:dyDescent="0.25">
      <c r="A518" s="669" t="s">
        <v>27</v>
      </c>
      <c r="B518" s="253"/>
      <c r="C518" s="254">
        <f t="shared" ref="C518:W518" si="113">C514-C501</f>
        <v>92</v>
      </c>
      <c r="D518" s="255">
        <f t="shared" si="113"/>
        <v>-98</v>
      </c>
      <c r="E518" s="255">
        <f t="shared" si="113"/>
        <v>99</v>
      </c>
      <c r="F518" s="255">
        <f t="shared" si="113"/>
        <v>190</v>
      </c>
      <c r="G518" s="255">
        <f t="shared" si="113"/>
        <v>66</v>
      </c>
      <c r="H518" s="255">
        <f t="shared" si="113"/>
        <v>11</v>
      </c>
      <c r="I518" s="256">
        <f t="shared" si="113"/>
        <v>-16</v>
      </c>
      <c r="J518" s="437">
        <f t="shared" si="113"/>
        <v>85</v>
      </c>
      <c r="K518" s="255">
        <f t="shared" si="113"/>
        <v>31</v>
      </c>
      <c r="L518" s="255">
        <f t="shared" si="113"/>
        <v>-143</v>
      </c>
      <c r="M518" s="255">
        <f t="shared" si="113"/>
        <v>-44</v>
      </c>
      <c r="N518" s="255">
        <f t="shared" si="113"/>
        <v>179</v>
      </c>
      <c r="O518" s="255">
        <f t="shared" si="113"/>
        <v>27</v>
      </c>
      <c r="P518" s="256">
        <f t="shared" si="113"/>
        <v>38</v>
      </c>
      <c r="Q518" s="437">
        <f t="shared" si="113"/>
        <v>82</v>
      </c>
      <c r="R518" s="255">
        <f t="shared" si="113"/>
        <v>-5</v>
      </c>
      <c r="S518" s="255">
        <f t="shared" si="113"/>
        <v>-65</v>
      </c>
      <c r="T518" s="255">
        <f t="shared" si="113"/>
        <v>397</v>
      </c>
      <c r="U518" s="255">
        <f t="shared" si="113"/>
        <v>14</v>
      </c>
      <c r="V518" s="255">
        <f t="shared" si="113"/>
        <v>-15</v>
      </c>
      <c r="W518" s="256">
        <f t="shared" si="113"/>
        <v>158</v>
      </c>
      <c r="X518" s="370">
        <f t="shared" ref="X518" si="114">X514-$C$285</f>
        <v>1196</v>
      </c>
      <c r="Z518" s="210"/>
    </row>
    <row r="519" spans="1:27" x14ac:dyDescent="0.2">
      <c r="A519" s="258" t="s">
        <v>51</v>
      </c>
      <c r="B519" s="258"/>
      <c r="C519" s="259">
        <v>51</v>
      </c>
      <c r="D519" s="260">
        <v>50</v>
      </c>
      <c r="E519" s="260">
        <v>51</v>
      </c>
      <c r="F519" s="260">
        <v>13</v>
      </c>
      <c r="G519" s="260">
        <v>51</v>
      </c>
      <c r="H519" s="260">
        <v>49</v>
      </c>
      <c r="I519" s="261">
        <v>49</v>
      </c>
      <c r="J519" s="424">
        <v>53</v>
      </c>
      <c r="K519" s="260">
        <v>48</v>
      </c>
      <c r="L519" s="260">
        <v>53</v>
      </c>
      <c r="M519" s="260">
        <v>8</v>
      </c>
      <c r="N519" s="260">
        <v>51</v>
      </c>
      <c r="O519" s="260">
        <v>50</v>
      </c>
      <c r="P519" s="261">
        <v>52</v>
      </c>
      <c r="Q519" s="424">
        <v>51</v>
      </c>
      <c r="R519" s="260">
        <v>50</v>
      </c>
      <c r="S519" s="260">
        <v>50</v>
      </c>
      <c r="T519" s="260">
        <v>13</v>
      </c>
      <c r="U519" s="260">
        <v>52</v>
      </c>
      <c r="V519" s="260">
        <v>53</v>
      </c>
      <c r="W519" s="261">
        <v>51</v>
      </c>
      <c r="X519" s="385">
        <f>SUM(C519:W519)</f>
        <v>949</v>
      </c>
      <c r="Y519" s="200" t="s">
        <v>56</v>
      </c>
      <c r="Z519" s="263">
        <f>X506-X519</f>
        <v>1</v>
      </c>
      <c r="AA519" s="285">
        <f>Z519/X506</f>
        <v>1.0526315789473684E-3</v>
      </c>
    </row>
    <row r="520" spans="1:27" x14ac:dyDescent="0.2">
      <c r="A520" s="265" t="s">
        <v>28</v>
      </c>
      <c r="B520" s="265"/>
      <c r="C520" s="929">
        <v>157</v>
      </c>
      <c r="D520" s="922">
        <v>157</v>
      </c>
      <c r="E520" s="267">
        <v>156</v>
      </c>
      <c r="F520" s="267">
        <v>156</v>
      </c>
      <c r="G520" s="267">
        <v>156</v>
      </c>
      <c r="H520" s="927">
        <v>155</v>
      </c>
      <c r="I520" s="926">
        <v>155</v>
      </c>
      <c r="J520" s="924">
        <v>157</v>
      </c>
      <c r="K520" s="922">
        <v>157</v>
      </c>
      <c r="L520" s="267">
        <v>156</v>
      </c>
      <c r="M520" s="267">
        <v>156</v>
      </c>
      <c r="N520" s="267">
        <v>156</v>
      </c>
      <c r="O520" s="927">
        <v>155</v>
      </c>
      <c r="P520" s="926">
        <v>155</v>
      </c>
      <c r="Q520" s="928">
        <v>155</v>
      </c>
      <c r="R520" s="267">
        <v>155</v>
      </c>
      <c r="S520" s="922">
        <v>158.5</v>
      </c>
      <c r="T520" s="267">
        <v>157</v>
      </c>
      <c r="U520" s="267">
        <v>157</v>
      </c>
      <c r="V520" s="267">
        <v>158</v>
      </c>
      <c r="W520" s="219">
        <v>158</v>
      </c>
      <c r="X520" s="325"/>
      <c r="Y520" s="200" t="s">
        <v>57</v>
      </c>
      <c r="Z520" s="200">
        <v>155.74</v>
      </c>
      <c r="AA520" s="930" t="s">
        <v>298</v>
      </c>
    </row>
    <row r="521" spans="1:27" ht="13.5" thickBot="1" x14ac:dyDescent="0.25">
      <c r="A521" s="266" t="s">
        <v>26</v>
      </c>
      <c r="B521" s="266"/>
      <c r="C521" s="623">
        <f t="shared" ref="C521:W521" si="115">C520-C507</f>
        <v>2</v>
      </c>
      <c r="D521" s="624">
        <f t="shared" si="115"/>
        <v>1.5</v>
      </c>
      <c r="E521" s="624">
        <f t="shared" si="115"/>
        <v>0</v>
      </c>
      <c r="F521" s="624">
        <f t="shared" si="115"/>
        <v>0</v>
      </c>
      <c r="G521" s="624">
        <f t="shared" si="115"/>
        <v>0.5</v>
      </c>
      <c r="H521" s="624">
        <f t="shared" si="115"/>
        <v>-2</v>
      </c>
      <c r="I521" s="625">
        <f t="shared" si="115"/>
        <v>-2</v>
      </c>
      <c r="J521" s="723">
        <f t="shared" si="115"/>
        <v>1</v>
      </c>
      <c r="K521" s="624">
        <f t="shared" si="115"/>
        <v>0</v>
      </c>
      <c r="L521" s="624">
        <f t="shared" si="115"/>
        <v>1</v>
      </c>
      <c r="M521" s="624">
        <f t="shared" si="115"/>
        <v>-0.5</v>
      </c>
      <c r="N521" s="624">
        <f t="shared" si="115"/>
        <v>1</v>
      </c>
      <c r="O521" s="624">
        <f t="shared" si="115"/>
        <v>0.5</v>
      </c>
      <c r="P521" s="625">
        <f t="shared" si="115"/>
        <v>1</v>
      </c>
      <c r="Q521" s="723">
        <f t="shared" si="115"/>
        <v>-3</v>
      </c>
      <c r="R521" s="624">
        <f t="shared" si="115"/>
        <v>-2</v>
      </c>
      <c r="S521" s="624">
        <f t="shared" si="115"/>
        <v>1.5</v>
      </c>
      <c r="T521" s="624">
        <f t="shared" si="115"/>
        <v>-1</v>
      </c>
      <c r="U521" s="624">
        <f t="shared" si="115"/>
        <v>2</v>
      </c>
      <c r="V521" s="624">
        <f t="shared" si="115"/>
        <v>3</v>
      </c>
      <c r="W521" s="625">
        <f t="shared" si="115"/>
        <v>4.5</v>
      </c>
      <c r="X521" s="371"/>
      <c r="Y521" s="200" t="s">
        <v>26</v>
      </c>
      <c r="Z521" s="200">
        <f>Z520-Z507</f>
        <v>-0.37000000000000455</v>
      </c>
    </row>
    <row r="523" spans="1:27" ht="13.5" thickBot="1" x14ac:dyDescent="0.25"/>
    <row r="524" spans="1:27" ht="13.5" thickBot="1" x14ac:dyDescent="0.25">
      <c r="A524" s="230" t="s">
        <v>296</v>
      </c>
      <c r="B524" s="230"/>
      <c r="C524" s="1082" t="s">
        <v>130</v>
      </c>
      <c r="D524" s="1083"/>
      <c r="E524" s="1083"/>
      <c r="F524" s="1083"/>
      <c r="G524" s="1083"/>
      <c r="H524" s="1083"/>
      <c r="I524" s="1084"/>
      <c r="J524" s="1085" t="s">
        <v>131</v>
      </c>
      <c r="K524" s="1083"/>
      <c r="L524" s="1083"/>
      <c r="M524" s="1083"/>
      <c r="N524" s="1083"/>
      <c r="O524" s="1083"/>
      <c r="P524" s="1084"/>
      <c r="Q524" s="1086" t="s">
        <v>53</v>
      </c>
      <c r="R524" s="1087"/>
      <c r="S524" s="1087"/>
      <c r="T524" s="1087"/>
      <c r="U524" s="1087"/>
      <c r="V524" s="1087"/>
      <c r="W524" s="1088"/>
      <c r="X524" s="1080" t="s">
        <v>55</v>
      </c>
      <c r="Y524" s="228">
        <v>237</v>
      </c>
    </row>
    <row r="525" spans="1:27" ht="13.5" thickBot="1" x14ac:dyDescent="0.25">
      <c r="A525" s="676" t="s">
        <v>54</v>
      </c>
      <c r="B525" s="258"/>
      <c r="C525" s="903">
        <v>1</v>
      </c>
      <c r="D525" s="900">
        <v>2</v>
      </c>
      <c r="E525" s="900">
        <v>3</v>
      </c>
      <c r="F525" s="900">
        <v>4</v>
      </c>
      <c r="G525" s="900">
        <v>5</v>
      </c>
      <c r="H525" s="900">
        <v>6</v>
      </c>
      <c r="I525" s="901">
        <v>7</v>
      </c>
      <c r="J525" s="902">
        <v>8</v>
      </c>
      <c r="K525" s="900">
        <v>9</v>
      </c>
      <c r="L525" s="900">
        <v>10</v>
      </c>
      <c r="M525" s="900">
        <v>11</v>
      </c>
      <c r="N525" s="900">
        <v>12</v>
      </c>
      <c r="O525" s="900">
        <v>13</v>
      </c>
      <c r="P525" s="901">
        <v>14</v>
      </c>
      <c r="Q525" s="902">
        <v>1</v>
      </c>
      <c r="R525" s="900">
        <v>2</v>
      </c>
      <c r="S525" s="900">
        <v>3</v>
      </c>
      <c r="T525" s="900">
        <v>4</v>
      </c>
      <c r="U525" s="900">
        <v>5</v>
      </c>
      <c r="V525" s="900">
        <v>6</v>
      </c>
      <c r="W525" s="901">
        <v>7</v>
      </c>
      <c r="X525" s="1081"/>
      <c r="Y525" s="228"/>
      <c r="Z525" s="228"/>
    </row>
    <row r="526" spans="1:27" x14ac:dyDescent="0.2">
      <c r="A526" s="234" t="s">
        <v>3</v>
      </c>
      <c r="B526" s="1020"/>
      <c r="C526" s="442">
        <v>4310</v>
      </c>
      <c r="D526" s="443">
        <v>4310</v>
      </c>
      <c r="E526" s="442">
        <v>4310</v>
      </c>
      <c r="F526" s="443">
        <v>4310</v>
      </c>
      <c r="G526" s="442">
        <v>4310</v>
      </c>
      <c r="H526" s="443">
        <v>4310</v>
      </c>
      <c r="I526" s="442">
        <v>4310</v>
      </c>
      <c r="J526" s="443">
        <v>4310</v>
      </c>
      <c r="K526" s="442">
        <v>4310</v>
      </c>
      <c r="L526" s="443">
        <v>4310</v>
      </c>
      <c r="M526" s="442">
        <v>4310</v>
      </c>
      <c r="N526" s="443">
        <v>4310</v>
      </c>
      <c r="O526" s="442">
        <v>4310</v>
      </c>
      <c r="P526" s="443">
        <v>4310</v>
      </c>
      <c r="Q526" s="442">
        <v>4310</v>
      </c>
      <c r="R526" s="443">
        <v>4310</v>
      </c>
      <c r="S526" s="442">
        <v>4310</v>
      </c>
      <c r="T526" s="443">
        <v>4310</v>
      </c>
      <c r="U526" s="442">
        <v>4310</v>
      </c>
      <c r="V526" s="443">
        <v>4310</v>
      </c>
      <c r="W526" s="442">
        <v>4310</v>
      </c>
      <c r="X526" s="443">
        <v>4310</v>
      </c>
      <c r="Z526" s="210"/>
    </row>
    <row r="527" spans="1:27" x14ac:dyDescent="0.2">
      <c r="A527" s="238" t="s">
        <v>6</v>
      </c>
      <c r="B527" s="238"/>
      <c r="C527" s="239">
        <v>4846</v>
      </c>
      <c r="D527" s="240">
        <v>4834</v>
      </c>
      <c r="E527" s="240">
        <v>4585</v>
      </c>
      <c r="F527" s="240">
        <v>3966</v>
      </c>
      <c r="G527" s="240">
        <v>4485</v>
      </c>
      <c r="H527" s="240">
        <v>4306</v>
      </c>
      <c r="I527" s="241">
        <v>4235</v>
      </c>
      <c r="J527" s="420">
        <v>4300</v>
      </c>
      <c r="K527" s="240">
        <v>4354</v>
      </c>
      <c r="L527" s="240">
        <v>4524</v>
      </c>
      <c r="M527" s="240">
        <v>3913</v>
      </c>
      <c r="N527" s="240">
        <v>4549</v>
      </c>
      <c r="O527" s="240">
        <v>4840</v>
      </c>
      <c r="P527" s="241">
        <v>4820</v>
      </c>
      <c r="Q527" s="420">
        <v>4247</v>
      </c>
      <c r="R527" s="240">
        <v>4515</v>
      </c>
      <c r="S527" s="240">
        <v>4538</v>
      </c>
      <c r="T527" s="240">
        <v>4106</v>
      </c>
      <c r="U527" s="240">
        <v>4650</v>
      </c>
      <c r="V527" s="240">
        <v>4863</v>
      </c>
      <c r="W527" s="241">
        <v>4980</v>
      </c>
      <c r="X527" s="375">
        <v>4537</v>
      </c>
    </row>
    <row r="528" spans="1:27" x14ac:dyDescent="0.2">
      <c r="A528" s="231" t="s">
        <v>7</v>
      </c>
      <c r="B528" s="231"/>
      <c r="C528" s="242">
        <v>100</v>
      </c>
      <c r="D528" s="243">
        <v>100</v>
      </c>
      <c r="E528" s="243">
        <v>100</v>
      </c>
      <c r="F528" s="243">
        <v>100</v>
      </c>
      <c r="G528" s="243">
        <v>100</v>
      </c>
      <c r="H528" s="243">
        <v>91.7</v>
      </c>
      <c r="I528" s="244">
        <v>100</v>
      </c>
      <c r="J528" s="421">
        <v>100</v>
      </c>
      <c r="K528" s="243">
        <v>100</v>
      </c>
      <c r="L528" s="243">
        <v>100</v>
      </c>
      <c r="M528" s="243">
        <v>100</v>
      </c>
      <c r="N528" s="243">
        <v>100</v>
      </c>
      <c r="O528" s="243">
        <v>100</v>
      </c>
      <c r="P528" s="244">
        <v>100</v>
      </c>
      <c r="Q528" s="421">
        <v>100</v>
      </c>
      <c r="R528" s="243">
        <v>100</v>
      </c>
      <c r="S528" s="243">
        <v>100</v>
      </c>
      <c r="T528" s="243">
        <v>100</v>
      </c>
      <c r="U528" s="243">
        <v>100</v>
      </c>
      <c r="V528" s="243">
        <v>100</v>
      </c>
      <c r="W528" s="244">
        <v>100</v>
      </c>
      <c r="X528" s="376">
        <v>84.2</v>
      </c>
      <c r="Y528" s="228"/>
      <c r="Z528" s="393"/>
    </row>
    <row r="529" spans="1:27" x14ac:dyDescent="0.2">
      <c r="A529" s="231" t="s">
        <v>8</v>
      </c>
      <c r="B529" s="231"/>
      <c r="C529" s="246">
        <v>3.5999999999999997E-2</v>
      </c>
      <c r="D529" s="247">
        <v>0.04</v>
      </c>
      <c r="E529" s="247">
        <v>3.5000000000000003E-2</v>
      </c>
      <c r="F529" s="247">
        <v>4.7E-2</v>
      </c>
      <c r="G529" s="247">
        <v>3.2000000000000001E-2</v>
      </c>
      <c r="H529" s="247">
        <v>5.1999999999999998E-2</v>
      </c>
      <c r="I529" s="248">
        <v>3.3000000000000002E-2</v>
      </c>
      <c r="J529" s="422">
        <v>4.3999999999999997E-2</v>
      </c>
      <c r="K529" s="247">
        <v>2.8000000000000001E-2</v>
      </c>
      <c r="L529" s="247">
        <v>3.4000000000000002E-2</v>
      </c>
      <c r="M529" s="247">
        <v>3.3000000000000002E-2</v>
      </c>
      <c r="N529" s="247">
        <v>0.03</v>
      </c>
      <c r="O529" s="247">
        <v>3.6999999999999998E-2</v>
      </c>
      <c r="P529" s="248">
        <v>3.2000000000000001E-2</v>
      </c>
      <c r="Q529" s="422">
        <v>3.5999999999999997E-2</v>
      </c>
      <c r="R529" s="247">
        <v>3.6999999999999998E-2</v>
      </c>
      <c r="S529" s="247">
        <v>3.6999999999999998E-2</v>
      </c>
      <c r="T529" s="247">
        <v>6.6000000000000003E-2</v>
      </c>
      <c r="U529" s="247">
        <v>3.5000000000000003E-2</v>
      </c>
      <c r="V529" s="247">
        <v>0.03</v>
      </c>
      <c r="W529" s="248">
        <v>5.0999999999999997E-2</v>
      </c>
      <c r="X529" s="377">
        <v>7.0000000000000007E-2</v>
      </c>
      <c r="Z529" s="313"/>
    </row>
    <row r="530" spans="1:27" x14ac:dyDescent="0.2">
      <c r="A530" s="238" t="s">
        <v>1</v>
      </c>
      <c r="B530" s="238"/>
      <c r="C530" s="250">
        <f>C527/C526*100-100</f>
        <v>12.43619489559164</v>
      </c>
      <c r="D530" s="251">
        <f t="shared" ref="D530:W530" si="116">D527/D526*100-100</f>
        <v>12.157772621809755</v>
      </c>
      <c r="E530" s="251">
        <f t="shared" si="116"/>
        <v>6.3805104408352804</v>
      </c>
      <c r="F530" s="251">
        <f t="shared" si="116"/>
        <v>-7.9814385150812086</v>
      </c>
      <c r="G530" s="251">
        <f t="shared" si="116"/>
        <v>4.0603248259860862</v>
      </c>
      <c r="H530" s="251">
        <f t="shared" si="116"/>
        <v>-9.2807424593971177E-2</v>
      </c>
      <c r="I530" s="252">
        <f t="shared" si="116"/>
        <v>-1.7401392111368921</v>
      </c>
      <c r="J530" s="423">
        <f t="shared" si="116"/>
        <v>-0.23201856148492084</v>
      </c>
      <c r="K530" s="251">
        <f t="shared" si="116"/>
        <v>1.0208816705336403</v>
      </c>
      <c r="L530" s="251">
        <f t="shared" si="116"/>
        <v>4.9651972157772661</v>
      </c>
      <c r="M530" s="251">
        <f t="shared" si="116"/>
        <v>-9.2111368909512805</v>
      </c>
      <c r="N530" s="251">
        <f t="shared" si="116"/>
        <v>5.545243619489554</v>
      </c>
      <c r="O530" s="251">
        <f t="shared" si="116"/>
        <v>12.296983758700691</v>
      </c>
      <c r="P530" s="252">
        <f t="shared" si="116"/>
        <v>11.832946635730863</v>
      </c>
      <c r="Q530" s="423">
        <f t="shared" si="116"/>
        <v>-1.4617169373549785</v>
      </c>
      <c r="R530" s="251">
        <f t="shared" si="116"/>
        <v>4.7563805104408345</v>
      </c>
      <c r="S530" s="251">
        <f t="shared" si="116"/>
        <v>5.2900232018561439</v>
      </c>
      <c r="T530" s="251">
        <f t="shared" si="116"/>
        <v>-4.7331786542923453</v>
      </c>
      <c r="U530" s="251">
        <f t="shared" si="116"/>
        <v>7.8886310904872232</v>
      </c>
      <c r="V530" s="251">
        <f t="shared" si="116"/>
        <v>12.830626450116014</v>
      </c>
      <c r="W530" s="252">
        <f t="shared" si="116"/>
        <v>15.545243619489568</v>
      </c>
      <c r="X530" s="369">
        <f>X527/X526*100-100</f>
        <v>5.2668213457076547</v>
      </c>
      <c r="Y530" s="767"/>
    </row>
    <row r="531" spans="1:27" ht="13.5" thickBot="1" x14ac:dyDescent="0.25">
      <c r="A531" s="669" t="s">
        <v>27</v>
      </c>
      <c r="B531" s="253"/>
      <c r="C531" s="254">
        <f t="shared" ref="C531:W531" si="117">C527-C514</f>
        <v>-29</v>
      </c>
      <c r="D531" s="255">
        <f t="shared" si="117"/>
        <v>327</v>
      </c>
      <c r="E531" s="255">
        <f t="shared" si="117"/>
        <v>-21</v>
      </c>
      <c r="F531" s="255">
        <f t="shared" si="117"/>
        <v>-271</v>
      </c>
      <c r="G531" s="255">
        <f t="shared" si="117"/>
        <v>15</v>
      </c>
      <c r="H531" s="255">
        <f t="shared" si="117"/>
        <v>-25</v>
      </c>
      <c r="I531" s="256">
        <f t="shared" si="117"/>
        <v>-71</v>
      </c>
      <c r="J531" s="437">
        <f t="shared" si="117"/>
        <v>-50</v>
      </c>
      <c r="K531" s="255">
        <f t="shared" si="117"/>
        <v>-89</v>
      </c>
      <c r="L531" s="255">
        <f t="shared" si="117"/>
        <v>-2</v>
      </c>
      <c r="M531" s="255">
        <f t="shared" si="117"/>
        <v>-263</v>
      </c>
      <c r="N531" s="255">
        <f t="shared" si="117"/>
        <v>-153</v>
      </c>
      <c r="O531" s="255">
        <f t="shared" si="117"/>
        <v>255</v>
      </c>
      <c r="P531" s="256">
        <f t="shared" si="117"/>
        <v>57</v>
      </c>
      <c r="Q531" s="437">
        <f t="shared" si="117"/>
        <v>-191</v>
      </c>
      <c r="R531" s="255">
        <f t="shared" si="117"/>
        <v>55</v>
      </c>
      <c r="S531" s="255">
        <f t="shared" si="117"/>
        <v>297</v>
      </c>
      <c r="T531" s="255">
        <f t="shared" si="117"/>
        <v>-60</v>
      </c>
      <c r="U531" s="255">
        <f t="shared" si="117"/>
        <v>24</v>
      </c>
      <c r="V531" s="255">
        <f t="shared" si="117"/>
        <v>307</v>
      </c>
      <c r="W531" s="256">
        <f t="shared" si="117"/>
        <v>189</v>
      </c>
      <c r="X531" s="370">
        <f t="shared" ref="X531" si="118">X527-$C$285</f>
        <v>1231</v>
      </c>
      <c r="Y531" s="389" t="s">
        <v>297</v>
      </c>
      <c r="Z531" s="210"/>
    </row>
    <row r="532" spans="1:27" x14ac:dyDescent="0.2">
      <c r="A532" s="258" t="s">
        <v>51</v>
      </c>
      <c r="B532" s="258"/>
      <c r="C532" s="259">
        <v>51</v>
      </c>
      <c r="D532" s="260">
        <v>50</v>
      </c>
      <c r="E532" s="260">
        <v>51</v>
      </c>
      <c r="F532" s="260">
        <v>13</v>
      </c>
      <c r="G532" s="260">
        <v>51</v>
      </c>
      <c r="H532" s="260">
        <v>48</v>
      </c>
      <c r="I532" s="261">
        <v>49</v>
      </c>
      <c r="J532" s="424">
        <v>51</v>
      </c>
      <c r="K532" s="260">
        <v>48</v>
      </c>
      <c r="L532" s="260">
        <v>53</v>
      </c>
      <c r="M532" s="260">
        <v>8</v>
      </c>
      <c r="N532" s="260">
        <v>51</v>
      </c>
      <c r="O532" s="260">
        <v>50</v>
      </c>
      <c r="P532" s="261">
        <v>52</v>
      </c>
      <c r="Q532" s="424">
        <v>51</v>
      </c>
      <c r="R532" s="260">
        <v>51</v>
      </c>
      <c r="S532" s="260">
        <v>51</v>
      </c>
      <c r="T532" s="260">
        <v>14</v>
      </c>
      <c r="U532" s="260">
        <v>51</v>
      </c>
      <c r="V532" s="260">
        <v>50</v>
      </c>
      <c r="W532" s="261">
        <v>50</v>
      </c>
      <c r="X532" s="385">
        <f>SUM(C532:W532)</f>
        <v>944</v>
      </c>
      <c r="Y532" s="200" t="s">
        <v>56</v>
      </c>
      <c r="Z532" s="263">
        <f>X519-X532</f>
        <v>5</v>
      </c>
      <c r="AA532" s="285">
        <f>Z532/X519</f>
        <v>5.268703898840885E-3</v>
      </c>
    </row>
    <row r="533" spans="1:27" x14ac:dyDescent="0.2">
      <c r="A533" s="265" t="s">
        <v>28</v>
      </c>
      <c r="B533" s="265"/>
      <c r="C533" s="218"/>
      <c r="D533" s="267"/>
      <c r="E533" s="267"/>
      <c r="F533" s="267"/>
      <c r="G533" s="267"/>
      <c r="H533" s="267"/>
      <c r="I533" s="219"/>
      <c r="J533" s="425"/>
      <c r="K533" s="267"/>
      <c r="L533" s="267"/>
      <c r="M533" s="267"/>
      <c r="N533" s="267"/>
      <c r="O533" s="267"/>
      <c r="P533" s="219"/>
      <c r="Q533" s="425"/>
      <c r="R533" s="267"/>
      <c r="S533" s="267"/>
      <c r="T533" s="267"/>
      <c r="U533" s="267"/>
      <c r="V533" s="267"/>
      <c r="W533" s="219"/>
      <c r="X533" s="325"/>
      <c r="Y533" s="200" t="s">
        <v>57</v>
      </c>
      <c r="Z533" s="200">
        <v>155.74</v>
      </c>
      <c r="AA533" s="210"/>
    </row>
    <row r="534" spans="1:27" ht="13.5" thickBot="1" x14ac:dyDescent="0.25">
      <c r="A534" s="266" t="s">
        <v>26</v>
      </c>
      <c r="B534" s="266"/>
      <c r="C534" s="623">
        <f t="shared" ref="C534:W534" si="119">C533-C520</f>
        <v>-157</v>
      </c>
      <c r="D534" s="624">
        <f t="shared" si="119"/>
        <v>-157</v>
      </c>
      <c r="E534" s="624">
        <f t="shared" si="119"/>
        <v>-156</v>
      </c>
      <c r="F534" s="624">
        <f t="shared" si="119"/>
        <v>-156</v>
      </c>
      <c r="G534" s="624">
        <f t="shared" si="119"/>
        <v>-156</v>
      </c>
      <c r="H534" s="624">
        <f t="shared" si="119"/>
        <v>-155</v>
      </c>
      <c r="I534" s="625">
        <f t="shared" si="119"/>
        <v>-155</v>
      </c>
      <c r="J534" s="723">
        <f t="shared" si="119"/>
        <v>-157</v>
      </c>
      <c r="K534" s="624">
        <f t="shared" si="119"/>
        <v>-157</v>
      </c>
      <c r="L534" s="624">
        <f t="shared" si="119"/>
        <v>-156</v>
      </c>
      <c r="M534" s="624">
        <f t="shared" si="119"/>
        <v>-156</v>
      </c>
      <c r="N534" s="624">
        <f t="shared" si="119"/>
        <v>-156</v>
      </c>
      <c r="O534" s="624">
        <f t="shared" si="119"/>
        <v>-155</v>
      </c>
      <c r="P534" s="625">
        <f t="shared" si="119"/>
        <v>-155</v>
      </c>
      <c r="Q534" s="723">
        <f t="shared" si="119"/>
        <v>-155</v>
      </c>
      <c r="R534" s="624">
        <f t="shared" si="119"/>
        <v>-155</v>
      </c>
      <c r="S534" s="624">
        <f t="shared" si="119"/>
        <v>-158.5</v>
      </c>
      <c r="T534" s="624">
        <f t="shared" si="119"/>
        <v>-157</v>
      </c>
      <c r="U534" s="624">
        <f t="shared" si="119"/>
        <v>-157</v>
      </c>
      <c r="V534" s="624">
        <f t="shared" si="119"/>
        <v>-158</v>
      </c>
      <c r="W534" s="625">
        <f t="shared" si="119"/>
        <v>-158</v>
      </c>
      <c r="X534" s="371"/>
      <c r="Y534" s="200" t="s">
        <v>26</v>
      </c>
      <c r="Z534" s="200">
        <f>Z533-Z520</f>
        <v>0</v>
      </c>
    </row>
    <row r="535" spans="1:27" x14ac:dyDescent="0.2">
      <c r="A535" s="200" t="s">
        <v>299</v>
      </c>
      <c r="D535" s="200" t="s">
        <v>147</v>
      </c>
      <c r="E535" s="200" t="s">
        <v>148</v>
      </c>
      <c r="F535" s="200" t="s">
        <v>149</v>
      </c>
      <c r="J535" s="200" t="s">
        <v>147</v>
      </c>
      <c r="K535" s="200" t="s">
        <v>148</v>
      </c>
      <c r="L535" s="200" t="s">
        <v>149</v>
      </c>
      <c r="Q535" s="200" t="s">
        <v>147</v>
      </c>
      <c r="R535" s="200" t="s">
        <v>148</v>
      </c>
      <c r="S535" s="200" t="s">
        <v>149</v>
      </c>
    </row>
    <row r="536" spans="1:27" ht="13.5" thickBot="1" x14ac:dyDescent="0.25">
      <c r="D536" s="200">
        <v>158</v>
      </c>
      <c r="E536" s="200">
        <v>157</v>
      </c>
      <c r="F536" s="200">
        <v>156</v>
      </c>
      <c r="J536" s="200">
        <v>158</v>
      </c>
      <c r="K536" s="200">
        <v>157</v>
      </c>
      <c r="L536" s="200">
        <v>156</v>
      </c>
      <c r="Q536" s="200">
        <v>159</v>
      </c>
      <c r="R536" s="200">
        <v>156</v>
      </c>
      <c r="S536" s="200">
        <v>154.5</v>
      </c>
    </row>
    <row r="537" spans="1:27" ht="13.5" thickBot="1" x14ac:dyDescent="0.25">
      <c r="A537" s="230" t="s">
        <v>305</v>
      </c>
      <c r="B537" s="230"/>
      <c r="C537" s="1082" t="s">
        <v>130</v>
      </c>
      <c r="D537" s="1083"/>
      <c r="E537" s="1083"/>
      <c r="F537" s="1083"/>
      <c r="G537" s="1083"/>
      <c r="H537" s="1083"/>
      <c r="I537" s="1084"/>
      <c r="J537" s="1085" t="s">
        <v>131</v>
      </c>
      <c r="K537" s="1083"/>
      <c r="L537" s="1083"/>
      <c r="M537" s="1083"/>
      <c r="N537" s="1083"/>
      <c r="O537" s="1083"/>
      <c r="P537" s="1084"/>
      <c r="Q537" s="1086" t="s">
        <v>53</v>
      </c>
      <c r="R537" s="1087"/>
      <c r="S537" s="1087"/>
      <c r="T537" s="1087"/>
      <c r="U537" s="1087"/>
      <c r="V537" s="1087"/>
      <c r="W537" s="1088"/>
      <c r="X537" s="1080" t="s">
        <v>55</v>
      </c>
      <c r="Y537" s="228">
        <v>237</v>
      </c>
    </row>
    <row r="538" spans="1:27" ht="13.5" thickBot="1" x14ac:dyDescent="0.25">
      <c r="A538" s="676" t="s">
        <v>54</v>
      </c>
      <c r="B538" s="258"/>
      <c r="C538" s="903">
        <v>1</v>
      </c>
      <c r="D538" s="900">
        <v>2</v>
      </c>
      <c r="E538" s="900">
        <v>3</v>
      </c>
      <c r="F538" s="900">
        <v>4</v>
      </c>
      <c r="G538" s="900">
        <v>5</v>
      </c>
      <c r="H538" s="900">
        <v>6</v>
      </c>
      <c r="I538" s="901">
        <v>7</v>
      </c>
      <c r="J538" s="902">
        <v>8</v>
      </c>
      <c r="K538" s="900">
        <v>9</v>
      </c>
      <c r="L538" s="900">
        <v>10</v>
      </c>
      <c r="M538" s="900">
        <v>11</v>
      </c>
      <c r="N538" s="900">
        <v>12</v>
      </c>
      <c r="O538" s="900">
        <v>13</v>
      </c>
      <c r="P538" s="901">
        <v>14</v>
      </c>
      <c r="Q538" s="902">
        <v>1</v>
      </c>
      <c r="R538" s="900">
        <v>2</v>
      </c>
      <c r="S538" s="900">
        <v>3</v>
      </c>
      <c r="T538" s="900">
        <v>4</v>
      </c>
      <c r="U538" s="900">
        <v>5</v>
      </c>
      <c r="V538" s="900">
        <v>6</v>
      </c>
      <c r="W538" s="901">
        <v>7</v>
      </c>
      <c r="X538" s="1081"/>
      <c r="Y538" s="228"/>
      <c r="Z538" s="228"/>
    </row>
    <row r="539" spans="1:27" x14ac:dyDescent="0.2">
      <c r="A539" s="234" t="s">
        <v>3</v>
      </c>
      <c r="B539" s="1020"/>
      <c r="C539" s="442">
        <v>4325</v>
      </c>
      <c r="D539" s="443">
        <v>4325</v>
      </c>
      <c r="E539" s="442">
        <v>4325</v>
      </c>
      <c r="F539" s="443">
        <v>4325</v>
      </c>
      <c r="G539" s="442">
        <v>4325</v>
      </c>
      <c r="H539" s="443">
        <v>4325</v>
      </c>
      <c r="I539" s="442">
        <v>4325</v>
      </c>
      <c r="J539" s="443">
        <v>4325</v>
      </c>
      <c r="K539" s="442">
        <v>4325</v>
      </c>
      <c r="L539" s="443">
        <v>4325</v>
      </c>
      <c r="M539" s="442">
        <v>4325</v>
      </c>
      <c r="N539" s="443">
        <v>4325</v>
      </c>
      <c r="O539" s="442">
        <v>4325</v>
      </c>
      <c r="P539" s="443">
        <v>4325</v>
      </c>
      <c r="Q539" s="442">
        <v>4325</v>
      </c>
      <c r="R539" s="443">
        <v>4325</v>
      </c>
      <c r="S539" s="442">
        <v>4325</v>
      </c>
      <c r="T539" s="443">
        <v>4325</v>
      </c>
      <c r="U539" s="442">
        <v>4325</v>
      </c>
      <c r="V539" s="443">
        <v>4325</v>
      </c>
      <c r="W539" s="442">
        <v>4325</v>
      </c>
      <c r="X539" s="443">
        <v>4325</v>
      </c>
      <c r="Z539" s="210"/>
    </row>
    <row r="540" spans="1:27" x14ac:dyDescent="0.2">
      <c r="A540" s="238" t="s">
        <v>6</v>
      </c>
      <c r="B540" s="238"/>
      <c r="C540" s="239">
        <v>4849</v>
      </c>
      <c r="D540" s="240">
        <v>4815</v>
      </c>
      <c r="E540" s="240">
        <v>4599</v>
      </c>
      <c r="F540" s="240">
        <v>4030</v>
      </c>
      <c r="G540" s="240">
        <v>4541</v>
      </c>
      <c r="H540" s="240">
        <v>4306</v>
      </c>
      <c r="I540" s="241">
        <v>4227</v>
      </c>
      <c r="J540" s="420">
        <v>4408</v>
      </c>
      <c r="K540" s="240">
        <v>4334</v>
      </c>
      <c r="L540" s="240">
        <v>4588</v>
      </c>
      <c r="M540" s="240">
        <v>3720</v>
      </c>
      <c r="N540" s="240">
        <v>4634</v>
      </c>
      <c r="O540" s="240">
        <v>4887</v>
      </c>
      <c r="P540" s="241">
        <v>4875</v>
      </c>
      <c r="Q540" s="420">
        <v>4313</v>
      </c>
      <c r="R540" s="240">
        <v>4468</v>
      </c>
      <c r="S540" s="240">
        <v>4587</v>
      </c>
      <c r="T540" s="240">
        <v>3901</v>
      </c>
      <c r="U540" s="240">
        <v>4583</v>
      </c>
      <c r="V540" s="240">
        <v>4826</v>
      </c>
      <c r="W540" s="241">
        <v>4951</v>
      </c>
      <c r="X540" s="375">
        <v>4537</v>
      </c>
    </row>
    <row r="541" spans="1:27" x14ac:dyDescent="0.2">
      <c r="A541" s="231" t="s">
        <v>7</v>
      </c>
      <c r="B541" s="231"/>
      <c r="C541" s="242">
        <v>100</v>
      </c>
      <c r="D541" s="243">
        <v>100</v>
      </c>
      <c r="E541" s="243">
        <v>100</v>
      </c>
      <c r="F541" s="243">
        <v>100</v>
      </c>
      <c r="G541" s="243">
        <v>100</v>
      </c>
      <c r="H541" s="243">
        <v>100</v>
      </c>
      <c r="I541" s="244">
        <v>100</v>
      </c>
      <c r="J541" s="421">
        <v>91.1</v>
      </c>
      <c r="K541" s="243">
        <v>100</v>
      </c>
      <c r="L541" s="243">
        <v>91.7</v>
      </c>
      <c r="M541" s="243">
        <v>85.7</v>
      </c>
      <c r="N541" s="243">
        <v>100</v>
      </c>
      <c r="O541" s="243">
        <v>83.3</v>
      </c>
      <c r="P541" s="244">
        <v>100</v>
      </c>
      <c r="Q541" s="421">
        <v>100</v>
      </c>
      <c r="R541" s="243">
        <v>100</v>
      </c>
      <c r="S541" s="243">
        <v>100</v>
      </c>
      <c r="T541" s="243">
        <v>71.400000000000006</v>
      </c>
      <c r="U541" s="243">
        <v>100</v>
      </c>
      <c r="V541" s="243">
        <v>83.3</v>
      </c>
      <c r="W541" s="244">
        <v>100</v>
      </c>
      <c r="X541" s="376">
        <v>80.3</v>
      </c>
      <c r="Y541" s="228"/>
      <c r="Z541" s="393"/>
    </row>
    <row r="542" spans="1:27" x14ac:dyDescent="0.2">
      <c r="A542" s="231" t="s">
        <v>8</v>
      </c>
      <c r="B542" s="231"/>
      <c r="C542" s="246">
        <v>4.4999999999999998E-2</v>
      </c>
      <c r="D542" s="247">
        <v>3.2000000000000001E-2</v>
      </c>
      <c r="E542" s="247">
        <v>3.1E-2</v>
      </c>
      <c r="F542" s="247">
        <v>3.7999999999999999E-2</v>
      </c>
      <c r="G542" s="247">
        <v>0.4</v>
      </c>
      <c r="H542" s="247">
        <v>5.1999999999999998E-2</v>
      </c>
      <c r="I542" s="248">
        <v>3.2000000000000001E-2</v>
      </c>
      <c r="J542" s="422">
        <v>7.0999999999999994E-2</v>
      </c>
      <c r="K542" s="247">
        <v>4.8000000000000001E-2</v>
      </c>
      <c r="L542" s="247">
        <v>8.5999999999999993E-2</v>
      </c>
      <c r="M542" s="247">
        <v>6.8000000000000005E-2</v>
      </c>
      <c r="N542" s="247">
        <v>3.5000000000000003E-2</v>
      </c>
      <c r="O542" s="247">
        <v>7.0000000000000007E-2</v>
      </c>
      <c r="P542" s="248">
        <v>3.9E-2</v>
      </c>
      <c r="Q542" s="422">
        <v>3.1E-2</v>
      </c>
      <c r="R542" s="247">
        <v>4.8000000000000001E-2</v>
      </c>
      <c r="S542" s="247">
        <v>4.2000000000000003E-2</v>
      </c>
      <c r="T542" s="247">
        <v>7.2999999999999995E-2</v>
      </c>
      <c r="U542" s="247">
        <v>3.9E-2</v>
      </c>
      <c r="V542" s="247">
        <v>6.6000000000000003E-2</v>
      </c>
      <c r="W542" s="248">
        <v>4.9000000000000002E-2</v>
      </c>
      <c r="X542" s="377">
        <v>8.2000000000000003E-2</v>
      </c>
      <c r="Z542" s="313"/>
    </row>
    <row r="543" spans="1:27" x14ac:dyDescent="0.2">
      <c r="A543" s="238" t="s">
        <v>1</v>
      </c>
      <c r="B543" s="238"/>
      <c r="C543" s="250">
        <f>C540/C539*100-100</f>
        <v>12.115606936416185</v>
      </c>
      <c r="D543" s="251">
        <f t="shared" ref="D543:W543" si="120">D540/D539*100-100</f>
        <v>11.329479768786129</v>
      </c>
      <c r="E543" s="251">
        <f t="shared" si="120"/>
        <v>6.3352601156069426</v>
      </c>
      <c r="F543" s="251">
        <f t="shared" si="120"/>
        <v>-6.8208092485549088</v>
      </c>
      <c r="G543" s="251">
        <f t="shared" si="120"/>
        <v>4.9942196531791865</v>
      </c>
      <c r="H543" s="251">
        <f t="shared" si="120"/>
        <v>-0.43930635838151488</v>
      </c>
      <c r="I543" s="252">
        <f t="shared" si="120"/>
        <v>-2.265895953757223</v>
      </c>
      <c r="J543" s="423">
        <f t="shared" si="120"/>
        <v>1.9190751445086676</v>
      </c>
      <c r="K543" s="251">
        <f t="shared" si="120"/>
        <v>0.20809248554914461</v>
      </c>
      <c r="L543" s="251">
        <f t="shared" si="120"/>
        <v>6.0809248554913182</v>
      </c>
      <c r="M543" s="251">
        <f t="shared" si="120"/>
        <v>-13.988439306358373</v>
      </c>
      <c r="N543" s="251">
        <f t="shared" si="120"/>
        <v>7.1445086705202385</v>
      </c>
      <c r="O543" s="251">
        <f t="shared" si="120"/>
        <v>12.994219653179201</v>
      </c>
      <c r="P543" s="252">
        <f t="shared" si="120"/>
        <v>12.716763005780351</v>
      </c>
      <c r="Q543" s="423">
        <f t="shared" si="120"/>
        <v>-0.27745664739885001</v>
      </c>
      <c r="R543" s="251">
        <f t="shared" si="120"/>
        <v>3.3063583815028892</v>
      </c>
      <c r="S543" s="251">
        <f t="shared" si="120"/>
        <v>6.0578034682081068</v>
      </c>
      <c r="T543" s="251">
        <f t="shared" si="120"/>
        <v>-9.8034682080924824</v>
      </c>
      <c r="U543" s="251">
        <f t="shared" si="120"/>
        <v>5.9653179190751473</v>
      </c>
      <c r="V543" s="251">
        <f t="shared" si="120"/>
        <v>11.583815028901739</v>
      </c>
      <c r="W543" s="252">
        <f t="shared" si="120"/>
        <v>14.473988439306368</v>
      </c>
      <c r="X543" s="369">
        <f>X540/X539*100-100</f>
        <v>4.9017341040462412</v>
      </c>
      <c r="Y543" s="767"/>
    </row>
    <row r="544" spans="1:27" ht="13.5" thickBot="1" x14ac:dyDescent="0.25">
      <c r="A544" s="669" t="s">
        <v>27</v>
      </c>
      <c r="B544" s="253"/>
      <c r="C544" s="254">
        <f t="shared" ref="C544:W544" si="121">C540-C527</f>
        <v>3</v>
      </c>
      <c r="D544" s="255">
        <f t="shared" si="121"/>
        <v>-19</v>
      </c>
      <c r="E544" s="255">
        <f t="shared" si="121"/>
        <v>14</v>
      </c>
      <c r="F544" s="255">
        <f t="shared" si="121"/>
        <v>64</v>
      </c>
      <c r="G544" s="255">
        <f t="shared" si="121"/>
        <v>56</v>
      </c>
      <c r="H544" s="255">
        <f t="shared" si="121"/>
        <v>0</v>
      </c>
      <c r="I544" s="256">
        <f t="shared" si="121"/>
        <v>-8</v>
      </c>
      <c r="J544" s="437">
        <f t="shared" si="121"/>
        <v>108</v>
      </c>
      <c r="K544" s="255">
        <f t="shared" si="121"/>
        <v>-20</v>
      </c>
      <c r="L544" s="255">
        <f t="shared" si="121"/>
        <v>64</v>
      </c>
      <c r="M544" s="255">
        <f t="shared" si="121"/>
        <v>-193</v>
      </c>
      <c r="N544" s="255">
        <f t="shared" si="121"/>
        <v>85</v>
      </c>
      <c r="O544" s="255">
        <f t="shared" si="121"/>
        <v>47</v>
      </c>
      <c r="P544" s="256">
        <f t="shared" si="121"/>
        <v>55</v>
      </c>
      <c r="Q544" s="437">
        <f t="shared" si="121"/>
        <v>66</v>
      </c>
      <c r="R544" s="255">
        <f t="shared" si="121"/>
        <v>-47</v>
      </c>
      <c r="S544" s="255">
        <f t="shared" si="121"/>
        <v>49</v>
      </c>
      <c r="T544" s="255">
        <f t="shared" si="121"/>
        <v>-205</v>
      </c>
      <c r="U544" s="255">
        <f t="shared" si="121"/>
        <v>-67</v>
      </c>
      <c r="V544" s="255">
        <f t="shared" si="121"/>
        <v>-37</v>
      </c>
      <c r="W544" s="256">
        <f t="shared" si="121"/>
        <v>-29</v>
      </c>
      <c r="X544" s="370">
        <f t="shared" ref="X544" si="122">X540-$C$285</f>
        <v>1231</v>
      </c>
      <c r="Y544" s="935"/>
      <c r="Z544" s="210"/>
    </row>
    <row r="545" spans="1:27" x14ac:dyDescent="0.2">
      <c r="A545" s="258" t="s">
        <v>51</v>
      </c>
      <c r="B545" s="258"/>
      <c r="C545" s="259">
        <v>51</v>
      </c>
      <c r="D545" s="260">
        <v>50</v>
      </c>
      <c r="E545" s="260">
        <v>51</v>
      </c>
      <c r="F545" s="260">
        <v>13</v>
      </c>
      <c r="G545" s="260">
        <v>51</v>
      </c>
      <c r="H545" s="260">
        <v>48</v>
      </c>
      <c r="I545" s="261">
        <v>49</v>
      </c>
      <c r="J545" s="424">
        <v>51</v>
      </c>
      <c r="K545" s="260">
        <v>48</v>
      </c>
      <c r="L545" s="260">
        <v>53</v>
      </c>
      <c r="M545" s="260">
        <v>8</v>
      </c>
      <c r="N545" s="260">
        <v>51</v>
      </c>
      <c r="O545" s="260">
        <v>50</v>
      </c>
      <c r="P545" s="261">
        <v>52</v>
      </c>
      <c r="Q545" s="424">
        <v>51</v>
      </c>
      <c r="R545" s="260">
        <v>51</v>
      </c>
      <c r="S545" s="260">
        <v>51</v>
      </c>
      <c r="T545" s="260">
        <v>14</v>
      </c>
      <c r="U545" s="260">
        <v>51</v>
      </c>
      <c r="V545" s="260">
        <v>50</v>
      </c>
      <c r="W545" s="261">
        <v>50</v>
      </c>
      <c r="X545" s="385">
        <f>SUM(C545:W545)</f>
        <v>944</v>
      </c>
      <c r="Y545" s="200" t="s">
        <v>56</v>
      </c>
      <c r="Z545" s="263">
        <f>X532-X545</f>
        <v>0</v>
      </c>
      <c r="AA545" s="285">
        <f>Z545/X532</f>
        <v>0</v>
      </c>
    </row>
    <row r="546" spans="1:27" x14ac:dyDescent="0.2">
      <c r="A546" s="265" t="s">
        <v>28</v>
      </c>
      <c r="B546" s="265"/>
      <c r="C546" s="218">
        <v>157</v>
      </c>
      <c r="D546" s="267">
        <v>157</v>
      </c>
      <c r="E546" s="267">
        <v>156</v>
      </c>
      <c r="F546" s="267">
        <v>156</v>
      </c>
      <c r="G546" s="267">
        <v>156</v>
      </c>
      <c r="H546" s="267">
        <v>155</v>
      </c>
      <c r="I546" s="219">
        <v>155</v>
      </c>
      <c r="J546" s="425">
        <v>157</v>
      </c>
      <c r="K546" s="267">
        <v>157</v>
      </c>
      <c r="L546" s="267">
        <v>156</v>
      </c>
      <c r="M546" s="267">
        <v>156</v>
      </c>
      <c r="N546" s="267">
        <v>156</v>
      </c>
      <c r="O546" s="267">
        <v>155</v>
      </c>
      <c r="P546" s="219">
        <v>155</v>
      </c>
      <c r="Q546" s="425">
        <v>159</v>
      </c>
      <c r="R546" s="267">
        <v>159</v>
      </c>
      <c r="S546" s="267">
        <v>156</v>
      </c>
      <c r="T546" s="267">
        <v>156</v>
      </c>
      <c r="U546" s="267">
        <v>156</v>
      </c>
      <c r="V546" s="267">
        <v>154.5</v>
      </c>
      <c r="W546" s="219">
        <v>154.5</v>
      </c>
      <c r="X546" s="325"/>
      <c r="Y546" s="200" t="s">
        <v>57</v>
      </c>
      <c r="Z546" s="200">
        <v>156.19</v>
      </c>
      <c r="AA546" s="210"/>
    </row>
    <row r="547" spans="1:27" ht="13.5" thickBot="1" x14ac:dyDescent="0.25">
      <c r="A547" s="266" t="s">
        <v>26</v>
      </c>
      <c r="B547" s="266"/>
      <c r="C547" s="623">
        <f t="shared" ref="C547:W547" si="123">C546-C533</f>
        <v>157</v>
      </c>
      <c r="D547" s="624">
        <f t="shared" si="123"/>
        <v>157</v>
      </c>
      <c r="E547" s="624">
        <f t="shared" si="123"/>
        <v>156</v>
      </c>
      <c r="F547" s="624">
        <f t="shared" si="123"/>
        <v>156</v>
      </c>
      <c r="G547" s="624">
        <f t="shared" si="123"/>
        <v>156</v>
      </c>
      <c r="H547" s="624">
        <f t="shared" si="123"/>
        <v>155</v>
      </c>
      <c r="I547" s="625">
        <f t="shared" si="123"/>
        <v>155</v>
      </c>
      <c r="J547" s="723">
        <f t="shared" si="123"/>
        <v>157</v>
      </c>
      <c r="K547" s="624">
        <f t="shared" si="123"/>
        <v>157</v>
      </c>
      <c r="L547" s="624">
        <f t="shared" si="123"/>
        <v>156</v>
      </c>
      <c r="M547" s="624">
        <f t="shared" si="123"/>
        <v>156</v>
      </c>
      <c r="N547" s="624">
        <f t="shared" si="123"/>
        <v>156</v>
      </c>
      <c r="O547" s="624">
        <f t="shared" si="123"/>
        <v>155</v>
      </c>
      <c r="P547" s="625">
        <f t="shared" si="123"/>
        <v>155</v>
      </c>
      <c r="Q547" s="723">
        <f t="shared" si="123"/>
        <v>159</v>
      </c>
      <c r="R547" s="624">
        <f t="shared" si="123"/>
        <v>159</v>
      </c>
      <c r="S547" s="624">
        <f t="shared" si="123"/>
        <v>156</v>
      </c>
      <c r="T547" s="624">
        <f t="shared" si="123"/>
        <v>156</v>
      </c>
      <c r="U547" s="624">
        <f t="shared" si="123"/>
        <v>156</v>
      </c>
      <c r="V547" s="624">
        <f t="shared" si="123"/>
        <v>154.5</v>
      </c>
      <c r="W547" s="625">
        <f t="shared" si="123"/>
        <v>154.5</v>
      </c>
      <c r="X547" s="371"/>
      <c r="Y547" s="200" t="s">
        <v>26</v>
      </c>
      <c r="Z547" s="200">
        <f>Z546-Z533</f>
        <v>0.44999999999998863</v>
      </c>
    </row>
    <row r="549" spans="1:27" ht="13.5" thickBot="1" x14ac:dyDescent="0.25"/>
    <row r="550" spans="1:27" ht="13.5" thickBot="1" x14ac:dyDescent="0.25">
      <c r="A550" s="230" t="s">
        <v>306</v>
      </c>
      <c r="B550" s="230"/>
      <c r="C550" s="1082" t="s">
        <v>130</v>
      </c>
      <c r="D550" s="1083"/>
      <c r="E550" s="1083"/>
      <c r="F550" s="1083"/>
      <c r="G550" s="1083"/>
      <c r="H550" s="1083"/>
      <c r="I550" s="1084"/>
      <c r="J550" s="1085" t="s">
        <v>131</v>
      </c>
      <c r="K550" s="1083"/>
      <c r="L550" s="1083"/>
      <c r="M550" s="1083"/>
      <c r="N550" s="1083"/>
      <c r="O550" s="1083"/>
      <c r="P550" s="1084"/>
      <c r="Q550" s="1086" t="s">
        <v>53</v>
      </c>
      <c r="R550" s="1087"/>
      <c r="S550" s="1087"/>
      <c r="T550" s="1087"/>
      <c r="U550" s="1087"/>
      <c r="V550" s="1087"/>
      <c r="W550" s="1088"/>
      <c r="X550" s="1080" t="s">
        <v>55</v>
      </c>
      <c r="Y550" s="228">
        <v>237</v>
      </c>
    </row>
    <row r="551" spans="1:27" ht="13.5" thickBot="1" x14ac:dyDescent="0.25">
      <c r="A551" s="676" t="s">
        <v>54</v>
      </c>
      <c r="B551" s="258"/>
      <c r="C551" s="903">
        <v>1</v>
      </c>
      <c r="D551" s="900">
        <v>2</v>
      </c>
      <c r="E551" s="900">
        <v>3</v>
      </c>
      <c r="F551" s="900">
        <v>4</v>
      </c>
      <c r="G551" s="900">
        <v>5</v>
      </c>
      <c r="H551" s="900">
        <v>6</v>
      </c>
      <c r="I551" s="901">
        <v>7</v>
      </c>
      <c r="J551" s="902">
        <v>8</v>
      </c>
      <c r="K551" s="900">
        <v>9</v>
      </c>
      <c r="L551" s="900">
        <v>10</v>
      </c>
      <c r="M551" s="900">
        <v>11</v>
      </c>
      <c r="N551" s="900">
        <v>12</v>
      </c>
      <c r="O551" s="900">
        <v>13</v>
      </c>
      <c r="P551" s="901">
        <v>14</v>
      </c>
      <c r="Q551" s="902">
        <v>1</v>
      </c>
      <c r="R551" s="900">
        <v>2</v>
      </c>
      <c r="S551" s="900">
        <v>3</v>
      </c>
      <c r="T551" s="900">
        <v>4</v>
      </c>
      <c r="U551" s="900">
        <v>5</v>
      </c>
      <c r="V551" s="900">
        <v>6</v>
      </c>
      <c r="W551" s="901">
        <v>7</v>
      </c>
      <c r="X551" s="1081"/>
      <c r="Y551" s="228"/>
      <c r="Z551" s="228"/>
    </row>
    <row r="552" spans="1:27" x14ac:dyDescent="0.2">
      <c r="A552" s="234" t="s">
        <v>3</v>
      </c>
      <c r="B552" s="1020"/>
      <c r="C552" s="442">
        <v>4340</v>
      </c>
      <c r="D552" s="443">
        <v>4340</v>
      </c>
      <c r="E552" s="442">
        <v>4340</v>
      </c>
      <c r="F552" s="443">
        <v>4340</v>
      </c>
      <c r="G552" s="442">
        <v>4340</v>
      </c>
      <c r="H552" s="443">
        <v>4340</v>
      </c>
      <c r="I552" s="442">
        <v>4340</v>
      </c>
      <c r="J552" s="443">
        <v>4340</v>
      </c>
      <c r="K552" s="442">
        <v>4340</v>
      </c>
      <c r="L552" s="443">
        <v>4340</v>
      </c>
      <c r="M552" s="442">
        <v>4340</v>
      </c>
      <c r="N552" s="443">
        <v>4340</v>
      </c>
      <c r="O552" s="442">
        <v>4340</v>
      </c>
      <c r="P552" s="443">
        <v>4340</v>
      </c>
      <c r="Q552" s="442">
        <v>4340</v>
      </c>
      <c r="R552" s="443">
        <v>4340</v>
      </c>
      <c r="S552" s="442">
        <v>4340</v>
      </c>
      <c r="T552" s="443">
        <v>4340</v>
      </c>
      <c r="U552" s="442">
        <v>4340</v>
      </c>
      <c r="V552" s="443">
        <v>4340</v>
      </c>
      <c r="W552" s="442">
        <v>4340</v>
      </c>
      <c r="X552" s="443">
        <v>4340</v>
      </c>
      <c r="Z552" s="210"/>
    </row>
    <row r="553" spans="1:27" x14ac:dyDescent="0.2">
      <c r="A553" s="238" t="s">
        <v>6</v>
      </c>
      <c r="B553" s="238"/>
      <c r="C553" s="239">
        <v>5014</v>
      </c>
      <c r="D553" s="240">
        <v>4891</v>
      </c>
      <c r="E553" s="240">
        <v>4594</v>
      </c>
      <c r="F553" s="240">
        <v>4098</v>
      </c>
      <c r="G553" s="240">
        <v>4568</v>
      </c>
      <c r="H553" s="240">
        <v>4451</v>
      </c>
      <c r="I553" s="241">
        <v>4350</v>
      </c>
      <c r="J553" s="420">
        <v>4394</v>
      </c>
      <c r="K553" s="240">
        <v>4441</v>
      </c>
      <c r="L553" s="240">
        <v>4541</v>
      </c>
      <c r="M553" s="240">
        <v>3663</v>
      </c>
      <c r="N553" s="240">
        <v>4731</v>
      </c>
      <c r="O553" s="240">
        <v>4765</v>
      </c>
      <c r="P553" s="241">
        <v>4906</v>
      </c>
      <c r="Q553" s="420">
        <v>4327</v>
      </c>
      <c r="R553" s="240">
        <v>4508</v>
      </c>
      <c r="S553" s="240">
        <v>4519</v>
      </c>
      <c r="T553" s="240">
        <v>4054</v>
      </c>
      <c r="U553" s="240">
        <v>4764</v>
      </c>
      <c r="V553" s="240">
        <v>4896</v>
      </c>
      <c r="W553" s="241">
        <v>5072</v>
      </c>
      <c r="X553" s="375">
        <v>4588</v>
      </c>
    </row>
    <row r="554" spans="1:27" x14ac:dyDescent="0.2">
      <c r="A554" s="231" t="s">
        <v>7</v>
      </c>
      <c r="B554" s="231"/>
      <c r="C554" s="242">
        <v>91.7</v>
      </c>
      <c r="D554" s="243">
        <v>100</v>
      </c>
      <c r="E554" s="243">
        <v>100</v>
      </c>
      <c r="F554" s="243">
        <v>100</v>
      </c>
      <c r="G554" s="243">
        <v>100</v>
      </c>
      <c r="H554" s="243">
        <v>100</v>
      </c>
      <c r="I554" s="244">
        <v>100</v>
      </c>
      <c r="J554" s="421">
        <v>100</v>
      </c>
      <c r="K554" s="243">
        <v>100</v>
      </c>
      <c r="L554" s="243">
        <v>100</v>
      </c>
      <c r="M554" s="243">
        <v>85.7</v>
      </c>
      <c r="N554" s="243">
        <v>91.7</v>
      </c>
      <c r="O554" s="243">
        <v>100</v>
      </c>
      <c r="P554" s="244">
        <v>100</v>
      </c>
      <c r="Q554" s="421">
        <v>100</v>
      </c>
      <c r="R554" s="243">
        <v>100</v>
      </c>
      <c r="S554" s="243">
        <v>100</v>
      </c>
      <c r="T554" s="243">
        <v>85.7</v>
      </c>
      <c r="U554" s="243">
        <v>100</v>
      </c>
      <c r="V554" s="243">
        <v>100</v>
      </c>
      <c r="W554" s="244">
        <v>100</v>
      </c>
      <c r="X554" s="376">
        <v>81.400000000000006</v>
      </c>
      <c r="Y554" s="228"/>
      <c r="Z554" s="393"/>
    </row>
    <row r="555" spans="1:27" x14ac:dyDescent="0.2">
      <c r="A555" s="231" t="s">
        <v>8</v>
      </c>
      <c r="B555" s="231"/>
      <c r="C555" s="246">
        <v>4.8000000000000001E-2</v>
      </c>
      <c r="D555" s="247">
        <v>0.03</v>
      </c>
      <c r="E555" s="247">
        <v>3.7999999999999999E-2</v>
      </c>
      <c r="F555" s="247">
        <v>0.05</v>
      </c>
      <c r="G555" s="247">
        <v>3.4000000000000002E-2</v>
      </c>
      <c r="H555" s="247">
        <v>4.4999999999999998E-2</v>
      </c>
      <c r="I555" s="248">
        <v>4.5999999999999999E-2</v>
      </c>
      <c r="J555" s="422">
        <v>5.1999999999999998E-2</v>
      </c>
      <c r="K555" s="247">
        <v>3.7999999999999999E-2</v>
      </c>
      <c r="L555" s="247">
        <v>3.5999999999999997E-2</v>
      </c>
      <c r="M555" s="247">
        <v>7.6999999999999999E-2</v>
      </c>
      <c r="N555" s="247">
        <v>6.5000000000000002E-2</v>
      </c>
      <c r="O555" s="247">
        <v>4.3999999999999997E-2</v>
      </c>
      <c r="P555" s="248">
        <v>3.9E-2</v>
      </c>
      <c r="Q555" s="422">
        <v>2.5999999999999999E-2</v>
      </c>
      <c r="R555" s="247">
        <v>5.8999999999999997E-2</v>
      </c>
      <c r="S555" s="247">
        <v>2.7E-2</v>
      </c>
      <c r="T555" s="247">
        <v>6.9000000000000006E-2</v>
      </c>
      <c r="U555" s="247">
        <v>4.2999999999999997E-2</v>
      </c>
      <c r="V555" s="247">
        <v>0.04</v>
      </c>
      <c r="W555" s="248">
        <v>5.2999999999999999E-2</v>
      </c>
      <c r="X555" s="377">
        <v>7.9000000000000001E-2</v>
      </c>
      <c r="Z555" s="313"/>
    </row>
    <row r="556" spans="1:27" x14ac:dyDescent="0.2">
      <c r="A556" s="238" t="s">
        <v>1</v>
      </c>
      <c r="B556" s="238"/>
      <c r="C556" s="250">
        <f>C553/C552*100-100</f>
        <v>15.529953917050705</v>
      </c>
      <c r="D556" s="251">
        <f t="shared" ref="D556:W556" si="124">D553/D552*100-100</f>
        <v>12.695852534562206</v>
      </c>
      <c r="E556" s="251">
        <f t="shared" si="124"/>
        <v>5.8525345622119715</v>
      </c>
      <c r="F556" s="251">
        <f t="shared" si="124"/>
        <v>-5.5760368663594448</v>
      </c>
      <c r="G556" s="251">
        <f t="shared" si="124"/>
        <v>5.2534562211981495</v>
      </c>
      <c r="H556" s="251">
        <f t="shared" si="124"/>
        <v>2.5576036866359289</v>
      </c>
      <c r="I556" s="252">
        <f t="shared" si="124"/>
        <v>0.23041474654377225</v>
      </c>
      <c r="J556" s="423">
        <f t="shared" si="124"/>
        <v>1.2442396313363986</v>
      </c>
      <c r="K556" s="251">
        <f t="shared" si="124"/>
        <v>2.3271889400921566</v>
      </c>
      <c r="L556" s="251">
        <f t="shared" si="124"/>
        <v>4.6313364055299502</v>
      </c>
      <c r="M556" s="251">
        <f t="shared" si="124"/>
        <v>-15.599078341013822</v>
      </c>
      <c r="N556" s="251">
        <f t="shared" si="124"/>
        <v>9.0092165898617509</v>
      </c>
      <c r="O556" s="251">
        <f t="shared" si="124"/>
        <v>9.792626728110605</v>
      </c>
      <c r="P556" s="252">
        <f t="shared" si="124"/>
        <v>13.041474654377879</v>
      </c>
      <c r="Q556" s="423">
        <f t="shared" si="124"/>
        <v>-0.29953917050691814</v>
      </c>
      <c r="R556" s="251">
        <f t="shared" si="124"/>
        <v>3.8709677419354875</v>
      </c>
      <c r="S556" s="251">
        <f t="shared" si="124"/>
        <v>4.124423963133637</v>
      </c>
      <c r="T556" s="251">
        <f t="shared" si="124"/>
        <v>-6.5898617511520712</v>
      </c>
      <c r="U556" s="251">
        <f t="shared" si="124"/>
        <v>9.7695852534562135</v>
      </c>
      <c r="V556" s="251">
        <f t="shared" si="124"/>
        <v>12.811059907834107</v>
      </c>
      <c r="W556" s="252">
        <f t="shared" si="124"/>
        <v>16.866359447004612</v>
      </c>
      <c r="X556" s="369">
        <f>X553/X552*100-100</f>
        <v>5.7142857142857224</v>
      </c>
      <c r="Y556" s="767"/>
    </row>
    <row r="557" spans="1:27" ht="13.5" thickBot="1" x14ac:dyDescent="0.25">
      <c r="A557" s="669" t="s">
        <v>27</v>
      </c>
      <c r="B557" s="253"/>
      <c r="C557" s="254">
        <f t="shared" ref="C557:W557" si="125">C553-C540</f>
        <v>165</v>
      </c>
      <c r="D557" s="255">
        <f t="shared" si="125"/>
        <v>76</v>
      </c>
      <c r="E557" s="255">
        <f t="shared" si="125"/>
        <v>-5</v>
      </c>
      <c r="F557" s="255">
        <f t="shared" si="125"/>
        <v>68</v>
      </c>
      <c r="G557" s="255">
        <f t="shared" si="125"/>
        <v>27</v>
      </c>
      <c r="H557" s="255">
        <f t="shared" si="125"/>
        <v>145</v>
      </c>
      <c r="I557" s="256">
        <f t="shared" si="125"/>
        <v>123</v>
      </c>
      <c r="J557" s="437">
        <f t="shared" si="125"/>
        <v>-14</v>
      </c>
      <c r="K557" s="255">
        <f t="shared" si="125"/>
        <v>107</v>
      </c>
      <c r="L557" s="255">
        <f t="shared" si="125"/>
        <v>-47</v>
      </c>
      <c r="M557" s="255">
        <f t="shared" si="125"/>
        <v>-57</v>
      </c>
      <c r="N557" s="255">
        <f t="shared" si="125"/>
        <v>97</v>
      </c>
      <c r="O557" s="255">
        <f t="shared" si="125"/>
        <v>-122</v>
      </c>
      <c r="P557" s="256">
        <f t="shared" si="125"/>
        <v>31</v>
      </c>
      <c r="Q557" s="437">
        <f t="shared" si="125"/>
        <v>14</v>
      </c>
      <c r="R557" s="255">
        <f t="shared" si="125"/>
        <v>40</v>
      </c>
      <c r="S557" s="255">
        <f t="shared" si="125"/>
        <v>-68</v>
      </c>
      <c r="T557" s="255">
        <f t="shared" si="125"/>
        <v>153</v>
      </c>
      <c r="U557" s="255">
        <f t="shared" si="125"/>
        <v>181</v>
      </c>
      <c r="V557" s="255">
        <f t="shared" si="125"/>
        <v>70</v>
      </c>
      <c r="W557" s="256">
        <f t="shared" si="125"/>
        <v>121</v>
      </c>
      <c r="X557" s="370">
        <f t="shared" ref="X557" si="126">X553-$C$285</f>
        <v>1282</v>
      </c>
      <c r="Y557" s="935"/>
      <c r="Z557" s="210"/>
    </row>
    <row r="558" spans="1:27" x14ac:dyDescent="0.2">
      <c r="A558" s="258" t="s">
        <v>51</v>
      </c>
      <c r="B558" s="258"/>
      <c r="C558" s="259">
        <v>51</v>
      </c>
      <c r="D558" s="260">
        <v>50</v>
      </c>
      <c r="E558" s="260">
        <v>51</v>
      </c>
      <c r="F558" s="260">
        <v>13</v>
      </c>
      <c r="G558" s="260">
        <v>51</v>
      </c>
      <c r="H558" s="260">
        <v>48</v>
      </c>
      <c r="I558" s="261">
        <v>49</v>
      </c>
      <c r="J558" s="424">
        <v>51</v>
      </c>
      <c r="K558" s="260">
        <v>48</v>
      </c>
      <c r="L558" s="260">
        <v>53</v>
      </c>
      <c r="M558" s="260">
        <v>8</v>
      </c>
      <c r="N558" s="260">
        <v>51</v>
      </c>
      <c r="O558" s="260">
        <v>50</v>
      </c>
      <c r="P558" s="261">
        <v>52</v>
      </c>
      <c r="Q558" s="424">
        <v>51</v>
      </c>
      <c r="R558" s="260">
        <v>51</v>
      </c>
      <c r="S558" s="260">
        <v>51</v>
      </c>
      <c r="T558" s="260">
        <v>14</v>
      </c>
      <c r="U558" s="260">
        <v>50</v>
      </c>
      <c r="V558" s="260">
        <v>50</v>
      </c>
      <c r="W558" s="261">
        <v>49</v>
      </c>
      <c r="X558" s="385">
        <f>SUM(C558:W558)</f>
        <v>942</v>
      </c>
      <c r="Y558" s="200" t="s">
        <v>56</v>
      </c>
      <c r="Z558" s="263">
        <f>X545-X558</f>
        <v>2</v>
      </c>
      <c r="AA558" s="285">
        <f>Z558/X545</f>
        <v>2.1186440677966102E-3</v>
      </c>
    </row>
    <row r="559" spans="1:27" x14ac:dyDescent="0.2">
      <c r="A559" s="265" t="s">
        <v>28</v>
      </c>
      <c r="B559" s="265"/>
      <c r="C559" s="218">
        <v>157</v>
      </c>
      <c r="D559" s="267">
        <v>157</v>
      </c>
      <c r="E559" s="267">
        <v>156.5</v>
      </c>
      <c r="F559" s="267">
        <v>156.5</v>
      </c>
      <c r="G559" s="267">
        <v>156.5</v>
      </c>
      <c r="H559" s="267">
        <v>155.5</v>
      </c>
      <c r="I559" s="219">
        <v>155.5</v>
      </c>
      <c r="J559" s="425">
        <v>157.5</v>
      </c>
      <c r="K559" s="267">
        <v>157.5</v>
      </c>
      <c r="L559" s="267">
        <v>157</v>
      </c>
      <c r="M559" s="267">
        <v>157</v>
      </c>
      <c r="N559" s="267">
        <v>156.5</v>
      </c>
      <c r="O559" s="267">
        <v>155.5</v>
      </c>
      <c r="P559" s="219">
        <v>155.5</v>
      </c>
      <c r="Q559" s="425">
        <v>159.5</v>
      </c>
      <c r="R559" s="267">
        <v>159.5</v>
      </c>
      <c r="S559" s="267">
        <v>156.5</v>
      </c>
      <c r="T559" s="267">
        <v>156.5</v>
      </c>
      <c r="U559" s="267">
        <v>156.5</v>
      </c>
      <c r="V559" s="267">
        <v>155</v>
      </c>
      <c r="W559" s="219">
        <v>155</v>
      </c>
      <c r="X559" s="325"/>
      <c r="Y559" s="200" t="s">
        <v>57</v>
      </c>
      <c r="Z559" s="200">
        <v>156.6</v>
      </c>
      <c r="AA559" s="210"/>
    </row>
    <row r="560" spans="1:27" ht="13.5" thickBot="1" x14ac:dyDescent="0.25">
      <c r="A560" s="266" t="s">
        <v>26</v>
      </c>
      <c r="B560" s="266"/>
      <c r="C560" s="623">
        <f t="shared" ref="C560:W560" si="127">C559-C546</f>
        <v>0</v>
      </c>
      <c r="D560" s="624">
        <f t="shared" si="127"/>
        <v>0</v>
      </c>
      <c r="E560" s="624">
        <f t="shared" si="127"/>
        <v>0.5</v>
      </c>
      <c r="F560" s="624">
        <f t="shared" si="127"/>
        <v>0.5</v>
      </c>
      <c r="G560" s="624">
        <f t="shared" si="127"/>
        <v>0.5</v>
      </c>
      <c r="H560" s="624">
        <f t="shared" si="127"/>
        <v>0.5</v>
      </c>
      <c r="I560" s="625">
        <f t="shared" si="127"/>
        <v>0.5</v>
      </c>
      <c r="J560" s="723">
        <f t="shared" si="127"/>
        <v>0.5</v>
      </c>
      <c r="K560" s="624">
        <f t="shared" si="127"/>
        <v>0.5</v>
      </c>
      <c r="L560" s="624">
        <f t="shared" si="127"/>
        <v>1</v>
      </c>
      <c r="M560" s="624">
        <f t="shared" si="127"/>
        <v>1</v>
      </c>
      <c r="N560" s="624">
        <f t="shared" si="127"/>
        <v>0.5</v>
      </c>
      <c r="O560" s="624">
        <f t="shared" si="127"/>
        <v>0.5</v>
      </c>
      <c r="P560" s="625">
        <f t="shared" si="127"/>
        <v>0.5</v>
      </c>
      <c r="Q560" s="723">
        <f t="shared" si="127"/>
        <v>0.5</v>
      </c>
      <c r="R560" s="624">
        <f t="shared" si="127"/>
        <v>0.5</v>
      </c>
      <c r="S560" s="624">
        <f t="shared" si="127"/>
        <v>0.5</v>
      </c>
      <c r="T560" s="624">
        <f t="shared" si="127"/>
        <v>0.5</v>
      </c>
      <c r="U560" s="624">
        <f t="shared" si="127"/>
        <v>0.5</v>
      </c>
      <c r="V560" s="624">
        <f t="shared" si="127"/>
        <v>0.5</v>
      </c>
      <c r="W560" s="625">
        <f t="shared" si="127"/>
        <v>0.5</v>
      </c>
      <c r="X560" s="371"/>
      <c r="Y560" s="200" t="s">
        <v>26</v>
      </c>
      <c r="Z560" s="200">
        <f>Z559-Z546</f>
        <v>0.40999999999999659</v>
      </c>
    </row>
    <row r="562" spans="1:27" ht="13.5" thickBot="1" x14ac:dyDescent="0.25"/>
    <row r="563" spans="1:27" ht="13.5" thickBot="1" x14ac:dyDescent="0.25">
      <c r="A563" s="230" t="s">
        <v>307</v>
      </c>
      <c r="B563" s="230"/>
      <c r="C563" s="1082" t="s">
        <v>130</v>
      </c>
      <c r="D563" s="1083"/>
      <c r="E563" s="1083"/>
      <c r="F563" s="1083"/>
      <c r="G563" s="1083"/>
      <c r="H563" s="1083"/>
      <c r="I563" s="1084"/>
      <c r="J563" s="1085" t="s">
        <v>131</v>
      </c>
      <c r="K563" s="1083"/>
      <c r="L563" s="1083"/>
      <c r="M563" s="1083"/>
      <c r="N563" s="1083"/>
      <c r="O563" s="1083"/>
      <c r="P563" s="1084"/>
      <c r="Q563" s="1086" t="s">
        <v>53</v>
      </c>
      <c r="R563" s="1087"/>
      <c r="S563" s="1087"/>
      <c r="T563" s="1087"/>
      <c r="U563" s="1087"/>
      <c r="V563" s="1087"/>
      <c r="W563" s="1088"/>
      <c r="X563" s="1080" t="s">
        <v>55</v>
      </c>
      <c r="Y563" s="228">
        <v>237</v>
      </c>
    </row>
    <row r="564" spans="1:27" ht="13.5" thickBot="1" x14ac:dyDescent="0.25">
      <c r="A564" s="676" t="s">
        <v>54</v>
      </c>
      <c r="B564" s="258"/>
      <c r="C564" s="903">
        <v>1</v>
      </c>
      <c r="D564" s="900">
        <v>2</v>
      </c>
      <c r="E564" s="900">
        <v>3</v>
      </c>
      <c r="F564" s="900">
        <v>4</v>
      </c>
      <c r="G564" s="900">
        <v>5</v>
      </c>
      <c r="H564" s="900">
        <v>6</v>
      </c>
      <c r="I564" s="901">
        <v>7</v>
      </c>
      <c r="J564" s="902">
        <v>8</v>
      </c>
      <c r="K564" s="900">
        <v>9</v>
      </c>
      <c r="L564" s="900">
        <v>10</v>
      </c>
      <c r="M564" s="900">
        <v>11</v>
      </c>
      <c r="N564" s="900">
        <v>12</v>
      </c>
      <c r="O564" s="900">
        <v>13</v>
      </c>
      <c r="P564" s="901">
        <v>14</v>
      </c>
      <c r="Q564" s="902">
        <v>1</v>
      </c>
      <c r="R564" s="900">
        <v>2</v>
      </c>
      <c r="S564" s="900">
        <v>3</v>
      </c>
      <c r="T564" s="900">
        <v>4</v>
      </c>
      <c r="U564" s="900">
        <v>5</v>
      </c>
      <c r="V564" s="900">
        <v>6</v>
      </c>
      <c r="W564" s="901">
        <v>7</v>
      </c>
      <c r="X564" s="1081"/>
      <c r="Y564" s="228"/>
      <c r="Z564" s="228"/>
    </row>
    <row r="565" spans="1:27" x14ac:dyDescent="0.2">
      <c r="A565" s="234" t="s">
        <v>3</v>
      </c>
      <c r="B565" s="1020"/>
      <c r="C565" s="442">
        <v>4355</v>
      </c>
      <c r="D565" s="443">
        <v>4355</v>
      </c>
      <c r="E565" s="442">
        <v>4355</v>
      </c>
      <c r="F565" s="443">
        <v>4355</v>
      </c>
      <c r="G565" s="442">
        <v>4355</v>
      </c>
      <c r="H565" s="443">
        <v>4355</v>
      </c>
      <c r="I565" s="442">
        <v>4355</v>
      </c>
      <c r="J565" s="443">
        <v>4355</v>
      </c>
      <c r="K565" s="442">
        <v>4355</v>
      </c>
      <c r="L565" s="443">
        <v>4355</v>
      </c>
      <c r="M565" s="442">
        <v>4355</v>
      </c>
      <c r="N565" s="443">
        <v>4355</v>
      </c>
      <c r="O565" s="442">
        <v>4355</v>
      </c>
      <c r="P565" s="443">
        <v>4355</v>
      </c>
      <c r="Q565" s="442">
        <v>4355</v>
      </c>
      <c r="R565" s="443">
        <v>4355</v>
      </c>
      <c r="S565" s="442">
        <v>4355</v>
      </c>
      <c r="T565" s="443">
        <v>4355</v>
      </c>
      <c r="U565" s="442">
        <v>4355</v>
      </c>
      <c r="V565" s="443">
        <v>4355</v>
      </c>
      <c r="W565" s="442">
        <v>4355</v>
      </c>
      <c r="X565" s="443">
        <v>4355</v>
      </c>
      <c r="Z565" s="210"/>
    </row>
    <row r="566" spans="1:27" x14ac:dyDescent="0.2">
      <c r="A566" s="238" t="s">
        <v>6</v>
      </c>
      <c r="B566" s="238"/>
      <c r="C566" s="239">
        <v>5041</v>
      </c>
      <c r="D566" s="240">
        <v>5021</v>
      </c>
      <c r="E566" s="240">
        <v>4792</v>
      </c>
      <c r="F566" s="240">
        <v>4236</v>
      </c>
      <c r="G566" s="240">
        <v>4748</v>
      </c>
      <c r="H566" s="240">
        <v>4414</v>
      </c>
      <c r="I566" s="241">
        <v>4428</v>
      </c>
      <c r="J566" s="420">
        <v>4346</v>
      </c>
      <c r="K566" s="240">
        <v>4478</v>
      </c>
      <c r="L566" s="240">
        <v>4715</v>
      </c>
      <c r="M566" s="240">
        <v>3669</v>
      </c>
      <c r="N566" s="240">
        <v>4723</v>
      </c>
      <c r="O566" s="240">
        <v>4923</v>
      </c>
      <c r="P566" s="241">
        <v>4978</v>
      </c>
      <c r="Q566" s="420">
        <v>4468</v>
      </c>
      <c r="R566" s="240">
        <v>4668</v>
      </c>
      <c r="S566" s="240">
        <v>4666</v>
      </c>
      <c r="T566" s="240">
        <v>4141</v>
      </c>
      <c r="U566" s="240">
        <v>4719</v>
      </c>
      <c r="V566" s="240">
        <v>4981</v>
      </c>
      <c r="W566" s="241">
        <v>5163</v>
      </c>
      <c r="X566" s="375">
        <f>+AVERAGE(C566:W566)</f>
        <v>4634.1904761904761</v>
      </c>
    </row>
    <row r="567" spans="1:27" x14ac:dyDescent="0.2">
      <c r="A567" s="231" t="s">
        <v>7</v>
      </c>
      <c r="B567" s="231"/>
      <c r="C567" s="242">
        <v>100</v>
      </c>
      <c r="D567" s="243">
        <v>100</v>
      </c>
      <c r="E567" s="243">
        <v>100</v>
      </c>
      <c r="F567" s="243">
        <v>100</v>
      </c>
      <c r="G567" s="243">
        <v>100</v>
      </c>
      <c r="H567" s="243">
        <v>100</v>
      </c>
      <c r="I567" s="244">
        <v>100</v>
      </c>
      <c r="J567" s="421">
        <v>100</v>
      </c>
      <c r="K567" s="243">
        <v>91.7</v>
      </c>
      <c r="L567" s="243">
        <v>100</v>
      </c>
      <c r="M567" s="243">
        <v>100</v>
      </c>
      <c r="N567" s="243">
        <v>91.3</v>
      </c>
      <c r="O567" s="243">
        <v>91.7</v>
      </c>
      <c r="P567" s="244">
        <v>100</v>
      </c>
      <c r="Q567" s="421">
        <v>100</v>
      </c>
      <c r="R567" s="243">
        <v>92.3</v>
      </c>
      <c r="S567" s="243">
        <v>100</v>
      </c>
      <c r="T567" s="243">
        <v>100</v>
      </c>
      <c r="U567" s="243">
        <v>100</v>
      </c>
      <c r="V567" s="243">
        <v>100</v>
      </c>
      <c r="W567" s="244">
        <v>100</v>
      </c>
      <c r="X567" s="952">
        <f t="shared" ref="X567:X568" si="128">+AVERAGE(C567:W567)</f>
        <v>98.428571428571431</v>
      </c>
      <c r="Y567" s="228"/>
      <c r="Z567" s="393"/>
    </row>
    <row r="568" spans="1:27" x14ac:dyDescent="0.2">
      <c r="A568" s="231" t="s">
        <v>8</v>
      </c>
      <c r="B568" s="231"/>
      <c r="C568" s="246">
        <v>4.3999999999999997E-2</v>
      </c>
      <c r="D568" s="247">
        <v>4.4999999999999998E-2</v>
      </c>
      <c r="E568" s="247">
        <v>3.5999999999999997E-2</v>
      </c>
      <c r="F568" s="247">
        <v>5.3999999999999999E-2</v>
      </c>
      <c r="G568" s="247">
        <v>4.5999999999999999E-2</v>
      </c>
      <c r="H568" s="950">
        <v>0.05</v>
      </c>
      <c r="I568" s="248">
        <v>4.2000000000000003E-2</v>
      </c>
      <c r="J568" s="422">
        <v>4.7E-2</v>
      </c>
      <c r="K568" s="247">
        <v>5.3999999999999999E-2</v>
      </c>
      <c r="L568" s="247">
        <v>3.6999999999999998E-2</v>
      </c>
      <c r="M568" s="247">
        <v>2.3E-2</v>
      </c>
      <c r="N568" s="247">
        <v>0.04</v>
      </c>
      <c r="O568" s="247">
        <v>4.4999999999999998E-2</v>
      </c>
      <c r="P568" s="248">
        <v>4.8000000000000001E-2</v>
      </c>
      <c r="Q568" s="422">
        <v>3.9E-2</v>
      </c>
      <c r="R568" s="247">
        <v>6.2E-2</v>
      </c>
      <c r="S568" s="247">
        <v>4.1000000000000002E-2</v>
      </c>
      <c r="T568" s="247">
        <v>5.2999999999999999E-2</v>
      </c>
      <c r="U568" s="247">
        <v>4.2000000000000003E-2</v>
      </c>
      <c r="V568" s="247">
        <v>4.5999999999999999E-2</v>
      </c>
      <c r="W568" s="248">
        <v>5.1999999999999998E-2</v>
      </c>
      <c r="X568" s="951">
        <f t="shared" si="128"/>
        <v>4.5047619047619059E-2</v>
      </c>
      <c r="Z568" s="313"/>
    </row>
    <row r="569" spans="1:27" x14ac:dyDescent="0.2">
      <c r="A569" s="238" t="s">
        <v>1</v>
      </c>
      <c r="B569" s="238"/>
      <c r="C569" s="250">
        <f>C566/C565*100-100</f>
        <v>15.752009184845008</v>
      </c>
      <c r="D569" s="250">
        <f t="shared" ref="D569:X569" si="129">D566/D565*100-100</f>
        <v>15.292766934557989</v>
      </c>
      <c r="E569" s="250">
        <f t="shared" si="129"/>
        <v>10.034443168771531</v>
      </c>
      <c r="F569" s="250">
        <f t="shared" si="129"/>
        <v>-2.7324913892078087</v>
      </c>
      <c r="G569" s="250">
        <f t="shared" si="129"/>
        <v>9.0241102181400663</v>
      </c>
      <c r="H569" s="250">
        <f t="shared" si="129"/>
        <v>1.3547646383467224</v>
      </c>
      <c r="I569" s="250">
        <f t="shared" si="129"/>
        <v>1.6762342135476587</v>
      </c>
      <c r="J569" s="250">
        <f t="shared" si="129"/>
        <v>-0.20665901262916009</v>
      </c>
      <c r="K569" s="250">
        <f t="shared" si="129"/>
        <v>2.824339839265221</v>
      </c>
      <c r="L569" s="250">
        <f t="shared" si="129"/>
        <v>8.2663605051664746</v>
      </c>
      <c r="M569" s="250">
        <f t="shared" si="129"/>
        <v>-15.752009184845008</v>
      </c>
      <c r="N569" s="250">
        <f t="shared" si="129"/>
        <v>8.4500574052812851</v>
      </c>
      <c r="O569" s="250">
        <f t="shared" si="129"/>
        <v>13.042479908151549</v>
      </c>
      <c r="P569" s="250">
        <f t="shared" si="129"/>
        <v>14.305396096440887</v>
      </c>
      <c r="Q569" s="250">
        <f t="shared" si="129"/>
        <v>2.5947187141216972</v>
      </c>
      <c r="R569" s="250">
        <f t="shared" si="129"/>
        <v>7.1871412169919608</v>
      </c>
      <c r="S569" s="250">
        <f t="shared" si="129"/>
        <v>7.1412169919632618</v>
      </c>
      <c r="T569" s="250">
        <f t="shared" si="129"/>
        <v>-4.9138920780711857</v>
      </c>
      <c r="U569" s="250">
        <f t="shared" si="129"/>
        <v>8.3582089552238727</v>
      </c>
      <c r="V569" s="250">
        <f t="shared" si="129"/>
        <v>14.374282433983936</v>
      </c>
      <c r="W569" s="250">
        <f t="shared" si="129"/>
        <v>18.553386911595865</v>
      </c>
      <c r="X569" s="250">
        <f t="shared" si="129"/>
        <v>6.410803127221044</v>
      </c>
      <c r="Y569" s="767"/>
    </row>
    <row r="570" spans="1:27" ht="13.5" thickBot="1" x14ac:dyDescent="0.25">
      <c r="A570" s="669" t="s">
        <v>27</v>
      </c>
      <c r="B570" s="253"/>
      <c r="C570" s="254">
        <f t="shared" ref="C570:W570" si="130">C566-C553</f>
        <v>27</v>
      </c>
      <c r="D570" s="255">
        <f t="shared" si="130"/>
        <v>130</v>
      </c>
      <c r="E570" s="255">
        <f t="shared" si="130"/>
        <v>198</v>
      </c>
      <c r="F570" s="255">
        <f t="shared" si="130"/>
        <v>138</v>
      </c>
      <c r="G570" s="255">
        <f t="shared" si="130"/>
        <v>180</v>
      </c>
      <c r="H570" s="255">
        <f t="shared" si="130"/>
        <v>-37</v>
      </c>
      <c r="I570" s="256">
        <f t="shared" si="130"/>
        <v>78</v>
      </c>
      <c r="J570" s="437">
        <f t="shared" si="130"/>
        <v>-48</v>
      </c>
      <c r="K570" s="255">
        <f t="shared" si="130"/>
        <v>37</v>
      </c>
      <c r="L570" s="255">
        <f t="shared" si="130"/>
        <v>174</v>
      </c>
      <c r="M570" s="255">
        <f t="shared" si="130"/>
        <v>6</v>
      </c>
      <c r="N570" s="255">
        <f t="shared" si="130"/>
        <v>-8</v>
      </c>
      <c r="O570" s="255">
        <f t="shared" si="130"/>
        <v>158</v>
      </c>
      <c r="P570" s="256">
        <f t="shared" si="130"/>
        <v>72</v>
      </c>
      <c r="Q570" s="437">
        <f t="shared" si="130"/>
        <v>141</v>
      </c>
      <c r="R570" s="255">
        <f t="shared" si="130"/>
        <v>160</v>
      </c>
      <c r="S570" s="255">
        <f t="shared" si="130"/>
        <v>147</v>
      </c>
      <c r="T570" s="255">
        <f t="shared" si="130"/>
        <v>87</v>
      </c>
      <c r="U570" s="255">
        <f t="shared" si="130"/>
        <v>-45</v>
      </c>
      <c r="V570" s="255">
        <f t="shared" si="130"/>
        <v>85</v>
      </c>
      <c r="W570" s="256">
        <f t="shared" si="130"/>
        <v>91</v>
      </c>
      <c r="X570" s="370">
        <f t="shared" ref="X570" si="131">X566-$C$285</f>
        <v>1328.1904761904761</v>
      </c>
      <c r="Y570" s="935"/>
      <c r="Z570" s="210"/>
    </row>
    <row r="571" spans="1:27" x14ac:dyDescent="0.2">
      <c r="A571" s="258" t="s">
        <v>51</v>
      </c>
      <c r="B571" s="265"/>
      <c r="C571" s="962">
        <v>43</v>
      </c>
      <c r="D571" s="963">
        <v>40</v>
      </c>
      <c r="E571" s="963">
        <v>42</v>
      </c>
      <c r="F571" s="963">
        <v>9</v>
      </c>
      <c r="G571" s="963">
        <v>43</v>
      </c>
      <c r="H571" s="963">
        <v>44</v>
      </c>
      <c r="I571" s="964">
        <v>44</v>
      </c>
      <c r="J571" s="965">
        <v>44</v>
      </c>
      <c r="K571" s="963">
        <v>44</v>
      </c>
      <c r="L571" s="963">
        <v>45</v>
      </c>
      <c r="M571" s="963">
        <v>9</v>
      </c>
      <c r="N571" s="963">
        <v>44</v>
      </c>
      <c r="O571" s="963">
        <v>45</v>
      </c>
      <c r="P571" s="966">
        <v>43</v>
      </c>
      <c r="Q571" s="962">
        <v>44</v>
      </c>
      <c r="R571" s="963">
        <v>44</v>
      </c>
      <c r="S571" s="963">
        <v>44</v>
      </c>
      <c r="T571" s="963">
        <v>10</v>
      </c>
      <c r="U571" s="963">
        <v>44</v>
      </c>
      <c r="V571" s="963">
        <v>45</v>
      </c>
      <c r="W571" s="966">
        <v>42</v>
      </c>
      <c r="X571" s="967">
        <f>SUM(C571:W571)</f>
        <v>812</v>
      </c>
      <c r="Y571" s="200" t="s">
        <v>56</v>
      </c>
      <c r="Z571" s="263">
        <f>X558-X571</f>
        <v>130</v>
      </c>
      <c r="AA571" s="285">
        <f>Z571/X558</f>
        <v>0.13800424628450106</v>
      </c>
    </row>
    <row r="572" spans="1:27" x14ac:dyDescent="0.2">
      <c r="A572" s="265" t="s">
        <v>28</v>
      </c>
      <c r="B572" s="265"/>
      <c r="C572" s="218"/>
      <c r="D572" s="267"/>
      <c r="E572" s="267"/>
      <c r="F572" s="267"/>
      <c r="G572" s="267"/>
      <c r="H572" s="267"/>
      <c r="I572" s="219"/>
      <c r="J572" s="425"/>
      <c r="K572" s="267"/>
      <c r="L572" s="267"/>
      <c r="M572" s="267"/>
      <c r="N572" s="267"/>
      <c r="O572" s="267"/>
      <c r="P572" s="219"/>
      <c r="Q572" s="425"/>
      <c r="R572" s="267"/>
      <c r="S572" s="267"/>
      <c r="T572" s="267"/>
      <c r="U572" s="267"/>
      <c r="V572" s="267"/>
      <c r="W572" s="219"/>
      <c r="X572" s="325"/>
      <c r="Y572" s="200" t="s">
        <v>57</v>
      </c>
      <c r="Z572" s="200">
        <v>156.61000000000001</v>
      </c>
      <c r="AA572" s="210"/>
    </row>
    <row r="573" spans="1:27" ht="13.5" thickBot="1" x14ac:dyDescent="0.25">
      <c r="A573" s="266" t="s">
        <v>26</v>
      </c>
      <c r="B573" s="266"/>
      <c r="C573" s="623">
        <f t="shared" ref="C573:W573" si="132">C572-C559</f>
        <v>-157</v>
      </c>
      <c r="D573" s="624">
        <f t="shared" si="132"/>
        <v>-157</v>
      </c>
      <c r="E573" s="624">
        <f t="shared" si="132"/>
        <v>-156.5</v>
      </c>
      <c r="F573" s="624">
        <f t="shared" si="132"/>
        <v>-156.5</v>
      </c>
      <c r="G573" s="624">
        <f t="shared" si="132"/>
        <v>-156.5</v>
      </c>
      <c r="H573" s="624">
        <f t="shared" si="132"/>
        <v>-155.5</v>
      </c>
      <c r="I573" s="625">
        <f t="shared" si="132"/>
        <v>-155.5</v>
      </c>
      <c r="J573" s="723">
        <f t="shared" si="132"/>
        <v>-157.5</v>
      </c>
      <c r="K573" s="624">
        <f t="shared" si="132"/>
        <v>-157.5</v>
      </c>
      <c r="L573" s="624">
        <f t="shared" si="132"/>
        <v>-157</v>
      </c>
      <c r="M573" s="624">
        <f t="shared" si="132"/>
        <v>-157</v>
      </c>
      <c r="N573" s="624">
        <f t="shared" si="132"/>
        <v>-156.5</v>
      </c>
      <c r="O573" s="624">
        <f t="shared" si="132"/>
        <v>-155.5</v>
      </c>
      <c r="P573" s="625">
        <f t="shared" si="132"/>
        <v>-155.5</v>
      </c>
      <c r="Q573" s="723">
        <f t="shared" si="132"/>
        <v>-159.5</v>
      </c>
      <c r="R573" s="624">
        <f t="shared" si="132"/>
        <v>-159.5</v>
      </c>
      <c r="S573" s="624">
        <f t="shared" si="132"/>
        <v>-156.5</v>
      </c>
      <c r="T573" s="624">
        <f t="shared" si="132"/>
        <v>-156.5</v>
      </c>
      <c r="U573" s="624">
        <f t="shared" si="132"/>
        <v>-156.5</v>
      </c>
      <c r="V573" s="624">
        <f t="shared" si="132"/>
        <v>-155</v>
      </c>
      <c r="W573" s="625">
        <f t="shared" si="132"/>
        <v>-155</v>
      </c>
      <c r="X573" s="371"/>
      <c r="Y573" s="200" t="s">
        <v>26</v>
      </c>
      <c r="Z573" s="200">
        <f>Z572-Z559</f>
        <v>1.0000000000019327E-2</v>
      </c>
    </row>
    <row r="575" spans="1:27" ht="13.5" customHeight="1" thickBot="1" x14ac:dyDescent="0.25"/>
    <row r="576" spans="1:27" ht="13.5" thickBot="1" x14ac:dyDescent="0.25">
      <c r="A576" s="230" t="s">
        <v>308</v>
      </c>
      <c r="B576" s="230"/>
      <c r="C576" s="1082" t="s">
        <v>130</v>
      </c>
      <c r="D576" s="1083"/>
      <c r="E576" s="1083"/>
      <c r="F576" s="1083"/>
      <c r="G576" s="1083"/>
      <c r="H576" s="1083"/>
      <c r="I576" s="1084"/>
      <c r="J576" s="1085" t="s">
        <v>131</v>
      </c>
      <c r="K576" s="1083"/>
      <c r="L576" s="1083"/>
      <c r="M576" s="1083"/>
      <c r="N576" s="1083"/>
      <c r="O576" s="1083"/>
      <c r="P576" s="1084"/>
      <c r="Q576" s="1086" t="s">
        <v>53</v>
      </c>
      <c r="R576" s="1087"/>
      <c r="S576" s="1087"/>
      <c r="T576" s="1087"/>
      <c r="U576" s="1087"/>
      <c r="V576" s="1087"/>
      <c r="W576" s="1088"/>
      <c r="X576" s="1080" t="s">
        <v>55</v>
      </c>
      <c r="Y576" s="228">
        <v>237</v>
      </c>
    </row>
    <row r="577" spans="1:27" ht="13.5" thickBot="1" x14ac:dyDescent="0.25">
      <c r="A577" s="676" t="s">
        <v>54</v>
      </c>
      <c r="B577" s="258"/>
      <c r="C577" s="271">
        <v>1</v>
      </c>
      <c r="D577" s="273">
        <v>2</v>
      </c>
      <c r="E577" s="273">
        <v>3</v>
      </c>
      <c r="F577" s="273">
        <v>4</v>
      </c>
      <c r="G577" s="273">
        <v>5</v>
      </c>
      <c r="H577" s="273">
        <v>6</v>
      </c>
      <c r="I577" s="686">
        <v>7</v>
      </c>
      <c r="J577" s="272">
        <v>8</v>
      </c>
      <c r="K577" s="273">
        <v>9</v>
      </c>
      <c r="L577" s="273">
        <v>10</v>
      </c>
      <c r="M577" s="273">
        <v>11</v>
      </c>
      <c r="N577" s="273">
        <v>12</v>
      </c>
      <c r="O577" s="273">
        <v>13</v>
      </c>
      <c r="P577" s="686">
        <v>14</v>
      </c>
      <c r="Q577" s="272">
        <v>1</v>
      </c>
      <c r="R577" s="273">
        <v>2</v>
      </c>
      <c r="S577" s="273">
        <v>3</v>
      </c>
      <c r="T577" s="273">
        <v>4</v>
      </c>
      <c r="U577" s="273">
        <v>5</v>
      </c>
      <c r="V577" s="273">
        <v>6</v>
      </c>
      <c r="W577" s="686">
        <v>7</v>
      </c>
      <c r="X577" s="1081"/>
      <c r="Y577" s="228"/>
      <c r="Z577" s="228"/>
    </row>
    <row r="578" spans="1:27" x14ac:dyDescent="0.2">
      <c r="A578" s="234" t="s">
        <v>3</v>
      </c>
      <c r="B578" s="1020"/>
      <c r="C578" s="338">
        <v>4370</v>
      </c>
      <c r="D578" s="339">
        <v>4370</v>
      </c>
      <c r="E578" s="339">
        <v>4370</v>
      </c>
      <c r="F578" s="339">
        <v>4370</v>
      </c>
      <c r="G578" s="339">
        <v>4370</v>
      </c>
      <c r="H578" s="339">
        <v>4370</v>
      </c>
      <c r="I578" s="340">
        <v>4370</v>
      </c>
      <c r="J578" s="338">
        <v>4370</v>
      </c>
      <c r="K578" s="339">
        <v>4370</v>
      </c>
      <c r="L578" s="339">
        <v>4370</v>
      </c>
      <c r="M578" s="339">
        <v>4370</v>
      </c>
      <c r="N578" s="339">
        <v>4370</v>
      </c>
      <c r="O578" s="339">
        <v>4370</v>
      </c>
      <c r="P578" s="343">
        <v>4370</v>
      </c>
      <c r="Q578" s="419">
        <v>4370</v>
      </c>
      <c r="R578" s="339">
        <v>4370</v>
      </c>
      <c r="S578" s="339">
        <v>4370</v>
      </c>
      <c r="T578" s="339">
        <v>4370</v>
      </c>
      <c r="U578" s="339">
        <v>4370</v>
      </c>
      <c r="V578" s="339">
        <v>4370</v>
      </c>
      <c r="W578" s="343">
        <v>4370</v>
      </c>
      <c r="X578" s="973">
        <v>4370</v>
      </c>
      <c r="Z578" s="210"/>
    </row>
    <row r="579" spans="1:27" x14ac:dyDescent="0.2">
      <c r="A579" s="238" t="s">
        <v>6</v>
      </c>
      <c r="B579" s="238"/>
      <c r="C579" s="239">
        <v>5048</v>
      </c>
      <c r="D579" s="240">
        <v>5016</v>
      </c>
      <c r="E579" s="240">
        <v>4812</v>
      </c>
      <c r="F579" s="240">
        <v>4327</v>
      </c>
      <c r="G579" s="240">
        <v>4575</v>
      </c>
      <c r="H579" s="240">
        <v>4565</v>
      </c>
      <c r="I579" s="280">
        <v>4419</v>
      </c>
      <c r="J579" s="239">
        <v>4535</v>
      </c>
      <c r="K579" s="240">
        <v>4581</v>
      </c>
      <c r="L579" s="240">
        <v>4720</v>
      </c>
      <c r="M579" s="240">
        <v>3718</v>
      </c>
      <c r="N579" s="240">
        <v>4761</v>
      </c>
      <c r="O579" s="240">
        <v>4813</v>
      </c>
      <c r="P579" s="241">
        <v>5118</v>
      </c>
      <c r="Q579" s="420">
        <v>4435</v>
      </c>
      <c r="R579" s="240">
        <v>4655</v>
      </c>
      <c r="S579" s="240">
        <v>4662</v>
      </c>
      <c r="T579" s="240">
        <v>4220</v>
      </c>
      <c r="U579" s="240">
        <v>4659</v>
      </c>
      <c r="V579" s="240">
        <v>5112</v>
      </c>
      <c r="W579" s="241">
        <v>5128</v>
      </c>
      <c r="X579" s="317">
        <v>4695</v>
      </c>
    </row>
    <row r="580" spans="1:27" x14ac:dyDescent="0.2">
      <c r="A580" s="231" t="s">
        <v>7</v>
      </c>
      <c r="B580" s="231"/>
      <c r="C580" s="242">
        <v>91.7</v>
      </c>
      <c r="D580" s="243">
        <v>100</v>
      </c>
      <c r="E580" s="243">
        <v>100</v>
      </c>
      <c r="F580" s="243">
        <v>100</v>
      </c>
      <c r="G580" s="243">
        <v>91.7</v>
      </c>
      <c r="H580" s="243">
        <v>100</v>
      </c>
      <c r="I580" s="281">
        <v>100</v>
      </c>
      <c r="J580" s="242">
        <v>83.3</v>
      </c>
      <c r="K580" s="243">
        <v>75</v>
      </c>
      <c r="L580" s="243">
        <v>100</v>
      </c>
      <c r="M580" s="243">
        <v>100</v>
      </c>
      <c r="N580" s="243">
        <v>83.3</v>
      </c>
      <c r="O580" s="243">
        <v>100</v>
      </c>
      <c r="P580" s="244">
        <v>91.7</v>
      </c>
      <c r="Q580" s="421">
        <v>100</v>
      </c>
      <c r="R580" s="243">
        <v>83.3</v>
      </c>
      <c r="S580" s="243">
        <v>100</v>
      </c>
      <c r="T580" s="243">
        <v>62.5</v>
      </c>
      <c r="U580" s="243">
        <v>100</v>
      </c>
      <c r="V580" s="243">
        <v>100</v>
      </c>
      <c r="W580" s="244">
        <v>100</v>
      </c>
      <c r="X580" s="955">
        <v>78.2</v>
      </c>
      <c r="Y580" s="228"/>
      <c r="Z580" s="393"/>
    </row>
    <row r="581" spans="1:27" ht="13.5" thickBot="1" x14ac:dyDescent="0.25">
      <c r="A581" s="231" t="s">
        <v>8</v>
      </c>
      <c r="B581" s="253"/>
      <c r="C581" s="911">
        <v>4.7E-2</v>
      </c>
      <c r="D581" s="912">
        <v>3.9E-2</v>
      </c>
      <c r="E581" s="912">
        <v>3.7999999999999999E-2</v>
      </c>
      <c r="F581" s="912">
        <v>5.0999999999999997E-2</v>
      </c>
      <c r="G581" s="912">
        <v>6.3E-2</v>
      </c>
      <c r="H581" s="971">
        <v>5.8000000000000003E-2</v>
      </c>
      <c r="I581" s="941">
        <v>4.8000000000000001E-2</v>
      </c>
      <c r="J581" s="911">
        <v>6.0999999999999999E-2</v>
      </c>
      <c r="K581" s="912">
        <v>9.5000000000000001E-2</v>
      </c>
      <c r="L581" s="912">
        <v>3.6999999999999998E-2</v>
      </c>
      <c r="M581" s="912">
        <v>4.3999999999999997E-2</v>
      </c>
      <c r="N581" s="912">
        <v>0.05</v>
      </c>
      <c r="O581" s="912">
        <v>5.5E-2</v>
      </c>
      <c r="P581" s="913">
        <v>5.2999999999999999E-2</v>
      </c>
      <c r="Q581" s="974">
        <v>3.4000000000000002E-2</v>
      </c>
      <c r="R581" s="912">
        <v>8.3000000000000004E-2</v>
      </c>
      <c r="S581" s="912">
        <v>4.8000000000000001E-2</v>
      </c>
      <c r="T581" s="912">
        <v>9.1999999999999998E-2</v>
      </c>
      <c r="U581" s="912">
        <v>4.9000000000000002E-2</v>
      </c>
      <c r="V581" s="912">
        <v>5.1999999999999998E-2</v>
      </c>
      <c r="W581" s="913">
        <v>4.7E-2</v>
      </c>
      <c r="X581" s="975">
        <v>8.4000000000000005E-2</v>
      </c>
      <c r="Z581" s="313"/>
    </row>
    <row r="582" spans="1:27" x14ac:dyDescent="0.2">
      <c r="A582" s="238" t="s">
        <v>1</v>
      </c>
      <c r="B582" s="1021"/>
      <c r="C582" s="936">
        <f>C579/C578*100-100</f>
        <v>15.514874141876419</v>
      </c>
      <c r="D582" s="936">
        <f t="shared" ref="D582:W582" si="133">D579/D578*100-100</f>
        <v>14.782608695652172</v>
      </c>
      <c r="E582" s="936">
        <f t="shared" si="133"/>
        <v>10.114416475972533</v>
      </c>
      <c r="F582" s="936">
        <f t="shared" si="133"/>
        <v>-0.98398169336384456</v>
      </c>
      <c r="G582" s="936">
        <f t="shared" si="133"/>
        <v>4.6910755148741288</v>
      </c>
      <c r="H582" s="936">
        <f t="shared" si="133"/>
        <v>4.4622425629290632</v>
      </c>
      <c r="I582" s="936">
        <f t="shared" si="133"/>
        <v>1.1212814645308953</v>
      </c>
      <c r="J582" s="936">
        <f t="shared" si="133"/>
        <v>3.7757437070938096</v>
      </c>
      <c r="K582" s="936">
        <f t="shared" si="133"/>
        <v>4.8283752860411937</v>
      </c>
      <c r="L582" s="936">
        <f t="shared" si="133"/>
        <v>8.0091533180778072</v>
      </c>
      <c r="M582" s="936">
        <f t="shared" si="133"/>
        <v>-14.919908466819223</v>
      </c>
      <c r="N582" s="936">
        <f t="shared" si="133"/>
        <v>8.9473684210526301</v>
      </c>
      <c r="O582" s="936">
        <f t="shared" si="133"/>
        <v>10.137299771167037</v>
      </c>
      <c r="P582" s="936">
        <f t="shared" si="133"/>
        <v>17.116704805491992</v>
      </c>
      <c r="Q582" s="936">
        <f t="shared" si="133"/>
        <v>1.4874141876430258</v>
      </c>
      <c r="R582" s="936">
        <f t="shared" si="133"/>
        <v>6.5217391304347956</v>
      </c>
      <c r="S582" s="936">
        <f t="shared" si="133"/>
        <v>6.6819221967963358</v>
      </c>
      <c r="T582" s="936">
        <f t="shared" si="133"/>
        <v>-3.432494279176197</v>
      </c>
      <c r="U582" s="936">
        <f t="shared" si="133"/>
        <v>6.6132723112128247</v>
      </c>
      <c r="V582" s="936">
        <f t="shared" si="133"/>
        <v>16.979405034324941</v>
      </c>
      <c r="W582" s="936">
        <f t="shared" si="133"/>
        <v>17.345537757437086</v>
      </c>
      <c r="X582" s="936">
        <f>X579/X578*100-100</f>
        <v>7.4370709382151006</v>
      </c>
      <c r="Y582" s="767"/>
    </row>
    <row r="583" spans="1:27" ht="13.5" thickBot="1" x14ac:dyDescent="0.25">
      <c r="A583" s="669" t="s">
        <v>27</v>
      </c>
      <c r="B583" s="253"/>
      <c r="C583" s="254">
        <f t="shared" ref="C583:W583" si="134">C579-C566</f>
        <v>7</v>
      </c>
      <c r="D583" s="255">
        <f t="shared" si="134"/>
        <v>-5</v>
      </c>
      <c r="E583" s="255">
        <f t="shared" si="134"/>
        <v>20</v>
      </c>
      <c r="F583" s="255">
        <f t="shared" si="134"/>
        <v>91</v>
      </c>
      <c r="G583" s="255">
        <f t="shared" si="134"/>
        <v>-173</v>
      </c>
      <c r="H583" s="255">
        <f t="shared" si="134"/>
        <v>151</v>
      </c>
      <c r="I583" s="256">
        <f t="shared" si="134"/>
        <v>-9</v>
      </c>
      <c r="J583" s="437">
        <f t="shared" si="134"/>
        <v>189</v>
      </c>
      <c r="K583" s="255">
        <f t="shared" si="134"/>
        <v>103</v>
      </c>
      <c r="L583" s="255">
        <f t="shared" si="134"/>
        <v>5</v>
      </c>
      <c r="M583" s="255">
        <f t="shared" si="134"/>
        <v>49</v>
      </c>
      <c r="N583" s="255">
        <f t="shared" si="134"/>
        <v>38</v>
      </c>
      <c r="O583" s="255">
        <f t="shared" si="134"/>
        <v>-110</v>
      </c>
      <c r="P583" s="256">
        <f t="shared" si="134"/>
        <v>140</v>
      </c>
      <c r="Q583" s="437">
        <f t="shared" si="134"/>
        <v>-33</v>
      </c>
      <c r="R583" s="255">
        <f t="shared" si="134"/>
        <v>-13</v>
      </c>
      <c r="S583" s="255">
        <f t="shared" si="134"/>
        <v>-4</v>
      </c>
      <c r="T583" s="255">
        <f t="shared" si="134"/>
        <v>79</v>
      </c>
      <c r="U583" s="255">
        <f t="shared" si="134"/>
        <v>-60</v>
      </c>
      <c r="V583" s="255">
        <f t="shared" si="134"/>
        <v>131</v>
      </c>
      <c r="W583" s="256">
        <f t="shared" si="134"/>
        <v>-35</v>
      </c>
      <c r="X583" s="363">
        <f t="shared" ref="X583" si="135">X579-$C$285</f>
        <v>1389</v>
      </c>
      <c r="Y583" s="935"/>
      <c r="Z583" s="210"/>
    </row>
    <row r="584" spans="1:27" x14ac:dyDescent="0.2">
      <c r="A584" s="258" t="s">
        <v>51</v>
      </c>
      <c r="B584" s="258"/>
      <c r="C584" s="956">
        <v>50</v>
      </c>
      <c r="D584" s="957">
        <v>50</v>
      </c>
      <c r="E584" s="957">
        <v>51</v>
      </c>
      <c r="F584" s="957">
        <v>13</v>
      </c>
      <c r="G584" s="957">
        <v>51</v>
      </c>
      <c r="H584" s="957">
        <v>47</v>
      </c>
      <c r="I584" s="958">
        <v>49</v>
      </c>
      <c r="J584" s="959">
        <v>51</v>
      </c>
      <c r="K584" s="957">
        <v>48</v>
      </c>
      <c r="L584" s="957">
        <v>53</v>
      </c>
      <c r="M584" s="957">
        <v>8</v>
      </c>
      <c r="N584" s="957">
        <v>51</v>
      </c>
      <c r="O584" s="957">
        <v>50</v>
      </c>
      <c r="P584" s="960">
        <v>52</v>
      </c>
      <c r="Q584" s="956">
        <v>51</v>
      </c>
      <c r="R584" s="957">
        <v>51</v>
      </c>
      <c r="S584" s="957">
        <v>51</v>
      </c>
      <c r="T584" s="957">
        <v>14</v>
      </c>
      <c r="U584" s="957">
        <v>50</v>
      </c>
      <c r="V584" s="957">
        <v>50</v>
      </c>
      <c r="W584" s="960">
        <v>49</v>
      </c>
      <c r="X584" s="972">
        <f>SUM(C584:W584)</f>
        <v>940</v>
      </c>
      <c r="Y584" s="200" t="s">
        <v>56</v>
      </c>
      <c r="Z584" s="263">
        <f>X571-X584</f>
        <v>-128</v>
      </c>
      <c r="AA584" s="285">
        <f>Z584/X571</f>
        <v>-0.15763546798029557</v>
      </c>
    </row>
    <row r="585" spans="1:27" x14ac:dyDescent="0.2">
      <c r="A585" s="265" t="s">
        <v>28</v>
      </c>
      <c r="B585" s="265"/>
      <c r="C585" s="218">
        <v>157</v>
      </c>
      <c r="D585" s="267">
        <v>157</v>
      </c>
      <c r="E585" s="267">
        <v>156.5</v>
      </c>
      <c r="F585" s="267">
        <v>156.5</v>
      </c>
      <c r="G585" s="267">
        <v>156.5</v>
      </c>
      <c r="H585" s="267">
        <v>155.5</v>
      </c>
      <c r="I585" s="219">
        <v>155.5</v>
      </c>
      <c r="J585" s="425">
        <v>157.5</v>
      </c>
      <c r="K585" s="267">
        <v>157.5</v>
      </c>
      <c r="L585" s="267">
        <v>157</v>
      </c>
      <c r="M585" s="267">
        <v>157</v>
      </c>
      <c r="N585" s="267">
        <v>156.5</v>
      </c>
      <c r="O585" s="267">
        <v>155.5</v>
      </c>
      <c r="P585" s="219">
        <v>155.5</v>
      </c>
      <c r="Q585" s="425">
        <v>159.5</v>
      </c>
      <c r="R585" s="267">
        <v>159.5</v>
      </c>
      <c r="S585" s="267">
        <v>156.5</v>
      </c>
      <c r="T585" s="267">
        <v>156.5</v>
      </c>
      <c r="U585" s="267">
        <v>156.5</v>
      </c>
      <c r="V585" s="267">
        <v>155</v>
      </c>
      <c r="W585" s="309">
        <v>155</v>
      </c>
      <c r="X585" s="222"/>
      <c r="Y585" s="200" t="s">
        <v>57</v>
      </c>
      <c r="Z585" s="200">
        <v>156.94999999999999</v>
      </c>
      <c r="AA585" s="210"/>
    </row>
    <row r="586" spans="1:27" ht="13.5" thickBot="1" x14ac:dyDescent="0.25">
      <c r="A586" s="266" t="s">
        <v>26</v>
      </c>
      <c r="B586" s="266"/>
      <c r="C586" s="623">
        <f t="shared" ref="C586:W586" si="136">C585-C572</f>
        <v>157</v>
      </c>
      <c r="D586" s="624">
        <f t="shared" si="136"/>
        <v>157</v>
      </c>
      <c r="E586" s="624">
        <f t="shared" si="136"/>
        <v>156.5</v>
      </c>
      <c r="F586" s="624">
        <f t="shared" si="136"/>
        <v>156.5</v>
      </c>
      <c r="G586" s="624">
        <f t="shared" si="136"/>
        <v>156.5</v>
      </c>
      <c r="H586" s="624">
        <f t="shared" si="136"/>
        <v>155.5</v>
      </c>
      <c r="I586" s="625">
        <f t="shared" si="136"/>
        <v>155.5</v>
      </c>
      <c r="J586" s="723">
        <f t="shared" si="136"/>
        <v>157.5</v>
      </c>
      <c r="K586" s="624">
        <f t="shared" si="136"/>
        <v>157.5</v>
      </c>
      <c r="L586" s="624">
        <f t="shared" si="136"/>
        <v>157</v>
      </c>
      <c r="M586" s="624">
        <f t="shared" si="136"/>
        <v>157</v>
      </c>
      <c r="N586" s="624">
        <f t="shared" si="136"/>
        <v>156.5</v>
      </c>
      <c r="O586" s="624">
        <f t="shared" si="136"/>
        <v>155.5</v>
      </c>
      <c r="P586" s="625">
        <f t="shared" si="136"/>
        <v>155.5</v>
      </c>
      <c r="Q586" s="723">
        <f t="shared" si="136"/>
        <v>159.5</v>
      </c>
      <c r="R586" s="624">
        <f t="shared" si="136"/>
        <v>159.5</v>
      </c>
      <c r="S586" s="624">
        <f t="shared" si="136"/>
        <v>156.5</v>
      </c>
      <c r="T586" s="624">
        <f t="shared" si="136"/>
        <v>156.5</v>
      </c>
      <c r="U586" s="624">
        <f t="shared" si="136"/>
        <v>156.5</v>
      </c>
      <c r="V586" s="624">
        <f t="shared" si="136"/>
        <v>155</v>
      </c>
      <c r="W586" s="626">
        <f t="shared" si="136"/>
        <v>155</v>
      </c>
      <c r="X586" s="223"/>
      <c r="Y586" s="200" t="s">
        <v>26</v>
      </c>
      <c r="Z586" s="200">
        <f>Z585-Z572</f>
        <v>0.33999999999997499</v>
      </c>
    </row>
    <row r="588" spans="1:27" ht="13.5" thickBot="1" x14ac:dyDescent="0.25"/>
    <row r="589" spans="1:27" ht="13.5" thickBot="1" x14ac:dyDescent="0.25">
      <c r="A589" s="230" t="s">
        <v>309</v>
      </c>
      <c r="B589" s="230"/>
      <c r="C589" s="1082" t="s">
        <v>130</v>
      </c>
      <c r="D589" s="1083"/>
      <c r="E589" s="1083"/>
      <c r="F589" s="1083"/>
      <c r="G589" s="1083"/>
      <c r="H589" s="1083"/>
      <c r="I589" s="1084"/>
      <c r="J589" s="1085" t="s">
        <v>131</v>
      </c>
      <c r="K589" s="1083"/>
      <c r="L589" s="1083"/>
      <c r="M589" s="1083"/>
      <c r="N589" s="1083"/>
      <c r="O589" s="1083"/>
      <c r="P589" s="1084"/>
      <c r="Q589" s="1086" t="s">
        <v>53</v>
      </c>
      <c r="R589" s="1087"/>
      <c r="S589" s="1087"/>
      <c r="T589" s="1087"/>
      <c r="U589" s="1087"/>
      <c r="V589" s="1087"/>
      <c r="W589" s="1088"/>
      <c r="X589" s="1080" t="s">
        <v>55</v>
      </c>
      <c r="Y589" s="228">
        <v>237</v>
      </c>
    </row>
    <row r="590" spans="1:27" ht="13.5" thickBot="1" x14ac:dyDescent="0.25">
      <c r="A590" s="676" t="s">
        <v>54</v>
      </c>
      <c r="B590" s="258"/>
      <c r="C590" s="271">
        <v>1</v>
      </c>
      <c r="D590" s="273">
        <v>2</v>
      </c>
      <c r="E590" s="273">
        <v>3</v>
      </c>
      <c r="F590" s="273">
        <v>4</v>
      </c>
      <c r="G590" s="273">
        <v>5</v>
      </c>
      <c r="H590" s="273">
        <v>6</v>
      </c>
      <c r="I590" s="686">
        <v>7</v>
      </c>
      <c r="J590" s="272">
        <v>8</v>
      </c>
      <c r="K590" s="273">
        <v>9</v>
      </c>
      <c r="L590" s="273">
        <v>10</v>
      </c>
      <c r="M590" s="273">
        <v>11</v>
      </c>
      <c r="N590" s="273">
        <v>12</v>
      </c>
      <c r="O590" s="273">
        <v>13</v>
      </c>
      <c r="P590" s="686">
        <v>14</v>
      </c>
      <c r="Q590" s="272">
        <v>1</v>
      </c>
      <c r="R590" s="273">
        <v>2</v>
      </c>
      <c r="S590" s="273">
        <v>3</v>
      </c>
      <c r="T590" s="273">
        <v>4</v>
      </c>
      <c r="U590" s="273">
        <v>5</v>
      </c>
      <c r="V590" s="273">
        <v>6</v>
      </c>
      <c r="W590" s="686">
        <v>7</v>
      </c>
      <c r="X590" s="1081"/>
      <c r="Y590" s="228"/>
      <c r="Z590" s="228"/>
    </row>
    <row r="591" spans="1:27" x14ac:dyDescent="0.2">
      <c r="A591" s="234" t="s">
        <v>3</v>
      </c>
      <c r="B591" s="1020"/>
      <c r="C591" s="338">
        <v>4385</v>
      </c>
      <c r="D591" s="339">
        <v>4385</v>
      </c>
      <c r="E591" s="339">
        <v>4385</v>
      </c>
      <c r="F591" s="339">
        <v>4385</v>
      </c>
      <c r="G591" s="339">
        <v>4385</v>
      </c>
      <c r="H591" s="339">
        <v>4385</v>
      </c>
      <c r="I591" s="340">
        <v>4385</v>
      </c>
      <c r="J591" s="338">
        <v>4385</v>
      </c>
      <c r="K591" s="339">
        <v>4385</v>
      </c>
      <c r="L591" s="339">
        <v>4385</v>
      </c>
      <c r="M591" s="339">
        <v>4385</v>
      </c>
      <c r="N591" s="339">
        <v>4385</v>
      </c>
      <c r="O591" s="339">
        <v>4385</v>
      </c>
      <c r="P591" s="343">
        <v>4385</v>
      </c>
      <c r="Q591" s="419">
        <v>4385</v>
      </c>
      <c r="R591" s="339">
        <v>4385</v>
      </c>
      <c r="S591" s="339">
        <v>4385</v>
      </c>
      <c r="T591" s="339">
        <v>4385</v>
      </c>
      <c r="U591" s="339">
        <v>4385</v>
      </c>
      <c r="V591" s="339">
        <v>4385</v>
      </c>
      <c r="W591" s="343">
        <v>4385</v>
      </c>
      <c r="X591" s="973">
        <v>4385</v>
      </c>
      <c r="Z591" s="210"/>
    </row>
    <row r="592" spans="1:27" x14ac:dyDescent="0.2">
      <c r="A592" s="238" t="s">
        <v>6</v>
      </c>
      <c r="B592" s="238"/>
      <c r="C592" s="239">
        <v>5042</v>
      </c>
      <c r="D592" s="240">
        <v>5112</v>
      </c>
      <c r="E592" s="240">
        <v>4710</v>
      </c>
      <c r="F592" s="240">
        <v>4337</v>
      </c>
      <c r="G592" s="240">
        <v>4773</v>
      </c>
      <c r="H592" s="240">
        <v>4546</v>
      </c>
      <c r="I592" s="280">
        <v>4493</v>
      </c>
      <c r="J592" s="239">
        <v>4631</v>
      </c>
      <c r="K592" s="240">
        <v>4789</v>
      </c>
      <c r="L592" s="240">
        <v>4776</v>
      </c>
      <c r="M592" s="240">
        <v>3673</v>
      </c>
      <c r="N592" s="240">
        <v>4687</v>
      </c>
      <c r="O592" s="240">
        <v>5096</v>
      </c>
      <c r="P592" s="241">
        <v>5041</v>
      </c>
      <c r="Q592" s="420">
        <v>4537</v>
      </c>
      <c r="R592" s="240">
        <v>4726</v>
      </c>
      <c r="S592" s="240">
        <v>4572</v>
      </c>
      <c r="T592" s="240">
        <v>4288</v>
      </c>
      <c r="U592" s="240">
        <v>4735</v>
      </c>
      <c r="V592" s="240">
        <v>2037</v>
      </c>
      <c r="W592" s="241">
        <v>5163</v>
      </c>
      <c r="X592" s="317">
        <v>4748</v>
      </c>
    </row>
    <row r="593" spans="1:27" x14ac:dyDescent="0.2">
      <c r="A593" s="231" t="s">
        <v>7</v>
      </c>
      <c r="B593" s="231"/>
      <c r="C593" s="242">
        <v>66.7</v>
      </c>
      <c r="D593" s="243">
        <v>100</v>
      </c>
      <c r="E593" s="243">
        <v>100</v>
      </c>
      <c r="F593" s="243">
        <v>83.3</v>
      </c>
      <c r="G593" s="243">
        <v>100</v>
      </c>
      <c r="H593" s="243">
        <v>91.7</v>
      </c>
      <c r="I593" s="281">
        <v>100</v>
      </c>
      <c r="J593" s="242">
        <v>8.3000000000000007</v>
      </c>
      <c r="K593" s="243">
        <v>91.7</v>
      </c>
      <c r="L593" s="243">
        <v>100</v>
      </c>
      <c r="M593" s="243">
        <v>100</v>
      </c>
      <c r="N593" s="243">
        <v>100</v>
      </c>
      <c r="O593" s="243">
        <v>100</v>
      </c>
      <c r="P593" s="244">
        <v>100</v>
      </c>
      <c r="Q593" s="421">
        <v>100</v>
      </c>
      <c r="R593" s="243">
        <v>91.7</v>
      </c>
      <c r="S593" s="243">
        <v>100</v>
      </c>
      <c r="T593" s="243">
        <v>71.400000000000006</v>
      </c>
      <c r="U593" s="243">
        <v>100</v>
      </c>
      <c r="V593" s="243">
        <v>91.7</v>
      </c>
      <c r="W593" s="244">
        <v>100</v>
      </c>
      <c r="X593" s="955">
        <v>82.1</v>
      </c>
      <c r="Y593" s="228"/>
      <c r="Z593" s="393"/>
    </row>
    <row r="594" spans="1:27" ht="13.5" thickBot="1" x14ac:dyDescent="0.25">
      <c r="A594" s="231" t="s">
        <v>8</v>
      </c>
      <c r="B594" s="253"/>
      <c r="C594" s="911">
        <v>7.5999999999999998E-2</v>
      </c>
      <c r="D594" s="912">
        <v>4.5999999999999999E-2</v>
      </c>
      <c r="E594" s="912">
        <v>2.4E-2</v>
      </c>
      <c r="F594" s="912">
        <v>7.3999999999999996E-2</v>
      </c>
      <c r="G594" s="912">
        <v>5.1999999999999998E-2</v>
      </c>
      <c r="H594" s="971">
        <v>6.3E-2</v>
      </c>
      <c r="I594" s="941">
        <v>3.2000000000000001E-2</v>
      </c>
      <c r="J594" s="911">
        <v>6.8000000000000005E-2</v>
      </c>
      <c r="K594" s="912">
        <v>7.2999999999999995E-2</v>
      </c>
      <c r="L594" s="912">
        <v>2.4E-2</v>
      </c>
      <c r="M594" s="912">
        <v>3.1E-2</v>
      </c>
      <c r="N594" s="912">
        <v>3.5000000000000003E-2</v>
      </c>
      <c r="O594" s="912">
        <v>4.1000000000000002E-2</v>
      </c>
      <c r="P594" s="913">
        <v>5.1999999999999998E-2</v>
      </c>
      <c r="Q594" s="974">
        <v>4.2999999999999997E-2</v>
      </c>
      <c r="R594" s="912">
        <v>5.7000000000000002E-2</v>
      </c>
      <c r="S594" s="912">
        <v>4.4999999999999998E-2</v>
      </c>
      <c r="T594" s="912">
        <v>8.3000000000000004E-2</v>
      </c>
      <c r="U594" s="912">
        <v>3.9E-2</v>
      </c>
      <c r="V594" s="912">
        <v>5.8000000000000003E-2</v>
      </c>
      <c r="W594" s="913">
        <v>4.3999999999999997E-2</v>
      </c>
      <c r="X594" s="975">
        <v>7.9000000000000001E-2</v>
      </c>
      <c r="Z594" s="313"/>
    </row>
    <row r="595" spans="1:27" x14ac:dyDescent="0.2">
      <c r="A595" s="238" t="s">
        <v>1</v>
      </c>
      <c r="B595" s="1021"/>
      <c r="C595" s="936">
        <f>C592/C591*100-100</f>
        <v>14.98289623717217</v>
      </c>
      <c r="D595" s="936">
        <f t="shared" ref="D595:W595" si="137">D592/D591*100-100</f>
        <v>16.579247434435572</v>
      </c>
      <c r="E595" s="936">
        <f t="shared" si="137"/>
        <v>7.4116305587229192</v>
      </c>
      <c r="F595" s="936">
        <f t="shared" si="137"/>
        <v>-1.0946408209806151</v>
      </c>
      <c r="G595" s="936">
        <f t="shared" si="137"/>
        <v>8.8483466362599756</v>
      </c>
      <c r="H595" s="936">
        <f t="shared" si="137"/>
        <v>3.671607753705814</v>
      </c>
      <c r="I595" s="936">
        <f t="shared" si="137"/>
        <v>2.4629418472063946</v>
      </c>
      <c r="J595" s="936">
        <f t="shared" si="137"/>
        <v>5.6100342075256577</v>
      </c>
      <c r="K595" s="936">
        <f t="shared" si="137"/>
        <v>9.2132269099201949</v>
      </c>
      <c r="L595" s="936">
        <f t="shared" si="137"/>
        <v>8.9167616875712667</v>
      </c>
      <c r="M595" s="936">
        <f t="shared" si="137"/>
        <v>-16.237172177879131</v>
      </c>
      <c r="N595" s="936">
        <f t="shared" si="137"/>
        <v>6.8871151653363825</v>
      </c>
      <c r="O595" s="936">
        <f t="shared" si="137"/>
        <v>16.214367160775382</v>
      </c>
      <c r="P595" s="936">
        <f t="shared" si="137"/>
        <v>14.960091220068406</v>
      </c>
      <c r="Q595" s="936">
        <f t="shared" si="137"/>
        <v>3.4663625997719549</v>
      </c>
      <c r="R595" s="936">
        <f t="shared" si="137"/>
        <v>7.7765108323831384</v>
      </c>
      <c r="S595" s="936">
        <f t="shared" si="137"/>
        <v>4.2645381984036419</v>
      </c>
      <c r="T595" s="936">
        <f t="shared" si="137"/>
        <v>-2.2120866590649939</v>
      </c>
      <c r="U595" s="936">
        <f t="shared" si="137"/>
        <v>7.9817559863169834</v>
      </c>
      <c r="V595" s="936">
        <f t="shared" si="137"/>
        <v>-53.546180159635121</v>
      </c>
      <c r="W595" s="936">
        <f t="shared" si="137"/>
        <v>17.742303306727479</v>
      </c>
      <c r="X595" s="936">
        <f>X592/X591*100-100</f>
        <v>8.2782212086658973</v>
      </c>
      <c r="Y595" s="767"/>
    </row>
    <row r="596" spans="1:27" ht="13.5" thickBot="1" x14ac:dyDescent="0.25">
      <c r="A596" s="669" t="s">
        <v>27</v>
      </c>
      <c r="B596" s="253"/>
      <c r="C596" s="254">
        <f t="shared" ref="C596:W596" si="138">C592-C579</f>
        <v>-6</v>
      </c>
      <c r="D596" s="255">
        <f t="shared" si="138"/>
        <v>96</v>
      </c>
      <c r="E596" s="255">
        <f t="shared" si="138"/>
        <v>-102</v>
      </c>
      <c r="F596" s="255">
        <f t="shared" si="138"/>
        <v>10</v>
      </c>
      <c r="G596" s="255">
        <f t="shared" si="138"/>
        <v>198</v>
      </c>
      <c r="H596" s="255">
        <f t="shared" si="138"/>
        <v>-19</v>
      </c>
      <c r="I596" s="256">
        <f t="shared" si="138"/>
        <v>74</v>
      </c>
      <c r="J596" s="437">
        <f t="shared" si="138"/>
        <v>96</v>
      </c>
      <c r="K596" s="255">
        <f t="shared" si="138"/>
        <v>208</v>
      </c>
      <c r="L596" s="255">
        <f t="shared" si="138"/>
        <v>56</v>
      </c>
      <c r="M596" s="255">
        <f t="shared" si="138"/>
        <v>-45</v>
      </c>
      <c r="N596" s="255">
        <f t="shared" si="138"/>
        <v>-74</v>
      </c>
      <c r="O596" s="255">
        <f t="shared" si="138"/>
        <v>283</v>
      </c>
      <c r="P596" s="256">
        <f t="shared" si="138"/>
        <v>-77</v>
      </c>
      <c r="Q596" s="437">
        <f t="shared" si="138"/>
        <v>102</v>
      </c>
      <c r="R596" s="255">
        <f t="shared" si="138"/>
        <v>71</v>
      </c>
      <c r="S596" s="255">
        <f t="shared" si="138"/>
        <v>-90</v>
      </c>
      <c r="T596" s="255">
        <f t="shared" si="138"/>
        <v>68</v>
      </c>
      <c r="U596" s="255">
        <f t="shared" si="138"/>
        <v>76</v>
      </c>
      <c r="V596" s="255">
        <f t="shared" si="138"/>
        <v>-3075</v>
      </c>
      <c r="W596" s="256">
        <f t="shared" si="138"/>
        <v>35</v>
      </c>
      <c r="X596" s="363">
        <f t="shared" ref="X596" si="139">X592-$C$285</f>
        <v>1442</v>
      </c>
      <c r="Y596" s="935"/>
      <c r="Z596" s="210"/>
    </row>
    <row r="597" spans="1:27" x14ac:dyDescent="0.2">
      <c r="A597" s="258" t="s">
        <v>51</v>
      </c>
      <c r="B597" s="258"/>
      <c r="C597" s="956">
        <v>50</v>
      </c>
      <c r="D597" s="957">
        <v>50</v>
      </c>
      <c r="E597" s="957">
        <v>51</v>
      </c>
      <c r="F597" s="957">
        <v>13</v>
      </c>
      <c r="G597" s="957">
        <v>51</v>
      </c>
      <c r="H597" s="957">
        <v>47</v>
      </c>
      <c r="I597" s="958">
        <v>49</v>
      </c>
      <c r="J597" s="959">
        <v>51</v>
      </c>
      <c r="K597" s="957">
        <v>48</v>
      </c>
      <c r="L597" s="957">
        <v>53</v>
      </c>
      <c r="M597" s="957">
        <v>8</v>
      </c>
      <c r="N597" s="957">
        <v>51</v>
      </c>
      <c r="O597" s="957">
        <v>50</v>
      </c>
      <c r="P597" s="960">
        <v>52</v>
      </c>
      <c r="Q597" s="956">
        <v>51</v>
      </c>
      <c r="R597" s="957">
        <v>51</v>
      </c>
      <c r="S597" s="957">
        <v>51</v>
      </c>
      <c r="T597" s="957">
        <v>13</v>
      </c>
      <c r="U597" s="957">
        <v>49</v>
      </c>
      <c r="V597" s="957">
        <v>50</v>
      </c>
      <c r="W597" s="960">
        <v>49</v>
      </c>
      <c r="X597" s="972">
        <f>SUM(C597:W597)</f>
        <v>938</v>
      </c>
      <c r="Y597" s="200" t="s">
        <v>56</v>
      </c>
      <c r="Z597" s="263">
        <f>X584-X597</f>
        <v>2</v>
      </c>
      <c r="AA597" s="285">
        <f>Z597/X584</f>
        <v>2.1276595744680851E-3</v>
      </c>
    </row>
    <row r="598" spans="1:27" x14ac:dyDescent="0.2">
      <c r="A598" s="265" t="s">
        <v>28</v>
      </c>
      <c r="B598" s="265"/>
      <c r="C598" s="218">
        <v>157.5</v>
      </c>
      <c r="D598" s="218">
        <v>157.5</v>
      </c>
      <c r="E598" s="267">
        <v>157</v>
      </c>
      <c r="F598" s="267">
        <v>157</v>
      </c>
      <c r="G598" s="267">
        <v>157</v>
      </c>
      <c r="H598" s="267">
        <v>156</v>
      </c>
      <c r="I598" s="267">
        <v>156</v>
      </c>
      <c r="J598" s="425">
        <v>158</v>
      </c>
      <c r="K598" s="425">
        <v>158</v>
      </c>
      <c r="L598" s="267">
        <v>157.5</v>
      </c>
      <c r="M598" s="267">
        <v>157.5</v>
      </c>
      <c r="N598" s="267">
        <v>157</v>
      </c>
      <c r="O598" s="267">
        <v>156</v>
      </c>
      <c r="P598" s="219">
        <v>156</v>
      </c>
      <c r="Q598" s="425">
        <v>160</v>
      </c>
      <c r="R598" s="425">
        <v>160</v>
      </c>
      <c r="S598" s="267">
        <v>157</v>
      </c>
      <c r="T598" s="267">
        <v>157</v>
      </c>
      <c r="U598" s="267">
        <v>157</v>
      </c>
      <c r="V598" s="267">
        <v>155.5</v>
      </c>
      <c r="W598" s="309">
        <v>155.5</v>
      </c>
      <c r="X598" s="222"/>
      <c r="Y598" s="200" t="s">
        <v>57</v>
      </c>
      <c r="Z598" s="200">
        <v>156.97999999999999</v>
      </c>
      <c r="AA598" s="210"/>
    </row>
    <row r="599" spans="1:27" ht="13.5" thickBot="1" x14ac:dyDescent="0.25">
      <c r="A599" s="266" t="s">
        <v>26</v>
      </c>
      <c r="B599" s="266"/>
      <c r="C599" s="623">
        <f t="shared" ref="C599:W599" si="140">C598-C585</f>
        <v>0.5</v>
      </c>
      <c r="D599" s="624">
        <f t="shared" si="140"/>
        <v>0.5</v>
      </c>
      <c r="E599" s="624">
        <f t="shared" si="140"/>
        <v>0.5</v>
      </c>
      <c r="F599" s="624">
        <f t="shared" si="140"/>
        <v>0.5</v>
      </c>
      <c r="G599" s="624">
        <f t="shared" si="140"/>
        <v>0.5</v>
      </c>
      <c r="H599" s="624">
        <f t="shared" si="140"/>
        <v>0.5</v>
      </c>
      <c r="I599" s="625">
        <f t="shared" si="140"/>
        <v>0.5</v>
      </c>
      <c r="J599" s="723">
        <f t="shared" si="140"/>
        <v>0.5</v>
      </c>
      <c r="K599" s="624">
        <f t="shared" si="140"/>
        <v>0.5</v>
      </c>
      <c r="L599" s="624">
        <f t="shared" si="140"/>
        <v>0.5</v>
      </c>
      <c r="M599" s="624">
        <f t="shared" si="140"/>
        <v>0.5</v>
      </c>
      <c r="N599" s="624">
        <f t="shared" si="140"/>
        <v>0.5</v>
      </c>
      <c r="O599" s="624">
        <f t="shared" si="140"/>
        <v>0.5</v>
      </c>
      <c r="P599" s="625">
        <f t="shared" si="140"/>
        <v>0.5</v>
      </c>
      <c r="Q599" s="723">
        <f t="shared" si="140"/>
        <v>0.5</v>
      </c>
      <c r="R599" s="624">
        <f t="shared" si="140"/>
        <v>0.5</v>
      </c>
      <c r="S599" s="624">
        <f t="shared" si="140"/>
        <v>0.5</v>
      </c>
      <c r="T599" s="624">
        <f t="shared" si="140"/>
        <v>0.5</v>
      </c>
      <c r="U599" s="624">
        <f t="shared" si="140"/>
        <v>0.5</v>
      </c>
      <c r="V599" s="624">
        <f t="shared" si="140"/>
        <v>0.5</v>
      </c>
      <c r="W599" s="626">
        <f t="shared" si="140"/>
        <v>0.5</v>
      </c>
      <c r="X599" s="223"/>
      <c r="Y599" s="200" t="s">
        <v>26</v>
      </c>
      <c r="Z599" s="200">
        <f>Z598-Z585</f>
        <v>3.0000000000001137E-2</v>
      </c>
    </row>
    <row r="601" spans="1:27" ht="13.5" thickBot="1" x14ac:dyDescent="0.25"/>
    <row r="602" spans="1:27" ht="13.5" thickBot="1" x14ac:dyDescent="0.25">
      <c r="A602" s="230" t="s">
        <v>310</v>
      </c>
      <c r="B602" s="230"/>
      <c r="C602" s="1082" t="s">
        <v>130</v>
      </c>
      <c r="D602" s="1083"/>
      <c r="E602" s="1083"/>
      <c r="F602" s="1083"/>
      <c r="G602" s="1083"/>
      <c r="H602" s="1083"/>
      <c r="I602" s="1084"/>
      <c r="J602" s="1085" t="s">
        <v>131</v>
      </c>
      <c r="K602" s="1083"/>
      <c r="L602" s="1083"/>
      <c r="M602" s="1083"/>
      <c r="N602" s="1083"/>
      <c r="O602" s="1083"/>
      <c r="P602" s="1084"/>
      <c r="Q602" s="1086" t="s">
        <v>53</v>
      </c>
      <c r="R602" s="1087"/>
      <c r="S602" s="1087"/>
      <c r="T602" s="1087"/>
      <c r="U602" s="1087"/>
      <c r="V602" s="1087"/>
      <c r="W602" s="1088"/>
      <c r="X602" s="1080" t="s">
        <v>55</v>
      </c>
      <c r="Y602" s="228">
        <v>237</v>
      </c>
    </row>
    <row r="603" spans="1:27" ht="13.5" thickBot="1" x14ac:dyDescent="0.25">
      <c r="A603" s="676" t="s">
        <v>54</v>
      </c>
      <c r="B603" s="258"/>
      <c r="C603" s="271">
        <v>1</v>
      </c>
      <c r="D603" s="273">
        <v>2</v>
      </c>
      <c r="E603" s="273">
        <v>3</v>
      </c>
      <c r="F603" s="273">
        <v>4</v>
      </c>
      <c r="G603" s="273">
        <v>5</v>
      </c>
      <c r="H603" s="273">
        <v>6</v>
      </c>
      <c r="I603" s="686">
        <v>7</v>
      </c>
      <c r="J603" s="272">
        <v>8</v>
      </c>
      <c r="K603" s="273">
        <v>9</v>
      </c>
      <c r="L603" s="273">
        <v>10</v>
      </c>
      <c r="M603" s="273">
        <v>11</v>
      </c>
      <c r="N603" s="273">
        <v>12</v>
      </c>
      <c r="O603" s="273">
        <v>13</v>
      </c>
      <c r="P603" s="686">
        <v>14</v>
      </c>
      <c r="Q603" s="272">
        <v>1</v>
      </c>
      <c r="R603" s="273">
        <v>2</v>
      </c>
      <c r="S603" s="273">
        <v>3</v>
      </c>
      <c r="T603" s="273">
        <v>4</v>
      </c>
      <c r="U603" s="273">
        <v>5</v>
      </c>
      <c r="V603" s="273">
        <v>6</v>
      </c>
      <c r="W603" s="686">
        <v>7</v>
      </c>
      <c r="X603" s="1081"/>
      <c r="Y603" s="228"/>
      <c r="Z603" s="228"/>
    </row>
    <row r="604" spans="1:27" x14ac:dyDescent="0.2">
      <c r="A604" s="234" t="s">
        <v>3</v>
      </c>
      <c r="B604" s="1020"/>
      <c r="C604" s="338">
        <v>4400</v>
      </c>
      <c r="D604" s="339">
        <v>4400</v>
      </c>
      <c r="E604" s="339">
        <v>4400</v>
      </c>
      <c r="F604" s="339">
        <v>4400</v>
      </c>
      <c r="G604" s="339">
        <v>4400</v>
      </c>
      <c r="H604" s="339">
        <v>4400</v>
      </c>
      <c r="I604" s="340">
        <v>4400</v>
      </c>
      <c r="J604" s="338">
        <v>4400</v>
      </c>
      <c r="K604" s="339">
        <v>4400</v>
      </c>
      <c r="L604" s="339">
        <v>4400</v>
      </c>
      <c r="M604" s="339">
        <v>4400</v>
      </c>
      <c r="N604" s="339">
        <v>4400</v>
      </c>
      <c r="O604" s="339">
        <v>4400</v>
      </c>
      <c r="P604" s="343">
        <v>4400</v>
      </c>
      <c r="Q604" s="419">
        <v>4400</v>
      </c>
      <c r="R604" s="339">
        <v>4400</v>
      </c>
      <c r="S604" s="339">
        <v>4400</v>
      </c>
      <c r="T604" s="339">
        <v>4400</v>
      </c>
      <c r="U604" s="339">
        <v>4400</v>
      </c>
      <c r="V604" s="339">
        <v>4400</v>
      </c>
      <c r="W604" s="343">
        <v>4400</v>
      </c>
      <c r="X604" s="973">
        <v>4400</v>
      </c>
      <c r="Z604" s="210"/>
    </row>
    <row r="605" spans="1:27" x14ac:dyDescent="0.2">
      <c r="A605" s="238" t="s">
        <v>6</v>
      </c>
      <c r="B605" s="238"/>
      <c r="C605" s="239">
        <v>5190</v>
      </c>
      <c r="D605" s="240">
        <v>5043</v>
      </c>
      <c r="E605" s="240">
        <v>4935</v>
      </c>
      <c r="F605" s="240">
        <v>4445</v>
      </c>
      <c r="G605" s="240">
        <v>4892</v>
      </c>
      <c r="H605" s="240">
        <v>4681</v>
      </c>
      <c r="I605" s="280">
        <v>4494</v>
      </c>
      <c r="J605" s="239">
        <v>4535</v>
      </c>
      <c r="K605" s="240">
        <v>4625</v>
      </c>
      <c r="L605" s="240">
        <v>4937</v>
      </c>
      <c r="M605" s="240">
        <v>3880</v>
      </c>
      <c r="N605" s="240">
        <v>4847</v>
      </c>
      <c r="O605" s="240">
        <v>5083</v>
      </c>
      <c r="P605" s="241">
        <v>5182</v>
      </c>
      <c r="Q605" s="420">
        <v>4483</v>
      </c>
      <c r="R605" s="240">
        <v>4889</v>
      </c>
      <c r="S605" s="240">
        <v>4706</v>
      </c>
      <c r="T605" s="240">
        <v>4492</v>
      </c>
      <c r="U605" s="240">
        <v>4967</v>
      </c>
      <c r="V605" s="240">
        <v>5201</v>
      </c>
      <c r="W605" s="241">
        <v>5127</v>
      </c>
      <c r="X605" s="317">
        <v>4825</v>
      </c>
    </row>
    <row r="606" spans="1:27" x14ac:dyDescent="0.2">
      <c r="A606" s="231" t="s">
        <v>7</v>
      </c>
      <c r="B606" s="231"/>
      <c r="C606" s="242">
        <v>91.7</v>
      </c>
      <c r="D606" s="243">
        <v>100</v>
      </c>
      <c r="E606" s="243">
        <v>100</v>
      </c>
      <c r="F606" s="243">
        <v>100</v>
      </c>
      <c r="G606" s="243">
        <v>91.7</v>
      </c>
      <c r="H606" s="243">
        <v>91.7</v>
      </c>
      <c r="I606" s="281">
        <v>91.7</v>
      </c>
      <c r="J606" s="242">
        <v>91.7</v>
      </c>
      <c r="K606" s="243">
        <v>75</v>
      </c>
      <c r="L606" s="243">
        <v>91.7</v>
      </c>
      <c r="M606" s="243">
        <v>85.7</v>
      </c>
      <c r="N606" s="243">
        <v>83.3</v>
      </c>
      <c r="O606" s="243">
        <v>83.3</v>
      </c>
      <c r="P606" s="244">
        <v>83.3</v>
      </c>
      <c r="Q606" s="421">
        <v>91.7</v>
      </c>
      <c r="R606" s="243">
        <v>75</v>
      </c>
      <c r="S606" s="243">
        <v>100</v>
      </c>
      <c r="T606" s="243">
        <v>85.7</v>
      </c>
      <c r="U606" s="243">
        <v>91.7</v>
      </c>
      <c r="V606" s="243">
        <v>91.7</v>
      </c>
      <c r="W606" s="244">
        <v>91.7</v>
      </c>
      <c r="X606" s="955">
        <v>79.7</v>
      </c>
      <c r="Y606" s="228"/>
      <c r="Z606" s="393"/>
    </row>
    <row r="607" spans="1:27" ht="13.5" thickBot="1" x14ac:dyDescent="0.25">
      <c r="A607" s="231" t="s">
        <v>8</v>
      </c>
      <c r="B607" s="253"/>
      <c r="C607" s="911">
        <v>6.3E-2</v>
      </c>
      <c r="D607" s="912">
        <v>3.2000000000000001E-2</v>
      </c>
      <c r="E607" s="912">
        <v>3.5000000000000003E-2</v>
      </c>
      <c r="F607" s="912">
        <v>3.5000000000000003E-2</v>
      </c>
      <c r="G607" s="912">
        <v>6.4000000000000001E-2</v>
      </c>
      <c r="H607" s="971">
        <v>6.3E-2</v>
      </c>
      <c r="I607" s="941">
        <v>5.3999999999999999E-2</v>
      </c>
      <c r="J607" s="911">
        <v>7.0000000000000007E-2</v>
      </c>
      <c r="K607" s="912">
        <v>8.3000000000000004E-2</v>
      </c>
      <c r="L607" s="912">
        <v>0.05</v>
      </c>
      <c r="M607" s="912">
        <v>0.104</v>
      </c>
      <c r="N607" s="912">
        <v>0.08</v>
      </c>
      <c r="O607" s="912">
        <v>7.8E-2</v>
      </c>
      <c r="P607" s="913">
        <v>5.5E-2</v>
      </c>
      <c r="Q607" s="974">
        <v>5.5E-2</v>
      </c>
      <c r="R607" s="912">
        <v>7.0000000000000007E-2</v>
      </c>
      <c r="S607" s="912">
        <v>0.05</v>
      </c>
      <c r="T607" s="912">
        <v>0.08</v>
      </c>
      <c r="U607" s="912">
        <v>5.5E-2</v>
      </c>
      <c r="V607" s="912">
        <v>6.0999999999999999E-2</v>
      </c>
      <c r="W607" s="913">
        <v>5.6000000000000001E-2</v>
      </c>
      <c r="X607" s="975">
        <v>8.5000000000000006E-2</v>
      </c>
      <c r="Z607" s="313"/>
    </row>
    <row r="608" spans="1:27" x14ac:dyDescent="0.2">
      <c r="A608" s="238" t="s">
        <v>1</v>
      </c>
      <c r="B608" s="1021"/>
      <c r="C608" s="936">
        <f>C605/C604*100-100</f>
        <v>17.954545454545439</v>
      </c>
      <c r="D608" s="936">
        <f t="shared" ref="D608:W608" si="141">D605/D604*100-100</f>
        <v>14.613636363636374</v>
      </c>
      <c r="E608" s="936">
        <f t="shared" si="141"/>
        <v>12.159090909090907</v>
      </c>
      <c r="F608" s="936">
        <f t="shared" si="141"/>
        <v>1.0227272727272805</v>
      </c>
      <c r="G608" s="936">
        <f t="shared" si="141"/>
        <v>11.181818181818187</v>
      </c>
      <c r="H608" s="936">
        <f t="shared" si="141"/>
        <v>6.3863636363636402</v>
      </c>
      <c r="I608" s="936">
        <f t="shared" si="141"/>
        <v>2.1363636363636545</v>
      </c>
      <c r="J608" s="936">
        <f t="shared" si="141"/>
        <v>3.0681818181818272</v>
      </c>
      <c r="K608" s="936">
        <f t="shared" si="141"/>
        <v>5.1136363636363598</v>
      </c>
      <c r="L608" s="936">
        <f t="shared" si="141"/>
        <v>12.204545454545453</v>
      </c>
      <c r="M608" s="936">
        <f t="shared" si="141"/>
        <v>-11.818181818181813</v>
      </c>
      <c r="N608" s="936">
        <f t="shared" si="141"/>
        <v>10.159090909090907</v>
      </c>
      <c r="O608" s="936">
        <f t="shared" si="141"/>
        <v>15.52272727272728</v>
      </c>
      <c r="P608" s="936">
        <f t="shared" si="141"/>
        <v>17.77272727272728</v>
      </c>
      <c r="Q608" s="936">
        <f t="shared" si="141"/>
        <v>1.886363636363626</v>
      </c>
      <c r="R608" s="936">
        <f t="shared" si="141"/>
        <v>11.11363636363636</v>
      </c>
      <c r="S608" s="936">
        <f t="shared" si="141"/>
        <v>6.9545454545454533</v>
      </c>
      <c r="T608" s="936">
        <f t="shared" si="141"/>
        <v>2.0909090909090935</v>
      </c>
      <c r="U608" s="936">
        <f t="shared" si="141"/>
        <v>12.88636363636364</v>
      </c>
      <c r="V608" s="936">
        <f t="shared" si="141"/>
        <v>18.204545454545467</v>
      </c>
      <c r="W608" s="936">
        <f t="shared" si="141"/>
        <v>16.52272727272728</v>
      </c>
      <c r="X608" s="936">
        <f>X605/X604*100-100</f>
        <v>9.6590909090909207</v>
      </c>
      <c r="Y608" s="767"/>
    </row>
    <row r="609" spans="1:27" ht="13.5" thickBot="1" x14ac:dyDescent="0.25">
      <c r="A609" s="669" t="s">
        <v>27</v>
      </c>
      <c r="B609" s="253"/>
      <c r="C609" s="254">
        <f t="shared" ref="C609:W609" si="142">C605-C592</f>
        <v>148</v>
      </c>
      <c r="D609" s="255">
        <f t="shared" si="142"/>
        <v>-69</v>
      </c>
      <c r="E609" s="255">
        <f t="shared" si="142"/>
        <v>225</v>
      </c>
      <c r="F609" s="255">
        <f t="shared" si="142"/>
        <v>108</v>
      </c>
      <c r="G609" s="255">
        <f t="shared" si="142"/>
        <v>119</v>
      </c>
      <c r="H609" s="255">
        <f t="shared" si="142"/>
        <v>135</v>
      </c>
      <c r="I609" s="256">
        <f t="shared" si="142"/>
        <v>1</v>
      </c>
      <c r="J609" s="437">
        <f t="shared" si="142"/>
        <v>-96</v>
      </c>
      <c r="K609" s="255">
        <f t="shared" si="142"/>
        <v>-164</v>
      </c>
      <c r="L609" s="255">
        <f t="shared" si="142"/>
        <v>161</v>
      </c>
      <c r="M609" s="255">
        <f t="shared" si="142"/>
        <v>207</v>
      </c>
      <c r="N609" s="255">
        <f t="shared" si="142"/>
        <v>160</v>
      </c>
      <c r="O609" s="255">
        <f t="shared" si="142"/>
        <v>-13</v>
      </c>
      <c r="P609" s="256">
        <f t="shared" si="142"/>
        <v>141</v>
      </c>
      <c r="Q609" s="437">
        <f t="shared" si="142"/>
        <v>-54</v>
      </c>
      <c r="R609" s="255">
        <f t="shared" si="142"/>
        <v>163</v>
      </c>
      <c r="S609" s="255">
        <f t="shared" si="142"/>
        <v>134</v>
      </c>
      <c r="T609" s="255">
        <f t="shared" si="142"/>
        <v>204</v>
      </c>
      <c r="U609" s="255">
        <f t="shared" si="142"/>
        <v>232</v>
      </c>
      <c r="V609" s="255">
        <f t="shared" si="142"/>
        <v>3164</v>
      </c>
      <c r="W609" s="256">
        <f t="shared" si="142"/>
        <v>-36</v>
      </c>
      <c r="X609" s="363">
        <f t="shared" ref="X609" si="143">X605-$C$285</f>
        <v>1519</v>
      </c>
      <c r="Y609" s="935"/>
      <c r="Z609" s="210"/>
    </row>
    <row r="610" spans="1:27" x14ac:dyDescent="0.2">
      <c r="A610" s="258" t="s">
        <v>51</v>
      </c>
      <c r="B610" s="258"/>
      <c r="C610" s="956">
        <v>50</v>
      </c>
      <c r="D610" s="957">
        <v>50</v>
      </c>
      <c r="E610" s="957">
        <v>51</v>
      </c>
      <c r="F610" s="957">
        <v>13</v>
      </c>
      <c r="G610" s="957">
        <v>51</v>
      </c>
      <c r="H610" s="957">
        <v>47</v>
      </c>
      <c r="I610" s="958">
        <v>49</v>
      </c>
      <c r="J610" s="959">
        <v>51</v>
      </c>
      <c r="K610" s="957">
        <v>48</v>
      </c>
      <c r="L610" s="957">
        <v>53</v>
      </c>
      <c r="M610" s="957">
        <v>8</v>
      </c>
      <c r="N610" s="957">
        <v>51</v>
      </c>
      <c r="O610" s="957">
        <v>50</v>
      </c>
      <c r="P610" s="960">
        <v>52</v>
      </c>
      <c r="Q610" s="956">
        <v>51</v>
      </c>
      <c r="R610" s="957">
        <v>51</v>
      </c>
      <c r="S610" s="957">
        <v>51</v>
      </c>
      <c r="T610" s="957">
        <v>13</v>
      </c>
      <c r="U610" s="957">
        <v>49</v>
      </c>
      <c r="V610" s="957">
        <v>50</v>
      </c>
      <c r="W610" s="960">
        <v>49</v>
      </c>
      <c r="X610" s="972">
        <f>SUM(C610:W610)</f>
        <v>938</v>
      </c>
      <c r="Y610" s="200" t="s">
        <v>56</v>
      </c>
      <c r="Z610" s="263">
        <f>X597-X610</f>
        <v>0</v>
      </c>
      <c r="AA610" s="285">
        <f>Z610/X597</f>
        <v>0</v>
      </c>
    </row>
    <row r="611" spans="1:27" x14ac:dyDescent="0.2">
      <c r="A611" s="265" t="s">
        <v>28</v>
      </c>
      <c r="B611" s="265"/>
      <c r="C611" s="218"/>
      <c r="D611" s="218"/>
      <c r="E611" s="267"/>
      <c r="F611" s="267"/>
      <c r="G611" s="267"/>
      <c r="H611" s="267"/>
      <c r="I611" s="267"/>
      <c r="J611" s="425"/>
      <c r="K611" s="425"/>
      <c r="L611" s="267"/>
      <c r="M611" s="267"/>
      <c r="N611" s="267"/>
      <c r="O611" s="267"/>
      <c r="P611" s="219"/>
      <c r="Q611" s="425"/>
      <c r="R611" s="425"/>
      <c r="S611" s="267"/>
      <c r="T611" s="267"/>
      <c r="U611" s="267"/>
      <c r="V611" s="267"/>
      <c r="W611" s="309"/>
      <c r="X611" s="222"/>
      <c r="Y611" s="200" t="s">
        <v>57</v>
      </c>
      <c r="Z611" s="200">
        <v>157.1</v>
      </c>
      <c r="AA611" s="210"/>
    </row>
    <row r="612" spans="1:27" ht="13.5" thickBot="1" x14ac:dyDescent="0.25">
      <c r="A612" s="266" t="s">
        <v>26</v>
      </c>
      <c r="B612" s="266"/>
      <c r="C612" s="623">
        <f t="shared" ref="C612:W612" si="144">C611-C598</f>
        <v>-157.5</v>
      </c>
      <c r="D612" s="624">
        <f t="shared" si="144"/>
        <v>-157.5</v>
      </c>
      <c r="E612" s="624">
        <f t="shared" si="144"/>
        <v>-157</v>
      </c>
      <c r="F612" s="624">
        <f t="shared" si="144"/>
        <v>-157</v>
      </c>
      <c r="G612" s="624">
        <f t="shared" si="144"/>
        <v>-157</v>
      </c>
      <c r="H612" s="624">
        <f t="shared" si="144"/>
        <v>-156</v>
      </c>
      <c r="I612" s="625">
        <f t="shared" si="144"/>
        <v>-156</v>
      </c>
      <c r="J612" s="723">
        <f t="shared" si="144"/>
        <v>-158</v>
      </c>
      <c r="K612" s="624">
        <f t="shared" si="144"/>
        <v>-158</v>
      </c>
      <c r="L612" s="624">
        <f t="shared" si="144"/>
        <v>-157.5</v>
      </c>
      <c r="M612" s="624">
        <f t="shared" si="144"/>
        <v>-157.5</v>
      </c>
      <c r="N612" s="624">
        <f t="shared" si="144"/>
        <v>-157</v>
      </c>
      <c r="O612" s="624">
        <f t="shared" si="144"/>
        <v>-156</v>
      </c>
      <c r="P612" s="625">
        <f t="shared" si="144"/>
        <v>-156</v>
      </c>
      <c r="Q612" s="723">
        <f t="shared" si="144"/>
        <v>-160</v>
      </c>
      <c r="R612" s="624">
        <f t="shared" si="144"/>
        <v>-160</v>
      </c>
      <c r="S612" s="624">
        <f t="shared" si="144"/>
        <v>-157</v>
      </c>
      <c r="T612" s="624">
        <f t="shared" si="144"/>
        <v>-157</v>
      </c>
      <c r="U612" s="624">
        <f t="shared" si="144"/>
        <v>-157</v>
      </c>
      <c r="V612" s="624">
        <f t="shared" si="144"/>
        <v>-155.5</v>
      </c>
      <c r="W612" s="626">
        <f t="shared" si="144"/>
        <v>-155.5</v>
      </c>
      <c r="X612" s="223"/>
      <c r="Y612" s="200" t="s">
        <v>26</v>
      </c>
      <c r="Z612" s="200">
        <f>Z611-Z598</f>
        <v>0.12000000000000455</v>
      </c>
    </row>
    <row r="614" spans="1:27" ht="13.5" thickBot="1" x14ac:dyDescent="0.25"/>
    <row r="615" spans="1:27" ht="13.5" thickBot="1" x14ac:dyDescent="0.25">
      <c r="A615" s="230" t="s">
        <v>311</v>
      </c>
      <c r="B615" s="230"/>
      <c r="C615" s="1082" t="s">
        <v>130</v>
      </c>
      <c r="D615" s="1083"/>
      <c r="E615" s="1083"/>
      <c r="F615" s="1083"/>
      <c r="G615" s="1083"/>
      <c r="H615" s="1083"/>
      <c r="I615" s="1084"/>
      <c r="J615" s="1085" t="s">
        <v>131</v>
      </c>
      <c r="K615" s="1083"/>
      <c r="L615" s="1083"/>
      <c r="M615" s="1083"/>
      <c r="N615" s="1083"/>
      <c r="O615" s="1083"/>
      <c r="P615" s="1084"/>
      <c r="Q615" s="1086" t="s">
        <v>53</v>
      </c>
      <c r="R615" s="1087"/>
      <c r="S615" s="1087"/>
      <c r="T615" s="1087"/>
      <c r="U615" s="1087"/>
      <c r="V615" s="1087"/>
      <c r="W615" s="1088"/>
      <c r="X615" s="1080" t="s">
        <v>55</v>
      </c>
      <c r="Y615" s="228">
        <v>237</v>
      </c>
    </row>
    <row r="616" spans="1:27" ht="13.5" thickBot="1" x14ac:dyDescent="0.25">
      <c r="A616" s="676" t="s">
        <v>54</v>
      </c>
      <c r="B616" s="258"/>
      <c r="C616" s="271">
        <v>1</v>
      </c>
      <c r="D616" s="273">
        <v>2</v>
      </c>
      <c r="E616" s="273">
        <v>3</v>
      </c>
      <c r="F616" s="273">
        <v>4</v>
      </c>
      <c r="G616" s="273">
        <v>5</v>
      </c>
      <c r="H616" s="273">
        <v>6</v>
      </c>
      <c r="I616" s="686">
        <v>7</v>
      </c>
      <c r="J616" s="272">
        <v>8</v>
      </c>
      <c r="K616" s="273">
        <v>9</v>
      </c>
      <c r="L616" s="273">
        <v>10</v>
      </c>
      <c r="M616" s="273">
        <v>11</v>
      </c>
      <c r="N616" s="273">
        <v>12</v>
      </c>
      <c r="O616" s="273">
        <v>13</v>
      </c>
      <c r="P616" s="686">
        <v>14</v>
      </c>
      <c r="Q616" s="272">
        <v>1</v>
      </c>
      <c r="R616" s="273">
        <v>2</v>
      </c>
      <c r="S616" s="273">
        <v>3</v>
      </c>
      <c r="T616" s="273">
        <v>4</v>
      </c>
      <c r="U616" s="273">
        <v>5</v>
      </c>
      <c r="V616" s="273">
        <v>6</v>
      </c>
      <c r="W616" s="686">
        <v>7</v>
      </c>
      <c r="X616" s="1081"/>
      <c r="Y616" s="228"/>
      <c r="Z616" s="228"/>
    </row>
    <row r="617" spans="1:27" x14ac:dyDescent="0.2">
      <c r="A617" s="234" t="s">
        <v>3</v>
      </c>
      <c r="B617" s="1020"/>
      <c r="C617" s="338">
        <v>4415</v>
      </c>
      <c r="D617" s="339">
        <v>4415</v>
      </c>
      <c r="E617" s="339">
        <v>4415</v>
      </c>
      <c r="F617" s="339">
        <v>4415</v>
      </c>
      <c r="G617" s="339">
        <v>4415</v>
      </c>
      <c r="H617" s="339">
        <v>4415</v>
      </c>
      <c r="I617" s="340">
        <v>4415</v>
      </c>
      <c r="J617" s="338">
        <v>4415</v>
      </c>
      <c r="K617" s="339">
        <v>4415</v>
      </c>
      <c r="L617" s="339">
        <v>4415</v>
      </c>
      <c r="M617" s="339">
        <v>4415</v>
      </c>
      <c r="N617" s="339">
        <v>4415</v>
      </c>
      <c r="O617" s="339">
        <v>4415</v>
      </c>
      <c r="P617" s="343">
        <v>4415</v>
      </c>
      <c r="Q617" s="419">
        <v>4415</v>
      </c>
      <c r="R617" s="339">
        <v>4415</v>
      </c>
      <c r="S617" s="339">
        <v>4415</v>
      </c>
      <c r="T617" s="339">
        <v>4415</v>
      </c>
      <c r="U617" s="339">
        <v>4415</v>
      </c>
      <c r="V617" s="339">
        <v>4415</v>
      </c>
      <c r="W617" s="343">
        <v>4415</v>
      </c>
      <c r="X617" s="973">
        <v>4415</v>
      </c>
      <c r="Z617" s="210"/>
    </row>
    <row r="618" spans="1:27" x14ac:dyDescent="0.2">
      <c r="A618" s="238" t="s">
        <v>6</v>
      </c>
      <c r="B618" s="238"/>
      <c r="C618" s="239">
        <v>5229</v>
      </c>
      <c r="D618" s="240">
        <v>5197</v>
      </c>
      <c r="E618" s="240">
        <v>4903</v>
      </c>
      <c r="F618" s="240">
        <v>4598</v>
      </c>
      <c r="G618" s="240">
        <v>4845</v>
      </c>
      <c r="H618" s="240">
        <v>4653</v>
      </c>
      <c r="I618" s="280">
        <v>4588</v>
      </c>
      <c r="J618" s="239">
        <v>4653</v>
      </c>
      <c r="K618" s="240">
        <v>4721</v>
      </c>
      <c r="L618" s="240">
        <v>4894</v>
      </c>
      <c r="M618" s="240">
        <v>3813</v>
      </c>
      <c r="N618" s="240">
        <v>4876</v>
      </c>
      <c r="O618" s="240">
        <v>5185</v>
      </c>
      <c r="P618" s="241">
        <v>5159</v>
      </c>
      <c r="Q618" s="420">
        <v>4433</v>
      </c>
      <c r="R618" s="240">
        <v>4774</v>
      </c>
      <c r="S618" s="240">
        <v>4683</v>
      </c>
      <c r="T618" s="240">
        <v>4167</v>
      </c>
      <c r="U618" s="240">
        <v>4897</v>
      </c>
      <c r="V618" s="240">
        <v>4963</v>
      </c>
      <c r="W618" s="241">
        <v>5294</v>
      </c>
      <c r="X618" s="317">
        <v>4825</v>
      </c>
    </row>
    <row r="619" spans="1:27" x14ac:dyDescent="0.2">
      <c r="A619" s="231" t="s">
        <v>7</v>
      </c>
      <c r="B619" s="231"/>
      <c r="C619" s="242">
        <v>91.7</v>
      </c>
      <c r="D619" s="243">
        <v>100</v>
      </c>
      <c r="E619" s="243">
        <v>66.7</v>
      </c>
      <c r="F619" s="243">
        <v>100</v>
      </c>
      <c r="G619" s="243">
        <v>83.3</v>
      </c>
      <c r="H619" s="243">
        <v>75</v>
      </c>
      <c r="I619" s="281">
        <v>83.3</v>
      </c>
      <c r="J619" s="242">
        <v>83.3</v>
      </c>
      <c r="K619" s="243">
        <v>75</v>
      </c>
      <c r="L619" s="243">
        <v>91.7</v>
      </c>
      <c r="M619" s="243">
        <v>85.7</v>
      </c>
      <c r="N619" s="243">
        <v>100</v>
      </c>
      <c r="O619" s="243">
        <v>83.3</v>
      </c>
      <c r="P619" s="244">
        <v>100</v>
      </c>
      <c r="Q619" s="421">
        <v>91.7</v>
      </c>
      <c r="R619" s="243">
        <v>75</v>
      </c>
      <c r="S619" s="243">
        <v>100</v>
      </c>
      <c r="T619" s="243">
        <v>85.7</v>
      </c>
      <c r="U619" s="243">
        <v>91.7</v>
      </c>
      <c r="V619" s="243">
        <v>75</v>
      </c>
      <c r="W619" s="244">
        <v>91.7</v>
      </c>
      <c r="X619" s="955">
        <v>73.8</v>
      </c>
      <c r="Y619" s="228"/>
      <c r="Z619" s="393"/>
    </row>
    <row r="620" spans="1:27" ht="13.5" thickBot="1" x14ac:dyDescent="0.25">
      <c r="A620" s="231" t="s">
        <v>8</v>
      </c>
      <c r="B620" s="253"/>
      <c r="C620" s="911">
        <v>0.57699999999999996</v>
      </c>
      <c r="D620" s="912">
        <v>3.6999999999999998E-2</v>
      </c>
      <c r="E620" s="912">
        <v>0.11700000000000001</v>
      </c>
      <c r="F620" s="912">
        <v>5.2999999999999999E-2</v>
      </c>
      <c r="G620" s="912">
        <v>7.0999999999999994E-2</v>
      </c>
      <c r="H620" s="971">
        <v>7.8E-2</v>
      </c>
      <c r="I620" s="941">
        <v>6.7000000000000004E-2</v>
      </c>
      <c r="J620" s="911">
        <v>6.5000000000000002E-2</v>
      </c>
      <c r="K620" s="912">
        <v>8.4000000000000005E-2</v>
      </c>
      <c r="L620" s="912">
        <v>4.7E-2</v>
      </c>
      <c r="M620" s="912">
        <v>7.8E-2</v>
      </c>
      <c r="N620" s="912">
        <v>5.8000000000000003E-2</v>
      </c>
      <c r="O620" s="912">
        <v>7.9000000000000001E-2</v>
      </c>
      <c r="P620" s="913">
        <v>4.2000000000000003E-2</v>
      </c>
      <c r="Q620" s="974">
        <v>5.6000000000000001E-2</v>
      </c>
      <c r="R620" s="912">
        <v>8.2000000000000003E-2</v>
      </c>
      <c r="S620" s="912">
        <v>5.7000000000000002E-2</v>
      </c>
      <c r="T620" s="912">
        <v>7.6999999999999999E-2</v>
      </c>
      <c r="U620" s="912">
        <v>6.6000000000000003E-2</v>
      </c>
      <c r="V620" s="912">
        <v>6.7000000000000004E-2</v>
      </c>
      <c r="W620" s="913">
        <v>6.0999999999999999E-2</v>
      </c>
      <c r="X620" s="975">
        <v>9.2999999999999999E-2</v>
      </c>
      <c r="Z620" s="313"/>
    </row>
    <row r="621" spans="1:27" x14ac:dyDescent="0.2">
      <c r="A621" s="238" t="s">
        <v>1</v>
      </c>
      <c r="B621" s="1021"/>
      <c r="C621" s="936">
        <f>C618/C617*100-100</f>
        <v>18.437146092865248</v>
      </c>
      <c r="D621" s="936">
        <f t="shared" ref="D621:W621" si="145">D618/D617*100-100</f>
        <v>17.712344280860705</v>
      </c>
      <c r="E621" s="936">
        <f t="shared" si="145"/>
        <v>11.053227633069085</v>
      </c>
      <c r="F621" s="936">
        <f t="shared" si="145"/>
        <v>4.1449603624009086</v>
      </c>
      <c r="G621" s="936">
        <f t="shared" si="145"/>
        <v>9.7395243488108747</v>
      </c>
      <c r="H621" s="936">
        <f t="shared" si="145"/>
        <v>5.390713476783688</v>
      </c>
      <c r="I621" s="936">
        <f t="shared" si="145"/>
        <v>3.9184597961494916</v>
      </c>
      <c r="J621" s="936">
        <f t="shared" si="145"/>
        <v>5.390713476783688</v>
      </c>
      <c r="K621" s="936">
        <f t="shared" si="145"/>
        <v>6.9309173272933151</v>
      </c>
      <c r="L621" s="936">
        <f t="shared" si="145"/>
        <v>10.849377123442807</v>
      </c>
      <c r="M621" s="936">
        <f t="shared" si="145"/>
        <v>-13.635334088335213</v>
      </c>
      <c r="N621" s="936">
        <f t="shared" si="145"/>
        <v>10.441676104190265</v>
      </c>
      <c r="O621" s="936">
        <f t="shared" si="145"/>
        <v>17.44054360135901</v>
      </c>
      <c r="P621" s="936">
        <f t="shared" si="145"/>
        <v>16.851642129105329</v>
      </c>
      <c r="Q621" s="936">
        <f t="shared" si="145"/>
        <v>0.4077010192525421</v>
      </c>
      <c r="R621" s="936">
        <f t="shared" si="145"/>
        <v>8.1313703284258168</v>
      </c>
      <c r="S621" s="936">
        <f t="shared" si="145"/>
        <v>6.070215175537939</v>
      </c>
      <c r="T621" s="936">
        <f t="shared" si="145"/>
        <v>-5.6172140430351192</v>
      </c>
      <c r="U621" s="936">
        <f t="shared" si="145"/>
        <v>10.917327293318223</v>
      </c>
      <c r="V621" s="936">
        <f t="shared" si="145"/>
        <v>12.412231030577587</v>
      </c>
      <c r="W621" s="936">
        <f t="shared" si="145"/>
        <v>19.90939977349943</v>
      </c>
      <c r="X621" s="936">
        <f>X618/X617*100-100</f>
        <v>9.2865232163080549</v>
      </c>
      <c r="Y621" s="767"/>
    </row>
    <row r="622" spans="1:27" ht="13.5" thickBot="1" x14ac:dyDescent="0.25">
      <c r="A622" s="669" t="s">
        <v>27</v>
      </c>
      <c r="B622" s="253"/>
      <c r="C622" s="254">
        <f t="shared" ref="C622:W622" si="146">C618-C605</f>
        <v>39</v>
      </c>
      <c r="D622" s="255">
        <f t="shared" si="146"/>
        <v>154</v>
      </c>
      <c r="E622" s="255">
        <f t="shared" si="146"/>
        <v>-32</v>
      </c>
      <c r="F622" s="255">
        <f t="shared" si="146"/>
        <v>153</v>
      </c>
      <c r="G622" s="255">
        <f t="shared" si="146"/>
        <v>-47</v>
      </c>
      <c r="H622" s="255">
        <f t="shared" si="146"/>
        <v>-28</v>
      </c>
      <c r="I622" s="256">
        <f t="shared" si="146"/>
        <v>94</v>
      </c>
      <c r="J622" s="437">
        <f t="shared" si="146"/>
        <v>118</v>
      </c>
      <c r="K622" s="255">
        <f t="shared" si="146"/>
        <v>96</v>
      </c>
      <c r="L622" s="255">
        <f t="shared" si="146"/>
        <v>-43</v>
      </c>
      <c r="M622" s="255">
        <f t="shared" si="146"/>
        <v>-67</v>
      </c>
      <c r="N622" s="255">
        <f t="shared" si="146"/>
        <v>29</v>
      </c>
      <c r="O622" s="255">
        <f t="shared" si="146"/>
        <v>102</v>
      </c>
      <c r="P622" s="256">
        <f t="shared" si="146"/>
        <v>-23</v>
      </c>
      <c r="Q622" s="437">
        <f t="shared" si="146"/>
        <v>-50</v>
      </c>
      <c r="R622" s="255">
        <f t="shared" si="146"/>
        <v>-115</v>
      </c>
      <c r="S622" s="255">
        <f t="shared" si="146"/>
        <v>-23</v>
      </c>
      <c r="T622" s="255">
        <f t="shared" si="146"/>
        <v>-325</v>
      </c>
      <c r="U622" s="255">
        <f t="shared" si="146"/>
        <v>-70</v>
      </c>
      <c r="V622" s="255">
        <f t="shared" si="146"/>
        <v>-238</v>
      </c>
      <c r="W622" s="256">
        <f t="shared" si="146"/>
        <v>167</v>
      </c>
      <c r="X622" s="363">
        <f t="shared" ref="X622" si="147">X618-$C$285</f>
        <v>1519</v>
      </c>
      <c r="Y622" s="935"/>
      <c r="Z622" s="210"/>
    </row>
    <row r="623" spans="1:27" x14ac:dyDescent="0.2">
      <c r="A623" s="258" t="s">
        <v>51</v>
      </c>
      <c r="B623" s="258"/>
      <c r="C623" s="956">
        <v>50</v>
      </c>
      <c r="D623" s="957">
        <v>50</v>
      </c>
      <c r="E623" s="957">
        <v>51</v>
      </c>
      <c r="F623" s="957">
        <v>13</v>
      </c>
      <c r="G623" s="957">
        <v>51</v>
      </c>
      <c r="H623" s="957">
        <v>47</v>
      </c>
      <c r="I623" s="958">
        <v>49</v>
      </c>
      <c r="J623" s="959">
        <v>50</v>
      </c>
      <c r="K623" s="957">
        <v>48</v>
      </c>
      <c r="L623" s="957">
        <v>52</v>
      </c>
      <c r="M623" s="957">
        <v>8</v>
      </c>
      <c r="N623" s="957">
        <v>51</v>
      </c>
      <c r="O623" s="957">
        <v>49</v>
      </c>
      <c r="P623" s="960">
        <v>49</v>
      </c>
      <c r="Q623" s="956">
        <v>51</v>
      </c>
      <c r="R623" s="957">
        <v>51</v>
      </c>
      <c r="S623" s="957">
        <v>51</v>
      </c>
      <c r="T623" s="957">
        <v>13</v>
      </c>
      <c r="U623" s="957">
        <v>49</v>
      </c>
      <c r="V623" s="957">
        <v>50</v>
      </c>
      <c r="W623" s="960">
        <v>49</v>
      </c>
      <c r="X623" s="972">
        <f>SUM(C623:W623)</f>
        <v>932</v>
      </c>
      <c r="Y623" s="200" t="s">
        <v>56</v>
      </c>
      <c r="Z623" s="263">
        <f>X610-X623</f>
        <v>6</v>
      </c>
      <c r="AA623" s="285">
        <f>Z623/X610</f>
        <v>6.3965884861407248E-3</v>
      </c>
    </row>
    <row r="624" spans="1:27" x14ac:dyDescent="0.2">
      <c r="A624" s="265" t="s">
        <v>28</v>
      </c>
      <c r="B624" s="265"/>
      <c r="C624" s="218"/>
      <c r="D624" s="218"/>
      <c r="E624" s="267"/>
      <c r="F624" s="267"/>
      <c r="G624" s="267"/>
      <c r="H624" s="267"/>
      <c r="I624" s="267"/>
      <c r="J624" s="425"/>
      <c r="K624" s="425"/>
      <c r="L624" s="267"/>
      <c r="M624" s="267"/>
      <c r="N624" s="267"/>
      <c r="O624" s="267"/>
      <c r="P624" s="219"/>
      <c r="Q624" s="425"/>
      <c r="R624" s="425"/>
      <c r="S624" s="267"/>
      <c r="T624" s="267"/>
      <c r="U624" s="267"/>
      <c r="V624" s="267"/>
      <c r="W624" s="309"/>
      <c r="X624" s="222"/>
      <c r="Y624" s="200" t="s">
        <v>57</v>
      </c>
      <c r="Z624" s="200">
        <v>157.1</v>
      </c>
      <c r="AA624" s="210"/>
    </row>
    <row r="625" spans="1:27" ht="13.5" thickBot="1" x14ac:dyDescent="0.25">
      <c r="A625" s="266" t="s">
        <v>26</v>
      </c>
      <c r="B625" s="266"/>
      <c r="C625" s="623">
        <f t="shared" ref="C625:W625" si="148">C624-C611</f>
        <v>0</v>
      </c>
      <c r="D625" s="624">
        <f t="shared" si="148"/>
        <v>0</v>
      </c>
      <c r="E625" s="624">
        <f t="shared" si="148"/>
        <v>0</v>
      </c>
      <c r="F625" s="624">
        <f t="shared" si="148"/>
        <v>0</v>
      </c>
      <c r="G625" s="624">
        <f t="shared" si="148"/>
        <v>0</v>
      </c>
      <c r="H625" s="624">
        <f t="shared" si="148"/>
        <v>0</v>
      </c>
      <c r="I625" s="625">
        <f t="shared" si="148"/>
        <v>0</v>
      </c>
      <c r="J625" s="723">
        <f t="shared" si="148"/>
        <v>0</v>
      </c>
      <c r="K625" s="624">
        <f t="shared" si="148"/>
        <v>0</v>
      </c>
      <c r="L625" s="624">
        <f t="shared" si="148"/>
        <v>0</v>
      </c>
      <c r="M625" s="624">
        <f t="shared" si="148"/>
        <v>0</v>
      </c>
      <c r="N625" s="624">
        <f t="shared" si="148"/>
        <v>0</v>
      </c>
      <c r="O625" s="624">
        <f t="shared" si="148"/>
        <v>0</v>
      </c>
      <c r="P625" s="625">
        <f t="shared" si="148"/>
        <v>0</v>
      </c>
      <c r="Q625" s="723">
        <f t="shared" si="148"/>
        <v>0</v>
      </c>
      <c r="R625" s="624">
        <f t="shared" si="148"/>
        <v>0</v>
      </c>
      <c r="S625" s="624">
        <f t="shared" si="148"/>
        <v>0</v>
      </c>
      <c r="T625" s="624">
        <f t="shared" si="148"/>
        <v>0</v>
      </c>
      <c r="U625" s="624">
        <f t="shared" si="148"/>
        <v>0</v>
      </c>
      <c r="V625" s="624">
        <f t="shared" si="148"/>
        <v>0</v>
      </c>
      <c r="W625" s="626">
        <f t="shared" si="148"/>
        <v>0</v>
      </c>
      <c r="X625" s="223"/>
      <c r="Y625" s="200" t="s">
        <v>26</v>
      </c>
      <c r="Z625" s="200">
        <f>Z624-Z611</f>
        <v>0</v>
      </c>
    </row>
    <row r="627" spans="1:27" ht="13.5" thickBot="1" x14ac:dyDescent="0.25"/>
    <row r="628" spans="1:27" ht="13.5" thickBot="1" x14ac:dyDescent="0.25">
      <c r="A628" s="230" t="s">
        <v>312</v>
      </c>
      <c r="B628" s="230"/>
      <c r="C628" s="1082" t="s">
        <v>130</v>
      </c>
      <c r="D628" s="1083"/>
      <c r="E628" s="1083"/>
      <c r="F628" s="1083"/>
      <c r="G628" s="1083"/>
      <c r="H628" s="1083"/>
      <c r="I628" s="1084"/>
      <c r="J628" s="1085" t="s">
        <v>131</v>
      </c>
      <c r="K628" s="1083"/>
      <c r="L628" s="1083"/>
      <c r="M628" s="1083"/>
      <c r="N628" s="1083"/>
      <c r="O628" s="1083"/>
      <c r="P628" s="1084"/>
      <c r="Q628" s="1086" t="s">
        <v>53</v>
      </c>
      <c r="R628" s="1087"/>
      <c r="S628" s="1087"/>
      <c r="T628" s="1087"/>
      <c r="U628" s="1087"/>
      <c r="V628" s="1087"/>
      <c r="W628" s="1088"/>
      <c r="X628" s="1080" t="s">
        <v>55</v>
      </c>
      <c r="Y628" s="228">
        <v>237</v>
      </c>
    </row>
    <row r="629" spans="1:27" ht="13.5" thickBot="1" x14ac:dyDescent="0.25">
      <c r="A629" s="676" t="s">
        <v>54</v>
      </c>
      <c r="B629" s="258"/>
      <c r="C629" s="271">
        <v>1</v>
      </c>
      <c r="D629" s="273">
        <v>2</v>
      </c>
      <c r="E629" s="273">
        <v>3</v>
      </c>
      <c r="F629" s="273">
        <v>4</v>
      </c>
      <c r="G629" s="273">
        <v>5</v>
      </c>
      <c r="H629" s="273">
        <v>6</v>
      </c>
      <c r="I629" s="686">
        <v>7</v>
      </c>
      <c r="J629" s="272">
        <v>8</v>
      </c>
      <c r="K629" s="273">
        <v>9</v>
      </c>
      <c r="L629" s="273">
        <v>10</v>
      </c>
      <c r="M629" s="273">
        <v>11</v>
      </c>
      <c r="N629" s="273">
        <v>12</v>
      </c>
      <c r="O629" s="273">
        <v>13</v>
      </c>
      <c r="P629" s="686">
        <v>14</v>
      </c>
      <c r="Q629" s="272">
        <v>1</v>
      </c>
      <c r="R629" s="273">
        <v>2</v>
      </c>
      <c r="S629" s="273">
        <v>3</v>
      </c>
      <c r="T629" s="273">
        <v>4</v>
      </c>
      <c r="U629" s="273">
        <v>5</v>
      </c>
      <c r="V629" s="273">
        <v>6</v>
      </c>
      <c r="W629" s="686">
        <v>7</v>
      </c>
      <c r="X629" s="1081"/>
      <c r="Y629" s="228"/>
      <c r="Z629" s="228"/>
    </row>
    <row r="630" spans="1:27" x14ac:dyDescent="0.2">
      <c r="A630" s="234" t="s">
        <v>3</v>
      </c>
      <c r="B630" s="1020"/>
      <c r="C630" s="338">
        <v>4430</v>
      </c>
      <c r="D630" s="339">
        <v>4430</v>
      </c>
      <c r="E630" s="339">
        <v>4430</v>
      </c>
      <c r="F630" s="339">
        <v>4430</v>
      </c>
      <c r="G630" s="339">
        <v>4430</v>
      </c>
      <c r="H630" s="339">
        <v>4430</v>
      </c>
      <c r="I630" s="340">
        <v>4430</v>
      </c>
      <c r="J630" s="338">
        <v>4430</v>
      </c>
      <c r="K630" s="339">
        <v>4430</v>
      </c>
      <c r="L630" s="339">
        <v>4430</v>
      </c>
      <c r="M630" s="339">
        <v>4430</v>
      </c>
      <c r="N630" s="339">
        <v>4430</v>
      </c>
      <c r="O630" s="339">
        <v>4430</v>
      </c>
      <c r="P630" s="343">
        <v>4430</v>
      </c>
      <c r="Q630" s="419">
        <v>4430</v>
      </c>
      <c r="R630" s="339">
        <v>4430</v>
      </c>
      <c r="S630" s="339">
        <v>4430</v>
      </c>
      <c r="T630" s="339">
        <v>4430</v>
      </c>
      <c r="U630" s="339">
        <v>4430</v>
      </c>
      <c r="V630" s="339">
        <v>4430</v>
      </c>
      <c r="W630" s="343">
        <v>4430</v>
      </c>
      <c r="X630" s="973">
        <v>4430</v>
      </c>
      <c r="Z630" s="210"/>
    </row>
    <row r="631" spans="1:27" x14ac:dyDescent="0.2">
      <c r="A631" s="238" t="s">
        <v>6</v>
      </c>
      <c r="B631" s="238"/>
      <c r="C631" s="239">
        <v>5185</v>
      </c>
      <c r="D631" s="240">
        <v>5155</v>
      </c>
      <c r="E631" s="240">
        <v>4971</v>
      </c>
      <c r="F631" s="240">
        <v>4743</v>
      </c>
      <c r="G631" s="240">
        <v>4799</v>
      </c>
      <c r="H631" s="240">
        <v>4651</v>
      </c>
      <c r="I631" s="280">
        <v>4531</v>
      </c>
      <c r="J631" s="239">
        <v>4714</v>
      </c>
      <c r="K631" s="240">
        <v>4890</v>
      </c>
      <c r="L631" s="240">
        <v>4845</v>
      </c>
      <c r="M631" s="240">
        <v>4138</v>
      </c>
      <c r="N631" s="240">
        <v>4845</v>
      </c>
      <c r="O631" s="240">
        <v>5236</v>
      </c>
      <c r="P631" s="241">
        <v>5157</v>
      </c>
      <c r="Q631" s="420">
        <v>4639</v>
      </c>
      <c r="R631" s="240">
        <v>4846</v>
      </c>
      <c r="S631" s="240">
        <v>4930</v>
      </c>
      <c r="T631" s="240">
        <v>4520</v>
      </c>
      <c r="U631" s="240">
        <v>4948</v>
      </c>
      <c r="V631" s="240">
        <v>5158</v>
      </c>
      <c r="W631" s="241">
        <v>5189</v>
      </c>
      <c r="X631" s="317">
        <v>4884</v>
      </c>
    </row>
    <row r="632" spans="1:27" x14ac:dyDescent="0.2">
      <c r="A632" s="231" t="s">
        <v>7</v>
      </c>
      <c r="B632" s="231"/>
      <c r="C632" s="242">
        <v>100</v>
      </c>
      <c r="D632" s="243">
        <v>100</v>
      </c>
      <c r="E632" s="243">
        <v>100</v>
      </c>
      <c r="F632" s="243">
        <v>87.5</v>
      </c>
      <c r="G632" s="243">
        <v>75</v>
      </c>
      <c r="H632" s="243">
        <v>100</v>
      </c>
      <c r="I632" s="281">
        <v>91.7</v>
      </c>
      <c r="J632" s="242">
        <v>83.3</v>
      </c>
      <c r="K632" s="243">
        <v>90.9</v>
      </c>
      <c r="L632" s="243">
        <v>100</v>
      </c>
      <c r="M632" s="243">
        <v>71.400000000000006</v>
      </c>
      <c r="N632" s="243">
        <v>100</v>
      </c>
      <c r="O632" s="243">
        <v>83.3</v>
      </c>
      <c r="P632" s="244">
        <v>100</v>
      </c>
      <c r="Q632" s="421">
        <v>91.7</v>
      </c>
      <c r="R632" s="243">
        <v>91.7</v>
      </c>
      <c r="S632" s="243">
        <v>91.7</v>
      </c>
      <c r="T632" s="243">
        <v>62.5</v>
      </c>
      <c r="U632" s="243">
        <v>100</v>
      </c>
      <c r="V632" s="243">
        <v>91.7</v>
      </c>
      <c r="W632" s="244">
        <v>91.7</v>
      </c>
      <c r="X632" s="955">
        <v>83.2</v>
      </c>
      <c r="Y632" s="228"/>
      <c r="Z632" s="393"/>
    </row>
    <row r="633" spans="1:27" ht="13.5" thickBot="1" x14ac:dyDescent="0.25">
      <c r="A633" s="231" t="s">
        <v>8</v>
      </c>
      <c r="B633" s="253"/>
      <c r="C633" s="911">
        <v>0.05</v>
      </c>
      <c r="D633" s="912">
        <v>4.5999999999999999E-2</v>
      </c>
      <c r="E633" s="912">
        <v>4.4999999999999998E-2</v>
      </c>
      <c r="F633" s="912">
        <v>4.8000000000000001E-2</v>
      </c>
      <c r="G633" s="912">
        <v>0.08</v>
      </c>
      <c r="H633" s="971">
        <v>5.2999999999999999E-2</v>
      </c>
      <c r="I633" s="941">
        <v>4.9000000000000002E-2</v>
      </c>
      <c r="J633" s="911">
        <v>7.0999999999999994E-2</v>
      </c>
      <c r="K633" s="912">
        <v>8.4000000000000005E-2</v>
      </c>
      <c r="L633" s="912">
        <v>2.8000000000000001E-2</v>
      </c>
      <c r="M633" s="912">
        <v>0.115</v>
      </c>
      <c r="N633" s="912">
        <v>4.4999999999999998E-2</v>
      </c>
      <c r="O633" s="912">
        <v>7.4999999999999997E-2</v>
      </c>
      <c r="P633" s="913">
        <v>5.0999999999999997E-2</v>
      </c>
      <c r="Q633" s="974">
        <v>6.8000000000000005E-2</v>
      </c>
      <c r="R633" s="912">
        <v>7.8E-2</v>
      </c>
      <c r="S633" s="912">
        <v>7.6999999999999999E-2</v>
      </c>
      <c r="T633" s="912">
        <v>0.10100000000000001</v>
      </c>
      <c r="U633" s="912">
        <v>4.9000000000000002E-2</v>
      </c>
      <c r="V633" s="912">
        <v>5.1999999999999998E-2</v>
      </c>
      <c r="W633" s="913">
        <v>7.0000000000000007E-2</v>
      </c>
      <c r="X633" s="975">
        <v>0.08</v>
      </c>
      <c r="Z633" s="313"/>
    </row>
    <row r="634" spans="1:27" x14ac:dyDescent="0.2">
      <c r="A634" s="238" t="s">
        <v>1</v>
      </c>
      <c r="B634" s="1021"/>
      <c r="C634" s="936">
        <f>C631/C630*100-100</f>
        <v>17.042889390519193</v>
      </c>
      <c r="D634" s="936">
        <f t="shared" ref="D634:W634" si="149">D631/D630*100-100</f>
        <v>16.365688487584634</v>
      </c>
      <c r="E634" s="936">
        <f t="shared" si="149"/>
        <v>12.212189616252815</v>
      </c>
      <c r="F634" s="936">
        <f t="shared" si="149"/>
        <v>7.0654627539503423</v>
      </c>
      <c r="G634" s="936">
        <f t="shared" si="149"/>
        <v>8.3295711060948037</v>
      </c>
      <c r="H634" s="936">
        <f t="shared" si="149"/>
        <v>4.9887133182844252</v>
      </c>
      <c r="I634" s="936">
        <f t="shared" si="149"/>
        <v>2.2799097065462774</v>
      </c>
      <c r="J634" s="936">
        <f t="shared" si="149"/>
        <v>6.4108352144469478</v>
      </c>
      <c r="K634" s="936">
        <f t="shared" si="149"/>
        <v>10.383747178329571</v>
      </c>
      <c r="L634" s="936">
        <f t="shared" si="149"/>
        <v>9.3679458239277693</v>
      </c>
      <c r="M634" s="936">
        <f t="shared" si="149"/>
        <v>-6.5914221218961586</v>
      </c>
      <c r="N634" s="936">
        <f t="shared" si="149"/>
        <v>9.3679458239277693</v>
      </c>
      <c r="O634" s="936">
        <f t="shared" si="149"/>
        <v>18.194130925507906</v>
      </c>
      <c r="P634" s="936">
        <f t="shared" si="149"/>
        <v>16.410835214446948</v>
      </c>
      <c r="Q634" s="936">
        <f t="shared" si="149"/>
        <v>4.7178329571106161</v>
      </c>
      <c r="R634" s="936">
        <f t="shared" si="149"/>
        <v>9.3905191873589189</v>
      </c>
      <c r="S634" s="936">
        <f t="shared" si="149"/>
        <v>11.286681715575625</v>
      </c>
      <c r="T634" s="936">
        <f t="shared" si="149"/>
        <v>2.0316027088036037</v>
      </c>
      <c r="U634" s="936">
        <f t="shared" si="149"/>
        <v>11.693002257336332</v>
      </c>
      <c r="V634" s="936">
        <f t="shared" si="149"/>
        <v>16.433408577878097</v>
      </c>
      <c r="W634" s="936">
        <f t="shared" si="149"/>
        <v>17.133182844243791</v>
      </c>
      <c r="X634" s="936">
        <f>X631/X630*100-100</f>
        <v>10.24830699774266</v>
      </c>
      <c r="Y634" s="767"/>
    </row>
    <row r="635" spans="1:27" ht="13.5" thickBot="1" x14ac:dyDescent="0.25">
      <c r="A635" s="669" t="s">
        <v>27</v>
      </c>
      <c r="B635" s="253"/>
      <c r="C635" s="254">
        <f t="shared" ref="C635:W635" si="150">C631-C618</f>
        <v>-44</v>
      </c>
      <c r="D635" s="255">
        <f t="shared" si="150"/>
        <v>-42</v>
      </c>
      <c r="E635" s="255">
        <f t="shared" si="150"/>
        <v>68</v>
      </c>
      <c r="F635" s="255">
        <f t="shared" si="150"/>
        <v>145</v>
      </c>
      <c r="G635" s="255">
        <f t="shared" si="150"/>
        <v>-46</v>
      </c>
      <c r="H635" s="255">
        <f t="shared" si="150"/>
        <v>-2</v>
      </c>
      <c r="I635" s="256">
        <f t="shared" si="150"/>
        <v>-57</v>
      </c>
      <c r="J635" s="437">
        <f t="shared" si="150"/>
        <v>61</v>
      </c>
      <c r="K635" s="255">
        <f t="shared" si="150"/>
        <v>169</v>
      </c>
      <c r="L635" s="255">
        <f t="shared" si="150"/>
        <v>-49</v>
      </c>
      <c r="M635" s="255">
        <f t="shared" si="150"/>
        <v>325</v>
      </c>
      <c r="N635" s="255">
        <f t="shared" si="150"/>
        <v>-31</v>
      </c>
      <c r="O635" s="255">
        <f t="shared" si="150"/>
        <v>51</v>
      </c>
      <c r="P635" s="256">
        <f t="shared" si="150"/>
        <v>-2</v>
      </c>
      <c r="Q635" s="437">
        <f t="shared" si="150"/>
        <v>206</v>
      </c>
      <c r="R635" s="255">
        <f t="shared" si="150"/>
        <v>72</v>
      </c>
      <c r="S635" s="255">
        <f t="shared" si="150"/>
        <v>247</v>
      </c>
      <c r="T635" s="255">
        <f t="shared" si="150"/>
        <v>353</v>
      </c>
      <c r="U635" s="255">
        <f t="shared" si="150"/>
        <v>51</v>
      </c>
      <c r="V635" s="255">
        <f t="shared" si="150"/>
        <v>195</v>
      </c>
      <c r="W635" s="256">
        <f t="shared" si="150"/>
        <v>-105</v>
      </c>
      <c r="X635" s="363">
        <f t="shared" ref="X635" si="151">X631-$C$285</f>
        <v>1578</v>
      </c>
      <c r="Y635" s="935"/>
      <c r="Z635" s="210"/>
    </row>
    <row r="636" spans="1:27" x14ac:dyDescent="0.2">
      <c r="A636" s="258" t="s">
        <v>51</v>
      </c>
      <c r="B636" s="258"/>
      <c r="C636" s="956">
        <v>46</v>
      </c>
      <c r="D636" s="957">
        <v>46</v>
      </c>
      <c r="E636" s="957">
        <v>47</v>
      </c>
      <c r="F636" s="957">
        <v>11</v>
      </c>
      <c r="G636" s="957">
        <v>48</v>
      </c>
      <c r="H636" s="957">
        <v>47</v>
      </c>
      <c r="I636" s="958">
        <v>47</v>
      </c>
      <c r="J636" s="959">
        <v>50</v>
      </c>
      <c r="K636" s="957">
        <v>48</v>
      </c>
      <c r="L636" s="957">
        <v>52</v>
      </c>
      <c r="M636" s="957">
        <v>8</v>
      </c>
      <c r="N636" s="957">
        <v>51</v>
      </c>
      <c r="O636" s="957">
        <v>49</v>
      </c>
      <c r="P636" s="960">
        <v>49</v>
      </c>
      <c r="Q636" s="956">
        <v>51</v>
      </c>
      <c r="R636" s="957">
        <v>51</v>
      </c>
      <c r="S636" s="957">
        <v>51</v>
      </c>
      <c r="T636" s="957">
        <v>13</v>
      </c>
      <c r="U636" s="957">
        <v>49</v>
      </c>
      <c r="V636" s="957">
        <v>50</v>
      </c>
      <c r="W636" s="960">
        <v>49</v>
      </c>
      <c r="X636" s="972">
        <f>SUM(C636:W636)</f>
        <v>913</v>
      </c>
      <c r="Y636" s="200" t="s">
        <v>56</v>
      </c>
      <c r="Z636" s="263">
        <f>X623-X636</f>
        <v>19</v>
      </c>
      <c r="AA636" s="285">
        <f>Z636/X623</f>
        <v>2.03862660944206E-2</v>
      </c>
    </row>
    <row r="637" spans="1:27" x14ac:dyDescent="0.2">
      <c r="A637" s="265" t="s">
        <v>28</v>
      </c>
      <c r="B637" s="265"/>
      <c r="C637" s="218">
        <v>158</v>
      </c>
      <c r="D637" s="218">
        <v>158</v>
      </c>
      <c r="E637" s="267">
        <v>157.5</v>
      </c>
      <c r="F637" s="267">
        <v>157.5</v>
      </c>
      <c r="G637" s="267">
        <v>157.5</v>
      </c>
      <c r="H637" s="267">
        <v>156.5</v>
      </c>
      <c r="I637" s="267">
        <v>156.5</v>
      </c>
      <c r="J637" s="425">
        <v>158.5</v>
      </c>
      <c r="K637" s="425">
        <v>158.5</v>
      </c>
      <c r="L637" s="267">
        <v>158</v>
      </c>
      <c r="M637" s="267">
        <v>158</v>
      </c>
      <c r="N637" s="267">
        <v>157.5</v>
      </c>
      <c r="O637" s="267">
        <v>156.5</v>
      </c>
      <c r="P637" s="267">
        <v>156.5</v>
      </c>
      <c r="Q637" s="425">
        <v>160.5</v>
      </c>
      <c r="R637" s="425">
        <v>160.5</v>
      </c>
      <c r="S637" s="267">
        <v>157.5</v>
      </c>
      <c r="T637" s="267">
        <v>157.5</v>
      </c>
      <c r="U637" s="267">
        <v>157.5</v>
      </c>
      <c r="V637" s="267">
        <v>156</v>
      </c>
      <c r="W637" s="267">
        <v>156</v>
      </c>
      <c r="X637" s="222"/>
      <c r="Y637" s="200" t="s">
        <v>57</v>
      </c>
      <c r="Z637" s="200">
        <v>157.43</v>
      </c>
      <c r="AA637" s="210"/>
    </row>
    <row r="638" spans="1:27" ht="13.5" thickBot="1" x14ac:dyDescent="0.25">
      <c r="A638" s="266" t="s">
        <v>26</v>
      </c>
      <c r="B638" s="266"/>
      <c r="C638" s="623">
        <f t="shared" ref="C638:W638" si="152">C637-C624</f>
        <v>158</v>
      </c>
      <c r="D638" s="624">
        <f t="shared" si="152"/>
        <v>158</v>
      </c>
      <c r="E638" s="624">
        <f t="shared" si="152"/>
        <v>157.5</v>
      </c>
      <c r="F638" s="624">
        <f t="shared" si="152"/>
        <v>157.5</v>
      </c>
      <c r="G638" s="624">
        <f t="shared" si="152"/>
        <v>157.5</v>
      </c>
      <c r="H638" s="624">
        <f t="shared" si="152"/>
        <v>156.5</v>
      </c>
      <c r="I638" s="625">
        <f t="shared" si="152"/>
        <v>156.5</v>
      </c>
      <c r="J638" s="723">
        <f t="shared" si="152"/>
        <v>158.5</v>
      </c>
      <c r="K638" s="624">
        <f t="shared" si="152"/>
        <v>158.5</v>
      </c>
      <c r="L638" s="624">
        <f t="shared" si="152"/>
        <v>158</v>
      </c>
      <c r="M638" s="624">
        <f t="shared" si="152"/>
        <v>158</v>
      </c>
      <c r="N638" s="624">
        <f t="shared" si="152"/>
        <v>157.5</v>
      </c>
      <c r="O638" s="624">
        <f t="shared" si="152"/>
        <v>156.5</v>
      </c>
      <c r="P638" s="625">
        <f t="shared" si="152"/>
        <v>156.5</v>
      </c>
      <c r="Q638" s="723">
        <f t="shared" si="152"/>
        <v>160.5</v>
      </c>
      <c r="R638" s="624">
        <f t="shared" si="152"/>
        <v>160.5</v>
      </c>
      <c r="S638" s="624">
        <f t="shared" si="152"/>
        <v>157.5</v>
      </c>
      <c r="T638" s="624">
        <f t="shared" si="152"/>
        <v>157.5</v>
      </c>
      <c r="U638" s="624">
        <f t="shared" si="152"/>
        <v>157.5</v>
      </c>
      <c r="V638" s="624">
        <f t="shared" si="152"/>
        <v>156</v>
      </c>
      <c r="W638" s="626">
        <f t="shared" si="152"/>
        <v>156</v>
      </c>
      <c r="X638" s="223"/>
      <c r="Y638" s="200" t="s">
        <v>26</v>
      </c>
      <c r="Z638" s="200">
        <f>Z637-Z624</f>
        <v>0.33000000000001251</v>
      </c>
    </row>
    <row r="640" spans="1:27" ht="13.5" thickBot="1" x14ac:dyDescent="0.25"/>
    <row r="641" spans="1:27" ht="13.5" thickBot="1" x14ac:dyDescent="0.25">
      <c r="A641" s="230" t="s">
        <v>313</v>
      </c>
      <c r="B641" s="230"/>
      <c r="C641" s="1082" t="s">
        <v>130</v>
      </c>
      <c r="D641" s="1083"/>
      <c r="E641" s="1083"/>
      <c r="F641" s="1083"/>
      <c r="G641" s="1083"/>
      <c r="H641" s="1083"/>
      <c r="I641" s="1084"/>
      <c r="J641" s="1085" t="s">
        <v>131</v>
      </c>
      <c r="K641" s="1083"/>
      <c r="L641" s="1083"/>
      <c r="M641" s="1083"/>
      <c r="N641" s="1083"/>
      <c r="O641" s="1083"/>
      <c r="P641" s="1084"/>
      <c r="Q641" s="1086" t="s">
        <v>53</v>
      </c>
      <c r="R641" s="1087"/>
      <c r="S641" s="1087"/>
      <c r="T641" s="1087"/>
      <c r="U641" s="1087"/>
      <c r="V641" s="1087"/>
      <c r="W641" s="1088"/>
      <c r="X641" s="1080" t="s">
        <v>55</v>
      </c>
      <c r="Y641" s="228">
        <v>237</v>
      </c>
    </row>
    <row r="642" spans="1:27" ht="13.5" thickBot="1" x14ac:dyDescent="0.25">
      <c r="A642" s="676" t="s">
        <v>54</v>
      </c>
      <c r="B642" s="258"/>
      <c r="C642" s="271">
        <v>1</v>
      </c>
      <c r="D642" s="273">
        <v>2</v>
      </c>
      <c r="E642" s="273">
        <v>3</v>
      </c>
      <c r="F642" s="273">
        <v>4</v>
      </c>
      <c r="G642" s="273">
        <v>5</v>
      </c>
      <c r="H642" s="273">
        <v>6</v>
      </c>
      <c r="I642" s="686">
        <v>7</v>
      </c>
      <c r="J642" s="272">
        <v>8</v>
      </c>
      <c r="K642" s="273">
        <v>9</v>
      </c>
      <c r="L642" s="273">
        <v>10</v>
      </c>
      <c r="M642" s="273">
        <v>11</v>
      </c>
      <c r="N642" s="273">
        <v>12</v>
      </c>
      <c r="O642" s="273">
        <v>13</v>
      </c>
      <c r="P642" s="686">
        <v>14</v>
      </c>
      <c r="Q642" s="272">
        <v>1</v>
      </c>
      <c r="R642" s="273">
        <v>2</v>
      </c>
      <c r="S642" s="273">
        <v>3</v>
      </c>
      <c r="T642" s="273">
        <v>4</v>
      </c>
      <c r="U642" s="273">
        <v>5</v>
      </c>
      <c r="V642" s="273">
        <v>6</v>
      </c>
      <c r="W642" s="686">
        <v>7</v>
      </c>
      <c r="X642" s="1081"/>
      <c r="Y642" s="228"/>
      <c r="Z642" s="228"/>
    </row>
    <row r="643" spans="1:27" x14ac:dyDescent="0.2">
      <c r="A643" s="234" t="s">
        <v>3</v>
      </c>
      <c r="B643" s="1020"/>
      <c r="C643" s="338">
        <v>4445</v>
      </c>
      <c r="D643" s="339">
        <v>4445</v>
      </c>
      <c r="E643" s="339">
        <v>4445</v>
      </c>
      <c r="F643" s="339">
        <v>4445</v>
      </c>
      <c r="G643" s="339">
        <v>4445</v>
      </c>
      <c r="H643" s="339">
        <v>4445</v>
      </c>
      <c r="I643" s="340">
        <v>4445</v>
      </c>
      <c r="J643" s="338">
        <v>4445</v>
      </c>
      <c r="K643" s="339">
        <v>4445</v>
      </c>
      <c r="L643" s="339">
        <v>4445</v>
      </c>
      <c r="M643" s="339">
        <v>4445</v>
      </c>
      <c r="N643" s="339">
        <v>4445</v>
      </c>
      <c r="O643" s="339">
        <v>4445</v>
      </c>
      <c r="P643" s="343">
        <v>4445</v>
      </c>
      <c r="Q643" s="419">
        <v>4445</v>
      </c>
      <c r="R643" s="339">
        <v>4445</v>
      </c>
      <c r="S643" s="339">
        <v>4445</v>
      </c>
      <c r="T643" s="339">
        <v>4445</v>
      </c>
      <c r="U643" s="339">
        <v>4445</v>
      </c>
      <c r="V643" s="339">
        <v>4445</v>
      </c>
      <c r="W643" s="343">
        <v>4445</v>
      </c>
      <c r="X643" s="973">
        <v>4445</v>
      </c>
      <c r="Z643" s="210"/>
    </row>
    <row r="644" spans="1:27" x14ac:dyDescent="0.2">
      <c r="A644" s="238" t="s">
        <v>6</v>
      </c>
      <c r="B644" s="238"/>
      <c r="C644" s="239">
        <v>5528</v>
      </c>
      <c r="D644" s="240">
        <v>5213</v>
      </c>
      <c r="E644" s="240">
        <v>4899</v>
      </c>
      <c r="F644" s="240">
        <v>4543</v>
      </c>
      <c r="G644" s="240">
        <v>4906</v>
      </c>
      <c r="H644" s="240">
        <v>4734</v>
      </c>
      <c r="I644" s="280">
        <v>4514</v>
      </c>
      <c r="J644" s="239">
        <v>4793</v>
      </c>
      <c r="K644" s="240">
        <v>4806</v>
      </c>
      <c r="L644" s="240">
        <v>4834</v>
      </c>
      <c r="M644" s="240">
        <v>4184</v>
      </c>
      <c r="N644" s="240">
        <v>4872</v>
      </c>
      <c r="O644" s="240">
        <v>5294</v>
      </c>
      <c r="P644" s="241">
        <v>5143</v>
      </c>
      <c r="Q644" s="420">
        <v>4581</v>
      </c>
      <c r="R644" s="240">
        <v>4795</v>
      </c>
      <c r="S644" s="240">
        <v>4656</v>
      </c>
      <c r="T644" s="240">
        <v>4617</v>
      </c>
      <c r="U644" s="240">
        <v>4934</v>
      </c>
      <c r="V644" s="240">
        <v>5106</v>
      </c>
      <c r="W644" s="241">
        <v>5264</v>
      </c>
      <c r="X644" s="317">
        <v>4870</v>
      </c>
    </row>
    <row r="645" spans="1:27" x14ac:dyDescent="0.2">
      <c r="A645" s="231" t="s">
        <v>7</v>
      </c>
      <c r="B645" s="231"/>
      <c r="C645" s="242">
        <v>100</v>
      </c>
      <c r="D645" s="243">
        <v>91.7</v>
      </c>
      <c r="E645" s="243">
        <v>100</v>
      </c>
      <c r="F645" s="243">
        <v>87.5</v>
      </c>
      <c r="G645" s="243">
        <v>92.3</v>
      </c>
      <c r="H645" s="243">
        <v>76.900000000000006</v>
      </c>
      <c r="I645" s="281">
        <v>91.7</v>
      </c>
      <c r="J645" s="242">
        <v>83.3</v>
      </c>
      <c r="K645" s="243">
        <v>100</v>
      </c>
      <c r="L645" s="243">
        <v>91.7</v>
      </c>
      <c r="M645" s="243">
        <v>75</v>
      </c>
      <c r="N645" s="243">
        <v>100</v>
      </c>
      <c r="O645" s="243">
        <v>91.7</v>
      </c>
      <c r="P645" s="244">
        <v>91.7</v>
      </c>
      <c r="Q645" s="421">
        <v>91.7</v>
      </c>
      <c r="R645" s="243">
        <v>91.7</v>
      </c>
      <c r="S645" s="243">
        <v>91.7</v>
      </c>
      <c r="T645" s="243">
        <v>72.7</v>
      </c>
      <c r="U645" s="243">
        <v>83.3</v>
      </c>
      <c r="V645" s="243">
        <v>83.3</v>
      </c>
      <c r="W645" s="244">
        <v>100</v>
      </c>
      <c r="X645" s="955">
        <v>80.400000000000006</v>
      </c>
      <c r="Y645" s="228"/>
      <c r="Z645" s="393"/>
    </row>
    <row r="646" spans="1:27" ht="13.5" thickBot="1" x14ac:dyDescent="0.25">
      <c r="A646" s="231" t="s">
        <v>8</v>
      </c>
      <c r="B646" s="253"/>
      <c r="C646" s="911">
        <v>4.1000000000000002E-2</v>
      </c>
      <c r="D646" s="912">
        <v>5.7000000000000002E-2</v>
      </c>
      <c r="E646" s="912">
        <v>4.7E-2</v>
      </c>
      <c r="F646" s="912">
        <v>6.4000000000000001E-2</v>
      </c>
      <c r="G646" s="912">
        <v>4.7E-2</v>
      </c>
      <c r="H646" s="971">
        <v>7.8E-2</v>
      </c>
      <c r="I646" s="941">
        <v>5.8999999999999997E-2</v>
      </c>
      <c r="J646" s="911">
        <v>9.7000000000000003E-2</v>
      </c>
      <c r="K646" s="912">
        <v>0.05</v>
      </c>
      <c r="L646" s="912">
        <v>4.4999999999999998E-2</v>
      </c>
      <c r="M646" s="912">
        <v>0.10100000000000001</v>
      </c>
      <c r="N646" s="912">
        <v>3.6999999999999998E-2</v>
      </c>
      <c r="O646" s="912">
        <v>6.2E-2</v>
      </c>
      <c r="P646" s="913">
        <v>0.06</v>
      </c>
      <c r="Q646" s="974">
        <v>5.1999999999999998E-2</v>
      </c>
      <c r="R646" s="912">
        <v>5.7000000000000002E-2</v>
      </c>
      <c r="S646" s="912">
        <v>6.4000000000000001E-2</v>
      </c>
      <c r="T646" s="912">
        <v>7.3999999999999996E-2</v>
      </c>
      <c r="U646" s="912">
        <v>6.9000000000000006E-2</v>
      </c>
      <c r="V646" s="912">
        <v>6.9000000000000006E-2</v>
      </c>
      <c r="W646" s="913">
        <v>4.8000000000000001E-2</v>
      </c>
      <c r="X646" s="975">
        <v>0.08</v>
      </c>
      <c r="Z646" s="313"/>
    </row>
    <row r="647" spans="1:27" x14ac:dyDescent="0.2">
      <c r="A647" s="238" t="s">
        <v>1</v>
      </c>
      <c r="B647" s="1021"/>
      <c r="C647" s="936">
        <f>C644/C643*100-100</f>
        <v>24.364454443194589</v>
      </c>
      <c r="D647" s="936">
        <f t="shared" ref="D647:W647" si="153">D644/D643*100-100</f>
        <v>17.277840269966262</v>
      </c>
      <c r="E647" s="936">
        <f t="shared" si="153"/>
        <v>10.21372328458942</v>
      </c>
      <c r="F647" s="936">
        <f t="shared" si="153"/>
        <v>2.204724409448815</v>
      </c>
      <c r="G647" s="936">
        <f t="shared" si="153"/>
        <v>10.371203599550057</v>
      </c>
      <c r="H647" s="936">
        <f t="shared" si="153"/>
        <v>6.5016872890888635</v>
      </c>
      <c r="I647" s="936">
        <f t="shared" si="153"/>
        <v>1.5523059617547688</v>
      </c>
      <c r="J647" s="936">
        <f t="shared" si="153"/>
        <v>7.8290213723284552</v>
      </c>
      <c r="K647" s="936">
        <f t="shared" si="153"/>
        <v>8.121484814398201</v>
      </c>
      <c r="L647" s="936">
        <f t="shared" si="153"/>
        <v>8.7514060742407196</v>
      </c>
      <c r="M647" s="936">
        <f t="shared" si="153"/>
        <v>-5.8717660292463449</v>
      </c>
      <c r="N647" s="936">
        <f t="shared" si="153"/>
        <v>9.6062992125984294</v>
      </c>
      <c r="O647" s="936">
        <f t="shared" si="153"/>
        <v>19.100112485939263</v>
      </c>
      <c r="P647" s="936">
        <f t="shared" si="153"/>
        <v>15.703037120359966</v>
      </c>
      <c r="Q647" s="936">
        <f t="shared" si="153"/>
        <v>3.0596175478065248</v>
      </c>
      <c r="R647" s="936">
        <f t="shared" si="153"/>
        <v>7.8740157480315105</v>
      </c>
      <c r="S647" s="936">
        <f t="shared" si="153"/>
        <v>4.7469066366704169</v>
      </c>
      <c r="T647" s="936">
        <f t="shared" si="153"/>
        <v>3.8695163104611936</v>
      </c>
      <c r="U647" s="936">
        <f t="shared" si="153"/>
        <v>11.001124859392576</v>
      </c>
      <c r="V647" s="936">
        <f t="shared" si="153"/>
        <v>14.870641169853769</v>
      </c>
      <c r="W647" s="936">
        <f t="shared" si="153"/>
        <v>18.425196850393704</v>
      </c>
      <c r="X647" s="936">
        <f>X644/X643*100-100</f>
        <v>9.5613048368953883</v>
      </c>
      <c r="Y647" s="767"/>
    </row>
    <row r="648" spans="1:27" ht="13.5" thickBot="1" x14ac:dyDescent="0.25">
      <c r="A648" s="669" t="s">
        <v>27</v>
      </c>
      <c r="B648" s="253"/>
      <c r="C648" s="254">
        <f t="shared" ref="C648:W648" si="154">C644-C631</f>
        <v>343</v>
      </c>
      <c r="D648" s="255">
        <f t="shared" si="154"/>
        <v>58</v>
      </c>
      <c r="E648" s="255">
        <f t="shared" si="154"/>
        <v>-72</v>
      </c>
      <c r="F648" s="255">
        <f t="shared" si="154"/>
        <v>-200</v>
      </c>
      <c r="G648" s="255">
        <f t="shared" si="154"/>
        <v>107</v>
      </c>
      <c r="H648" s="255">
        <f t="shared" si="154"/>
        <v>83</v>
      </c>
      <c r="I648" s="256">
        <f t="shared" si="154"/>
        <v>-17</v>
      </c>
      <c r="J648" s="437">
        <f t="shared" si="154"/>
        <v>79</v>
      </c>
      <c r="K648" s="255">
        <f t="shared" si="154"/>
        <v>-84</v>
      </c>
      <c r="L648" s="255">
        <f t="shared" si="154"/>
        <v>-11</v>
      </c>
      <c r="M648" s="255">
        <f t="shared" si="154"/>
        <v>46</v>
      </c>
      <c r="N648" s="255">
        <f t="shared" si="154"/>
        <v>27</v>
      </c>
      <c r="O648" s="255">
        <f t="shared" si="154"/>
        <v>58</v>
      </c>
      <c r="P648" s="256">
        <f t="shared" si="154"/>
        <v>-14</v>
      </c>
      <c r="Q648" s="437">
        <f t="shared" si="154"/>
        <v>-58</v>
      </c>
      <c r="R648" s="255">
        <f t="shared" si="154"/>
        <v>-51</v>
      </c>
      <c r="S648" s="255">
        <f t="shared" si="154"/>
        <v>-274</v>
      </c>
      <c r="T648" s="255">
        <f t="shared" si="154"/>
        <v>97</v>
      </c>
      <c r="U648" s="255">
        <f t="shared" si="154"/>
        <v>-14</v>
      </c>
      <c r="V648" s="255">
        <f t="shared" si="154"/>
        <v>-52</v>
      </c>
      <c r="W648" s="256">
        <f t="shared" si="154"/>
        <v>75</v>
      </c>
      <c r="X648" s="363">
        <f t="shared" ref="X648" si="155">X644-$C$285</f>
        <v>1564</v>
      </c>
      <c r="Y648" s="935"/>
      <c r="Z648" s="210"/>
    </row>
    <row r="649" spans="1:27" x14ac:dyDescent="0.2">
      <c r="A649" s="258" t="s">
        <v>51</v>
      </c>
      <c r="B649" s="258"/>
      <c r="C649" s="956">
        <v>46</v>
      </c>
      <c r="D649" s="957">
        <v>46</v>
      </c>
      <c r="E649" s="957">
        <v>47</v>
      </c>
      <c r="F649" s="957">
        <v>11</v>
      </c>
      <c r="G649" s="957">
        <v>48</v>
      </c>
      <c r="H649" s="957">
        <v>47</v>
      </c>
      <c r="I649" s="958">
        <v>47</v>
      </c>
      <c r="J649" s="959">
        <v>50</v>
      </c>
      <c r="K649" s="957">
        <v>48</v>
      </c>
      <c r="L649" s="957">
        <v>52</v>
      </c>
      <c r="M649" s="957">
        <v>8</v>
      </c>
      <c r="N649" s="957">
        <v>51</v>
      </c>
      <c r="O649" s="957">
        <v>49</v>
      </c>
      <c r="P649" s="960">
        <v>49</v>
      </c>
      <c r="Q649" s="956">
        <v>51</v>
      </c>
      <c r="R649" s="957">
        <v>51</v>
      </c>
      <c r="S649" s="957">
        <v>51</v>
      </c>
      <c r="T649" s="957">
        <v>13</v>
      </c>
      <c r="U649" s="957">
        <v>49</v>
      </c>
      <c r="V649" s="957">
        <v>49</v>
      </c>
      <c r="W649" s="960">
        <v>49</v>
      </c>
      <c r="X649" s="972">
        <f>SUM(C649:W649)</f>
        <v>912</v>
      </c>
      <c r="Y649" s="200" t="s">
        <v>56</v>
      </c>
      <c r="Z649" s="263">
        <f>X636-X649</f>
        <v>1</v>
      </c>
      <c r="AA649" s="285">
        <f>Z649/X636</f>
        <v>1.0952902519167579E-3</v>
      </c>
    </row>
    <row r="650" spans="1:27" x14ac:dyDescent="0.2">
      <c r="A650" s="265" t="s">
        <v>28</v>
      </c>
      <c r="B650" s="265"/>
      <c r="C650" s="218">
        <v>157.5</v>
      </c>
      <c r="D650" s="218">
        <v>157.5</v>
      </c>
      <c r="E650" s="267">
        <v>157</v>
      </c>
      <c r="F650" s="267">
        <v>157</v>
      </c>
      <c r="G650" s="267">
        <v>157</v>
      </c>
      <c r="H650" s="267">
        <v>156</v>
      </c>
      <c r="I650" s="267">
        <v>156</v>
      </c>
      <c r="J650" s="425">
        <v>158</v>
      </c>
      <c r="K650" s="425">
        <v>158</v>
      </c>
      <c r="L650" s="267">
        <v>157.5</v>
      </c>
      <c r="M650" s="267">
        <v>157.5</v>
      </c>
      <c r="N650" s="267">
        <v>157</v>
      </c>
      <c r="O650" s="267">
        <v>156</v>
      </c>
      <c r="P650" s="267">
        <v>156</v>
      </c>
      <c r="Q650" s="425">
        <v>160</v>
      </c>
      <c r="R650" s="425">
        <v>160</v>
      </c>
      <c r="S650" s="267">
        <v>157</v>
      </c>
      <c r="T650" s="267">
        <v>157</v>
      </c>
      <c r="U650" s="267">
        <v>157</v>
      </c>
      <c r="V650" s="267">
        <v>155.5</v>
      </c>
      <c r="W650" s="267">
        <v>155.5</v>
      </c>
      <c r="X650" s="222"/>
      <c r="Y650" s="200" t="s">
        <v>57</v>
      </c>
      <c r="Z650" s="200">
        <v>157.82</v>
      </c>
      <c r="AA650" s="210"/>
    </row>
    <row r="651" spans="1:27" ht="13.5" thickBot="1" x14ac:dyDescent="0.25">
      <c r="A651" s="266" t="s">
        <v>26</v>
      </c>
      <c r="B651" s="266"/>
      <c r="C651" s="623">
        <f t="shared" ref="C651:W651" si="156">C650-C637</f>
        <v>-0.5</v>
      </c>
      <c r="D651" s="624">
        <f t="shared" si="156"/>
        <v>-0.5</v>
      </c>
      <c r="E651" s="624">
        <f t="shared" si="156"/>
        <v>-0.5</v>
      </c>
      <c r="F651" s="624">
        <f t="shared" si="156"/>
        <v>-0.5</v>
      </c>
      <c r="G651" s="624">
        <f t="shared" si="156"/>
        <v>-0.5</v>
      </c>
      <c r="H651" s="624">
        <f t="shared" si="156"/>
        <v>-0.5</v>
      </c>
      <c r="I651" s="625">
        <f t="shared" si="156"/>
        <v>-0.5</v>
      </c>
      <c r="J651" s="723">
        <f t="shared" si="156"/>
        <v>-0.5</v>
      </c>
      <c r="K651" s="624">
        <f t="shared" si="156"/>
        <v>-0.5</v>
      </c>
      <c r="L651" s="624">
        <f t="shared" si="156"/>
        <v>-0.5</v>
      </c>
      <c r="M651" s="624">
        <f t="shared" si="156"/>
        <v>-0.5</v>
      </c>
      <c r="N651" s="624">
        <f t="shared" si="156"/>
        <v>-0.5</v>
      </c>
      <c r="O651" s="624">
        <f t="shared" si="156"/>
        <v>-0.5</v>
      </c>
      <c r="P651" s="625">
        <f t="shared" si="156"/>
        <v>-0.5</v>
      </c>
      <c r="Q651" s="723">
        <f t="shared" si="156"/>
        <v>-0.5</v>
      </c>
      <c r="R651" s="624">
        <f t="shared" si="156"/>
        <v>-0.5</v>
      </c>
      <c r="S651" s="624">
        <f t="shared" si="156"/>
        <v>-0.5</v>
      </c>
      <c r="T651" s="624">
        <f t="shared" si="156"/>
        <v>-0.5</v>
      </c>
      <c r="U651" s="624">
        <f t="shared" si="156"/>
        <v>-0.5</v>
      </c>
      <c r="V651" s="624">
        <f t="shared" si="156"/>
        <v>-0.5</v>
      </c>
      <c r="W651" s="626">
        <f t="shared" si="156"/>
        <v>-0.5</v>
      </c>
      <c r="X651" s="223"/>
      <c r="Y651" s="200" t="s">
        <v>26</v>
      </c>
      <c r="Z651" s="200">
        <f>Z650-Z637</f>
        <v>0.38999999999998636</v>
      </c>
    </row>
    <row r="653" spans="1:27" ht="13.5" thickBot="1" x14ac:dyDescent="0.25"/>
    <row r="654" spans="1:27" ht="13.5" thickBot="1" x14ac:dyDescent="0.25">
      <c r="A654" s="230" t="s">
        <v>314</v>
      </c>
      <c r="B654" s="230"/>
      <c r="C654" s="1082" t="s">
        <v>130</v>
      </c>
      <c r="D654" s="1083"/>
      <c r="E654" s="1083"/>
      <c r="F654" s="1083"/>
      <c r="G654" s="1083"/>
      <c r="H654" s="1083"/>
      <c r="I654" s="1084"/>
      <c r="J654" s="1085" t="s">
        <v>131</v>
      </c>
      <c r="K654" s="1083"/>
      <c r="L654" s="1083"/>
      <c r="M654" s="1083"/>
      <c r="N654" s="1083"/>
      <c r="O654" s="1083"/>
      <c r="P654" s="1084"/>
      <c r="Q654" s="1086" t="s">
        <v>53</v>
      </c>
      <c r="R654" s="1087"/>
      <c r="S654" s="1087"/>
      <c r="T654" s="1087"/>
      <c r="U654" s="1087"/>
      <c r="V654" s="1087"/>
      <c r="W654" s="1088"/>
      <c r="X654" s="1080" t="s">
        <v>55</v>
      </c>
      <c r="Y654" s="228">
        <v>237</v>
      </c>
    </row>
    <row r="655" spans="1:27" ht="13.5" thickBot="1" x14ac:dyDescent="0.25">
      <c r="A655" s="676" t="s">
        <v>54</v>
      </c>
      <c r="B655" s="258"/>
      <c r="C655" s="271">
        <v>1</v>
      </c>
      <c r="D655" s="273">
        <v>2</v>
      </c>
      <c r="E655" s="273">
        <v>3</v>
      </c>
      <c r="F655" s="273">
        <v>4</v>
      </c>
      <c r="G655" s="273">
        <v>5</v>
      </c>
      <c r="H655" s="273">
        <v>6</v>
      </c>
      <c r="I655" s="686">
        <v>7</v>
      </c>
      <c r="J655" s="272">
        <v>8</v>
      </c>
      <c r="K655" s="273">
        <v>9</v>
      </c>
      <c r="L655" s="273">
        <v>10</v>
      </c>
      <c r="M655" s="273">
        <v>11</v>
      </c>
      <c r="N655" s="273">
        <v>12</v>
      </c>
      <c r="O655" s="273">
        <v>13</v>
      </c>
      <c r="P655" s="686">
        <v>14</v>
      </c>
      <c r="Q655" s="272">
        <v>1</v>
      </c>
      <c r="R655" s="273">
        <v>2</v>
      </c>
      <c r="S655" s="273">
        <v>3</v>
      </c>
      <c r="T655" s="273">
        <v>4</v>
      </c>
      <c r="U655" s="273">
        <v>5</v>
      </c>
      <c r="V655" s="273">
        <v>6</v>
      </c>
      <c r="W655" s="686">
        <v>7</v>
      </c>
      <c r="X655" s="1081"/>
      <c r="Y655" s="228"/>
      <c r="Z655" s="228"/>
    </row>
    <row r="656" spans="1:27" x14ac:dyDescent="0.2">
      <c r="A656" s="234" t="s">
        <v>3</v>
      </c>
      <c r="B656" s="1020"/>
      <c r="C656" s="338">
        <v>4460</v>
      </c>
      <c r="D656" s="339">
        <v>4460</v>
      </c>
      <c r="E656" s="339">
        <v>4460</v>
      </c>
      <c r="F656" s="339">
        <v>4460</v>
      </c>
      <c r="G656" s="339">
        <v>4460</v>
      </c>
      <c r="H656" s="339">
        <v>4460</v>
      </c>
      <c r="I656" s="340">
        <v>4460</v>
      </c>
      <c r="J656" s="338">
        <v>4460</v>
      </c>
      <c r="K656" s="339">
        <v>4460</v>
      </c>
      <c r="L656" s="339">
        <v>4460</v>
      </c>
      <c r="M656" s="339">
        <v>4460</v>
      </c>
      <c r="N656" s="339">
        <v>4460</v>
      </c>
      <c r="O656" s="339">
        <v>4460</v>
      </c>
      <c r="P656" s="343">
        <v>4460</v>
      </c>
      <c r="Q656" s="419">
        <v>4460</v>
      </c>
      <c r="R656" s="339">
        <v>4460</v>
      </c>
      <c r="S656" s="339">
        <v>4460</v>
      </c>
      <c r="T656" s="339">
        <v>4460</v>
      </c>
      <c r="U656" s="339">
        <v>4460</v>
      </c>
      <c r="V656" s="339">
        <v>4460</v>
      </c>
      <c r="W656" s="343">
        <v>4460</v>
      </c>
      <c r="X656" s="973">
        <v>4460</v>
      </c>
      <c r="Z656" s="210"/>
    </row>
    <row r="657" spans="1:27" x14ac:dyDescent="0.2">
      <c r="A657" s="238" t="s">
        <v>6</v>
      </c>
      <c r="B657" s="238"/>
      <c r="C657" s="239">
        <v>5502</v>
      </c>
      <c r="D657" s="240">
        <v>5224</v>
      </c>
      <c r="E657" s="240">
        <v>5056</v>
      </c>
      <c r="F657" s="240">
        <v>4560</v>
      </c>
      <c r="G657" s="240">
        <v>4881</v>
      </c>
      <c r="H657" s="240">
        <v>4743</v>
      </c>
      <c r="I657" s="280">
        <v>4659</v>
      </c>
      <c r="J657" s="239">
        <v>4754</v>
      </c>
      <c r="K657" s="240">
        <v>4628</v>
      </c>
      <c r="L657" s="240">
        <v>4835</v>
      </c>
      <c r="M657" s="240">
        <v>4615</v>
      </c>
      <c r="N657" s="240">
        <v>5051</v>
      </c>
      <c r="O657" s="240">
        <v>5053</v>
      </c>
      <c r="P657" s="241">
        <v>5393</v>
      </c>
      <c r="Q657" s="420">
        <v>4618</v>
      </c>
      <c r="R657" s="240">
        <v>4506</v>
      </c>
      <c r="S657" s="240">
        <v>4952</v>
      </c>
      <c r="T657" s="240">
        <v>4332</v>
      </c>
      <c r="U657" s="240">
        <v>4902</v>
      </c>
      <c r="V657" s="240">
        <v>5233</v>
      </c>
      <c r="W657" s="241">
        <v>5362</v>
      </c>
      <c r="X657" s="317">
        <v>4922</v>
      </c>
    </row>
    <row r="658" spans="1:27" x14ac:dyDescent="0.2">
      <c r="A658" s="231" t="s">
        <v>7</v>
      </c>
      <c r="B658" s="231"/>
      <c r="C658" s="242">
        <v>100</v>
      </c>
      <c r="D658" s="243">
        <v>100</v>
      </c>
      <c r="E658" s="243">
        <v>100</v>
      </c>
      <c r="F658" s="243">
        <v>71.400000000000006</v>
      </c>
      <c r="G658" s="243">
        <v>100</v>
      </c>
      <c r="H658" s="243">
        <v>100</v>
      </c>
      <c r="I658" s="281">
        <v>100</v>
      </c>
      <c r="J658" s="242">
        <v>94.1</v>
      </c>
      <c r="K658" s="243">
        <v>75</v>
      </c>
      <c r="L658" s="243">
        <v>100</v>
      </c>
      <c r="M658" s="243">
        <v>100</v>
      </c>
      <c r="N658" s="243">
        <v>100</v>
      </c>
      <c r="O658" s="243">
        <v>100</v>
      </c>
      <c r="P658" s="244">
        <v>100</v>
      </c>
      <c r="Q658" s="421">
        <v>100</v>
      </c>
      <c r="R658" s="243">
        <v>100</v>
      </c>
      <c r="S658" s="243">
        <v>100</v>
      </c>
      <c r="T658" s="243">
        <v>100</v>
      </c>
      <c r="U658" s="243">
        <v>100</v>
      </c>
      <c r="V658" s="243">
        <v>100</v>
      </c>
      <c r="W658" s="244">
        <v>100</v>
      </c>
      <c r="X658" s="955">
        <v>83.8</v>
      </c>
      <c r="Y658" s="228"/>
      <c r="Z658" s="393"/>
    </row>
    <row r="659" spans="1:27" ht="13.5" thickBot="1" x14ac:dyDescent="0.25">
      <c r="A659" s="231" t="s">
        <v>8</v>
      </c>
      <c r="B659" s="253"/>
      <c r="C659" s="911">
        <v>3.9E-2</v>
      </c>
      <c r="D659" s="912">
        <v>2.9000000000000001E-2</v>
      </c>
      <c r="E659" s="912">
        <v>2.5999999999999999E-2</v>
      </c>
      <c r="F659" s="912">
        <v>8.3000000000000004E-2</v>
      </c>
      <c r="G659" s="912">
        <v>4.3999999999999997E-2</v>
      </c>
      <c r="H659" s="971">
        <v>3.9E-2</v>
      </c>
      <c r="I659" s="941">
        <v>4.2000000000000003E-2</v>
      </c>
      <c r="J659" s="911">
        <v>5.8000000000000003E-2</v>
      </c>
      <c r="K659" s="912">
        <v>0.09</v>
      </c>
      <c r="L659" s="912">
        <v>3.5000000000000003E-2</v>
      </c>
      <c r="M659" s="912">
        <v>4.3999999999999997E-2</v>
      </c>
      <c r="N659" s="912">
        <v>3.1E-2</v>
      </c>
      <c r="O659" s="912">
        <v>2.4E-2</v>
      </c>
      <c r="P659" s="913">
        <v>4.9000000000000002E-2</v>
      </c>
      <c r="Q659" s="974">
        <v>2.9000000000000001E-2</v>
      </c>
      <c r="R659" s="912">
        <v>5.7000000000000002E-2</v>
      </c>
      <c r="S659" s="912">
        <v>3.4000000000000002E-2</v>
      </c>
      <c r="T659" s="912">
        <v>3.5999999999999997E-2</v>
      </c>
      <c r="U659" s="912">
        <v>3.9E-2</v>
      </c>
      <c r="V659" s="912">
        <v>2.7E-2</v>
      </c>
      <c r="W659" s="913">
        <v>3.2000000000000001E-2</v>
      </c>
      <c r="X659" s="975">
        <v>7.3999999999999996E-2</v>
      </c>
      <c r="Z659" s="313"/>
    </row>
    <row r="660" spans="1:27" x14ac:dyDescent="0.2">
      <c r="A660" s="238" t="s">
        <v>1</v>
      </c>
      <c r="B660" s="1021"/>
      <c r="C660" s="936">
        <f>C657/C656*100-100</f>
        <v>23.36322869955157</v>
      </c>
      <c r="D660" s="936">
        <f t="shared" ref="D660:W660" si="157">D657/D656*100-100</f>
        <v>17.130044843049319</v>
      </c>
      <c r="E660" s="936">
        <f t="shared" si="157"/>
        <v>13.36322869955157</v>
      </c>
      <c r="F660" s="936">
        <f t="shared" si="157"/>
        <v>2.2421524663677133</v>
      </c>
      <c r="G660" s="936">
        <f t="shared" si="157"/>
        <v>9.4394618834080717</v>
      </c>
      <c r="H660" s="936">
        <f t="shared" si="157"/>
        <v>6.3452914798206308</v>
      </c>
      <c r="I660" s="936">
        <f t="shared" si="157"/>
        <v>4.461883408071742</v>
      </c>
      <c r="J660" s="936">
        <f t="shared" si="157"/>
        <v>6.5919282511210753</v>
      </c>
      <c r="K660" s="936">
        <f t="shared" si="157"/>
        <v>3.7668161434977634</v>
      </c>
      <c r="L660" s="936">
        <f t="shared" si="157"/>
        <v>8.4080717488789247</v>
      </c>
      <c r="M660" s="936">
        <f t="shared" si="157"/>
        <v>3.4753363228699641</v>
      </c>
      <c r="N660" s="936">
        <f t="shared" si="157"/>
        <v>13.25112107623319</v>
      </c>
      <c r="O660" s="936">
        <f t="shared" si="157"/>
        <v>13.295964125560531</v>
      </c>
      <c r="P660" s="936">
        <f t="shared" si="157"/>
        <v>20.919282511210753</v>
      </c>
      <c r="Q660" s="936">
        <f t="shared" si="157"/>
        <v>3.542600896860975</v>
      </c>
      <c r="R660" s="936">
        <f t="shared" si="157"/>
        <v>1.031390134529147</v>
      </c>
      <c r="S660" s="936">
        <f t="shared" si="157"/>
        <v>11.031390134529147</v>
      </c>
      <c r="T660" s="936">
        <f t="shared" si="157"/>
        <v>-2.8699551569506809</v>
      </c>
      <c r="U660" s="936">
        <f t="shared" si="157"/>
        <v>9.9103139013452903</v>
      </c>
      <c r="V660" s="936">
        <f t="shared" si="157"/>
        <v>17.331838565022423</v>
      </c>
      <c r="W660" s="936">
        <f t="shared" si="157"/>
        <v>20.224215246636774</v>
      </c>
      <c r="X660" s="936">
        <f>X657/X656*100-100</f>
        <v>10.358744394618839</v>
      </c>
      <c r="Y660" s="767"/>
    </row>
    <row r="661" spans="1:27" ht="13.5" thickBot="1" x14ac:dyDescent="0.25">
      <c r="A661" s="669" t="s">
        <v>27</v>
      </c>
      <c r="B661" s="253"/>
      <c r="C661" s="254">
        <f t="shared" ref="C661:W661" si="158">C657-C644</f>
        <v>-26</v>
      </c>
      <c r="D661" s="255">
        <f t="shared" si="158"/>
        <v>11</v>
      </c>
      <c r="E661" s="255">
        <f t="shared" si="158"/>
        <v>157</v>
      </c>
      <c r="F661" s="255">
        <f t="shared" si="158"/>
        <v>17</v>
      </c>
      <c r="G661" s="255">
        <f t="shared" si="158"/>
        <v>-25</v>
      </c>
      <c r="H661" s="255">
        <f t="shared" si="158"/>
        <v>9</v>
      </c>
      <c r="I661" s="256">
        <f t="shared" si="158"/>
        <v>145</v>
      </c>
      <c r="J661" s="437">
        <f t="shared" si="158"/>
        <v>-39</v>
      </c>
      <c r="K661" s="255">
        <f t="shared" si="158"/>
        <v>-178</v>
      </c>
      <c r="L661" s="255">
        <f t="shared" si="158"/>
        <v>1</v>
      </c>
      <c r="M661" s="255">
        <f t="shared" si="158"/>
        <v>431</v>
      </c>
      <c r="N661" s="255">
        <f t="shared" si="158"/>
        <v>179</v>
      </c>
      <c r="O661" s="255">
        <f t="shared" si="158"/>
        <v>-241</v>
      </c>
      <c r="P661" s="256">
        <f t="shared" si="158"/>
        <v>250</v>
      </c>
      <c r="Q661" s="437">
        <f t="shared" si="158"/>
        <v>37</v>
      </c>
      <c r="R661" s="255">
        <f t="shared" si="158"/>
        <v>-289</v>
      </c>
      <c r="S661" s="255">
        <f t="shared" si="158"/>
        <v>296</v>
      </c>
      <c r="T661" s="255">
        <f t="shared" si="158"/>
        <v>-285</v>
      </c>
      <c r="U661" s="255">
        <f t="shared" si="158"/>
        <v>-32</v>
      </c>
      <c r="V661" s="255">
        <f t="shared" si="158"/>
        <v>127</v>
      </c>
      <c r="W661" s="256">
        <f t="shared" si="158"/>
        <v>98</v>
      </c>
      <c r="X661" s="363">
        <f t="shared" ref="X661" si="159">X657-$C$285</f>
        <v>1616</v>
      </c>
      <c r="Y661" s="935"/>
      <c r="Z661" s="210"/>
    </row>
    <row r="662" spans="1:27" x14ac:dyDescent="0.2">
      <c r="A662" s="258" t="s">
        <v>51</v>
      </c>
      <c r="B662" s="258"/>
      <c r="C662" s="956">
        <v>43</v>
      </c>
      <c r="D662" s="957">
        <v>43</v>
      </c>
      <c r="E662" s="957">
        <v>43</v>
      </c>
      <c r="F662" s="957">
        <v>11</v>
      </c>
      <c r="G662" s="957">
        <v>44</v>
      </c>
      <c r="H662" s="957">
        <v>44</v>
      </c>
      <c r="I662" s="958">
        <v>44</v>
      </c>
      <c r="J662" s="959">
        <v>44</v>
      </c>
      <c r="K662" s="957">
        <v>44</v>
      </c>
      <c r="L662" s="957">
        <v>45</v>
      </c>
      <c r="M662" s="957">
        <v>11</v>
      </c>
      <c r="N662" s="957">
        <v>44</v>
      </c>
      <c r="O662" s="957">
        <v>45</v>
      </c>
      <c r="P662" s="960">
        <v>44</v>
      </c>
      <c r="Q662" s="956">
        <v>44</v>
      </c>
      <c r="R662" s="957">
        <v>45</v>
      </c>
      <c r="S662" s="957">
        <v>44</v>
      </c>
      <c r="T662" s="957">
        <v>11</v>
      </c>
      <c r="U662" s="957">
        <v>45</v>
      </c>
      <c r="V662" s="957">
        <v>45</v>
      </c>
      <c r="W662" s="960">
        <v>46</v>
      </c>
      <c r="X662" s="972">
        <f>SUM(C662:W662)</f>
        <v>829</v>
      </c>
      <c r="Y662" s="200" t="s">
        <v>56</v>
      </c>
      <c r="Z662" s="263">
        <f>X649-X662</f>
        <v>83</v>
      </c>
      <c r="AA662" s="285">
        <f>Z662/X649</f>
        <v>9.1008771929824567E-2</v>
      </c>
    </row>
    <row r="663" spans="1:27" x14ac:dyDescent="0.2">
      <c r="A663" s="265" t="s">
        <v>28</v>
      </c>
      <c r="B663" s="265"/>
      <c r="C663" s="218">
        <v>158</v>
      </c>
      <c r="D663" s="218">
        <v>158</v>
      </c>
      <c r="E663" s="267">
        <v>157.5</v>
      </c>
      <c r="F663" s="267">
        <v>157.5</v>
      </c>
      <c r="G663" s="267">
        <v>157.5</v>
      </c>
      <c r="H663" s="267">
        <v>156.5</v>
      </c>
      <c r="I663" s="267">
        <v>156.5</v>
      </c>
      <c r="J663" s="425">
        <v>158.5</v>
      </c>
      <c r="K663" s="425">
        <v>158.5</v>
      </c>
      <c r="L663" s="267">
        <v>158</v>
      </c>
      <c r="M663" s="267">
        <v>158</v>
      </c>
      <c r="N663" s="267">
        <v>157.5</v>
      </c>
      <c r="O663" s="267">
        <v>156.5</v>
      </c>
      <c r="P663" s="267">
        <v>156.5</v>
      </c>
      <c r="Q663" s="425">
        <v>160.5</v>
      </c>
      <c r="R663" s="425">
        <v>160.5</v>
      </c>
      <c r="S663" s="267">
        <v>157.5</v>
      </c>
      <c r="T663" s="267">
        <v>157.5</v>
      </c>
      <c r="U663" s="267">
        <v>157.5</v>
      </c>
      <c r="V663" s="267">
        <v>156</v>
      </c>
      <c r="W663" s="267">
        <v>156</v>
      </c>
      <c r="X663" s="222"/>
      <c r="Y663" s="200" t="s">
        <v>57</v>
      </c>
      <c r="Z663" s="200">
        <v>157.80000000000001</v>
      </c>
      <c r="AA663" s="210"/>
    </row>
    <row r="664" spans="1:27" ht="13.5" thickBot="1" x14ac:dyDescent="0.25">
      <c r="A664" s="266" t="s">
        <v>26</v>
      </c>
      <c r="B664" s="266"/>
      <c r="C664" s="623">
        <f t="shared" ref="C664:W664" si="160">C663-C650</f>
        <v>0.5</v>
      </c>
      <c r="D664" s="624">
        <f t="shared" si="160"/>
        <v>0.5</v>
      </c>
      <c r="E664" s="624">
        <f t="shared" si="160"/>
        <v>0.5</v>
      </c>
      <c r="F664" s="624">
        <f t="shared" si="160"/>
        <v>0.5</v>
      </c>
      <c r="G664" s="624">
        <f t="shared" si="160"/>
        <v>0.5</v>
      </c>
      <c r="H664" s="624">
        <f t="shared" si="160"/>
        <v>0.5</v>
      </c>
      <c r="I664" s="625">
        <f t="shared" si="160"/>
        <v>0.5</v>
      </c>
      <c r="J664" s="723">
        <f t="shared" si="160"/>
        <v>0.5</v>
      </c>
      <c r="K664" s="624">
        <f t="shared" si="160"/>
        <v>0.5</v>
      </c>
      <c r="L664" s="624">
        <f t="shared" si="160"/>
        <v>0.5</v>
      </c>
      <c r="M664" s="624">
        <f t="shared" si="160"/>
        <v>0.5</v>
      </c>
      <c r="N664" s="624">
        <f t="shared" si="160"/>
        <v>0.5</v>
      </c>
      <c r="O664" s="624">
        <f t="shared" si="160"/>
        <v>0.5</v>
      </c>
      <c r="P664" s="625">
        <f t="shared" si="160"/>
        <v>0.5</v>
      </c>
      <c r="Q664" s="723">
        <f t="shared" si="160"/>
        <v>0.5</v>
      </c>
      <c r="R664" s="624">
        <f t="shared" si="160"/>
        <v>0.5</v>
      </c>
      <c r="S664" s="624">
        <f t="shared" si="160"/>
        <v>0.5</v>
      </c>
      <c r="T664" s="624">
        <f t="shared" si="160"/>
        <v>0.5</v>
      </c>
      <c r="U664" s="624">
        <f t="shared" si="160"/>
        <v>0.5</v>
      </c>
      <c r="V664" s="624">
        <f t="shared" si="160"/>
        <v>0.5</v>
      </c>
      <c r="W664" s="626">
        <f t="shared" si="160"/>
        <v>0.5</v>
      </c>
      <c r="X664" s="223"/>
      <c r="Y664" s="200" t="s">
        <v>26</v>
      </c>
      <c r="Z664" s="200">
        <f>Z663-Z650</f>
        <v>-1.999999999998181E-2</v>
      </c>
    </row>
    <row r="666" spans="1:27" ht="13.5" thickBot="1" x14ac:dyDescent="0.25"/>
    <row r="667" spans="1:27" ht="13.5" thickBot="1" x14ac:dyDescent="0.25">
      <c r="A667" s="230" t="s">
        <v>315</v>
      </c>
      <c r="B667" s="230"/>
      <c r="C667" s="1082" t="s">
        <v>130</v>
      </c>
      <c r="D667" s="1083"/>
      <c r="E667" s="1083"/>
      <c r="F667" s="1083"/>
      <c r="G667" s="1083"/>
      <c r="H667" s="1083"/>
      <c r="I667" s="1084"/>
      <c r="J667" s="1085" t="s">
        <v>131</v>
      </c>
      <c r="K667" s="1083"/>
      <c r="L667" s="1083"/>
      <c r="M667" s="1083"/>
      <c r="N667" s="1083"/>
      <c r="O667" s="1083"/>
      <c r="P667" s="1084"/>
      <c r="Q667" s="1086" t="s">
        <v>53</v>
      </c>
      <c r="R667" s="1087"/>
      <c r="S667" s="1087"/>
      <c r="T667" s="1087"/>
      <c r="U667" s="1087"/>
      <c r="V667" s="1087"/>
      <c r="W667" s="1088"/>
      <c r="X667" s="1080" t="s">
        <v>55</v>
      </c>
      <c r="Y667" s="228">
        <v>237</v>
      </c>
    </row>
    <row r="668" spans="1:27" ht="13.5" thickBot="1" x14ac:dyDescent="0.25">
      <c r="A668" s="676" t="s">
        <v>54</v>
      </c>
      <c r="B668" s="258"/>
      <c r="C668" s="271">
        <v>1</v>
      </c>
      <c r="D668" s="273">
        <v>2</v>
      </c>
      <c r="E668" s="273">
        <v>3</v>
      </c>
      <c r="F668" s="273">
        <v>4</v>
      </c>
      <c r="G668" s="273">
        <v>5</v>
      </c>
      <c r="H668" s="273">
        <v>6</v>
      </c>
      <c r="I668" s="686">
        <v>7</v>
      </c>
      <c r="J668" s="272">
        <v>8</v>
      </c>
      <c r="K668" s="273">
        <v>9</v>
      </c>
      <c r="L668" s="273">
        <v>10</v>
      </c>
      <c r="M668" s="273">
        <v>11</v>
      </c>
      <c r="N668" s="273">
        <v>12</v>
      </c>
      <c r="O668" s="273">
        <v>13</v>
      </c>
      <c r="P668" s="686">
        <v>14</v>
      </c>
      <c r="Q668" s="272">
        <v>1</v>
      </c>
      <c r="R668" s="273">
        <v>2</v>
      </c>
      <c r="S668" s="273">
        <v>3</v>
      </c>
      <c r="T668" s="273">
        <v>4</v>
      </c>
      <c r="U668" s="273">
        <v>5</v>
      </c>
      <c r="V668" s="273">
        <v>6</v>
      </c>
      <c r="W668" s="686">
        <v>7</v>
      </c>
      <c r="X668" s="1081"/>
      <c r="Y668" s="228"/>
      <c r="Z668" s="228"/>
    </row>
    <row r="669" spans="1:27" x14ac:dyDescent="0.2">
      <c r="A669" s="234" t="s">
        <v>3</v>
      </c>
      <c r="B669" s="1020"/>
      <c r="C669" s="338">
        <v>4475</v>
      </c>
      <c r="D669" s="339">
        <v>4475</v>
      </c>
      <c r="E669" s="339">
        <v>4475</v>
      </c>
      <c r="F669" s="339">
        <v>4475</v>
      </c>
      <c r="G669" s="339">
        <v>4475</v>
      </c>
      <c r="H669" s="339">
        <v>4475</v>
      </c>
      <c r="I669" s="340">
        <v>4475</v>
      </c>
      <c r="J669" s="338">
        <v>4475</v>
      </c>
      <c r="K669" s="339">
        <v>4475</v>
      </c>
      <c r="L669" s="339">
        <v>4475</v>
      </c>
      <c r="M669" s="339">
        <v>4475</v>
      </c>
      <c r="N669" s="339">
        <v>4475</v>
      </c>
      <c r="O669" s="339">
        <v>4475</v>
      </c>
      <c r="P669" s="343">
        <v>4475</v>
      </c>
      <c r="Q669" s="419">
        <v>4475</v>
      </c>
      <c r="R669" s="339">
        <v>4475</v>
      </c>
      <c r="S669" s="339">
        <v>4475</v>
      </c>
      <c r="T669" s="339">
        <v>4475</v>
      </c>
      <c r="U669" s="339">
        <v>4475</v>
      </c>
      <c r="V669" s="339">
        <v>4475</v>
      </c>
      <c r="W669" s="343">
        <v>4475</v>
      </c>
      <c r="X669" s="973">
        <v>4475</v>
      </c>
      <c r="Z669" s="210"/>
    </row>
    <row r="670" spans="1:27" x14ac:dyDescent="0.2">
      <c r="A670" s="238" t="s">
        <v>6</v>
      </c>
      <c r="B670" s="238"/>
      <c r="C670" s="239">
        <v>5354</v>
      </c>
      <c r="D670" s="240">
        <v>5294</v>
      </c>
      <c r="E670" s="240">
        <v>5061</v>
      </c>
      <c r="F670" s="240">
        <v>4843</v>
      </c>
      <c r="G670" s="240">
        <v>4713</v>
      </c>
      <c r="H670" s="240">
        <v>4690</v>
      </c>
      <c r="I670" s="280">
        <v>4618</v>
      </c>
      <c r="J670" s="239">
        <v>4680</v>
      </c>
      <c r="K670" s="240">
        <v>4795</v>
      </c>
      <c r="L670" s="240">
        <v>4758</v>
      </c>
      <c r="M670" s="240">
        <v>4609</v>
      </c>
      <c r="N670" s="240">
        <v>4939</v>
      </c>
      <c r="O670" s="240">
        <v>5131</v>
      </c>
      <c r="P670" s="241">
        <v>5478</v>
      </c>
      <c r="Q670" s="420">
        <v>4544</v>
      </c>
      <c r="R670" s="240">
        <v>4686</v>
      </c>
      <c r="S670" s="240">
        <v>4889</v>
      </c>
      <c r="T670" s="240">
        <v>4231</v>
      </c>
      <c r="U670" s="240">
        <v>4906</v>
      </c>
      <c r="V670" s="240">
        <v>5266</v>
      </c>
      <c r="W670" s="241">
        <v>5312</v>
      </c>
      <c r="X670" s="317">
        <v>4924</v>
      </c>
    </row>
    <row r="671" spans="1:27" x14ac:dyDescent="0.2">
      <c r="A671" s="231" t="s">
        <v>7</v>
      </c>
      <c r="B671" s="231"/>
      <c r="C671" s="242">
        <v>100</v>
      </c>
      <c r="D671" s="243">
        <v>91.7</v>
      </c>
      <c r="E671" s="243">
        <v>100</v>
      </c>
      <c r="F671" s="243">
        <v>100</v>
      </c>
      <c r="G671" s="243">
        <v>91.7</v>
      </c>
      <c r="H671" s="243">
        <v>100</v>
      </c>
      <c r="I671" s="281">
        <v>66.7</v>
      </c>
      <c r="J671" s="242">
        <v>100</v>
      </c>
      <c r="K671" s="243">
        <v>91.7</v>
      </c>
      <c r="L671" s="243">
        <v>91.7</v>
      </c>
      <c r="M671" s="243">
        <v>100</v>
      </c>
      <c r="N671" s="243">
        <v>100</v>
      </c>
      <c r="O671" s="243">
        <v>100</v>
      </c>
      <c r="P671" s="244">
        <v>91.7</v>
      </c>
      <c r="Q671" s="421">
        <v>100</v>
      </c>
      <c r="R671" s="243">
        <v>100</v>
      </c>
      <c r="S671" s="243">
        <v>100</v>
      </c>
      <c r="T671" s="243">
        <v>100</v>
      </c>
      <c r="U671" s="243">
        <v>100</v>
      </c>
      <c r="V671" s="243">
        <v>75</v>
      </c>
      <c r="W671" s="244">
        <v>100</v>
      </c>
      <c r="X671" s="955">
        <v>83.8</v>
      </c>
      <c r="Y671" s="228"/>
      <c r="Z671" s="393"/>
    </row>
    <row r="672" spans="1:27" ht="13.5" thickBot="1" x14ac:dyDescent="0.25">
      <c r="A672" s="231" t="s">
        <v>8</v>
      </c>
      <c r="B672" s="253"/>
      <c r="C672" s="911">
        <v>4.7E-2</v>
      </c>
      <c r="D672" s="912">
        <v>4.2999999999999997E-2</v>
      </c>
      <c r="E672" s="912">
        <v>2.4E-2</v>
      </c>
      <c r="F672" s="912">
        <v>0.04</v>
      </c>
      <c r="G672" s="912">
        <v>5.3999999999999999E-2</v>
      </c>
      <c r="H672" s="971">
        <v>3.6999999999999998E-2</v>
      </c>
      <c r="I672" s="941">
        <v>9.6000000000000002E-2</v>
      </c>
      <c r="J672" s="911">
        <v>0.05</v>
      </c>
      <c r="K672" s="912">
        <v>4.8000000000000001E-2</v>
      </c>
      <c r="L672" s="912">
        <v>5.8000000000000003E-2</v>
      </c>
      <c r="M672" s="912">
        <v>5.7000000000000002E-2</v>
      </c>
      <c r="N672" s="912">
        <v>3.2000000000000001E-2</v>
      </c>
      <c r="O672" s="912">
        <v>2.3E-2</v>
      </c>
      <c r="P672" s="913">
        <v>6.4000000000000001E-2</v>
      </c>
      <c r="Q672" s="974">
        <v>4.4999999999999998E-2</v>
      </c>
      <c r="R672" s="912">
        <v>3.5999999999999997E-2</v>
      </c>
      <c r="S672" s="912">
        <v>3.3000000000000002E-2</v>
      </c>
      <c r="T672" s="912">
        <v>4.1000000000000002E-2</v>
      </c>
      <c r="U672" s="912">
        <v>4.2000000000000003E-2</v>
      </c>
      <c r="V672" s="912">
        <v>6.9000000000000006E-2</v>
      </c>
      <c r="W672" s="913">
        <v>2.8000000000000001E-2</v>
      </c>
      <c r="X672" s="975">
        <v>7.5999999999999998E-2</v>
      </c>
      <c r="Z672" s="313"/>
    </row>
    <row r="673" spans="1:27" x14ac:dyDescent="0.2">
      <c r="A673" s="238" t="s">
        <v>1</v>
      </c>
      <c r="B673" s="1021"/>
      <c r="C673" s="936">
        <f>C670/C669*100-100</f>
        <v>19.64245810055867</v>
      </c>
      <c r="D673" s="936">
        <f t="shared" ref="D673:W673" si="161">D670/D669*100-100</f>
        <v>18.301675977653645</v>
      </c>
      <c r="E673" s="936">
        <f t="shared" si="161"/>
        <v>13.094972067039109</v>
      </c>
      <c r="F673" s="936">
        <f t="shared" si="161"/>
        <v>8.22346368715084</v>
      </c>
      <c r="G673" s="936">
        <f t="shared" si="161"/>
        <v>5.3184357541899487</v>
      </c>
      <c r="H673" s="936">
        <f t="shared" si="161"/>
        <v>4.8044692737430097</v>
      </c>
      <c r="I673" s="936">
        <f t="shared" si="161"/>
        <v>3.1955307262569761</v>
      </c>
      <c r="J673" s="936">
        <f t="shared" si="161"/>
        <v>4.5810055865921839</v>
      </c>
      <c r="K673" s="936">
        <f t="shared" si="161"/>
        <v>7.1508379888268081</v>
      </c>
      <c r="L673" s="936">
        <f t="shared" si="161"/>
        <v>6.3240223463687073</v>
      </c>
      <c r="M673" s="936">
        <f t="shared" si="161"/>
        <v>2.9944134078212272</v>
      </c>
      <c r="N673" s="936">
        <f t="shared" si="161"/>
        <v>10.36871508379889</v>
      </c>
      <c r="O673" s="936">
        <f t="shared" si="161"/>
        <v>14.65921787709496</v>
      </c>
      <c r="P673" s="936">
        <f t="shared" si="161"/>
        <v>22.413407821229043</v>
      </c>
      <c r="Q673" s="936">
        <f t="shared" si="161"/>
        <v>1.5418994413407745</v>
      </c>
      <c r="R673" s="936">
        <f t="shared" si="161"/>
        <v>4.7150837988826737</v>
      </c>
      <c r="S673" s="936">
        <f t="shared" si="161"/>
        <v>9.2513966480446896</v>
      </c>
      <c r="T673" s="936">
        <f t="shared" si="161"/>
        <v>-5.4525139664804385</v>
      </c>
      <c r="U673" s="936">
        <f t="shared" si="161"/>
        <v>9.6312849162011105</v>
      </c>
      <c r="V673" s="936">
        <f t="shared" si="161"/>
        <v>17.675977653631293</v>
      </c>
      <c r="W673" s="936">
        <f t="shared" si="161"/>
        <v>18.703910614525142</v>
      </c>
      <c r="X673" s="936">
        <f>X670/X669*100-100</f>
        <v>10.033519553072637</v>
      </c>
      <c r="Y673" s="767"/>
    </row>
    <row r="674" spans="1:27" ht="13.5" thickBot="1" x14ac:dyDescent="0.25">
      <c r="A674" s="669" t="s">
        <v>27</v>
      </c>
      <c r="B674" s="253"/>
      <c r="C674" s="254">
        <f t="shared" ref="C674:W674" si="162">C670-C657</f>
        <v>-148</v>
      </c>
      <c r="D674" s="255">
        <f t="shared" si="162"/>
        <v>70</v>
      </c>
      <c r="E674" s="255">
        <f t="shared" si="162"/>
        <v>5</v>
      </c>
      <c r="F674" s="255">
        <f t="shared" si="162"/>
        <v>283</v>
      </c>
      <c r="G674" s="255">
        <f t="shared" si="162"/>
        <v>-168</v>
      </c>
      <c r="H674" s="255">
        <f t="shared" si="162"/>
        <v>-53</v>
      </c>
      <c r="I674" s="256">
        <f t="shared" si="162"/>
        <v>-41</v>
      </c>
      <c r="J674" s="437">
        <f t="shared" si="162"/>
        <v>-74</v>
      </c>
      <c r="K674" s="255">
        <f t="shared" si="162"/>
        <v>167</v>
      </c>
      <c r="L674" s="255">
        <f t="shared" si="162"/>
        <v>-77</v>
      </c>
      <c r="M674" s="255">
        <f t="shared" si="162"/>
        <v>-6</v>
      </c>
      <c r="N674" s="255">
        <f t="shared" si="162"/>
        <v>-112</v>
      </c>
      <c r="O674" s="255">
        <f t="shared" si="162"/>
        <v>78</v>
      </c>
      <c r="P674" s="256">
        <f t="shared" si="162"/>
        <v>85</v>
      </c>
      <c r="Q674" s="437">
        <f t="shared" si="162"/>
        <v>-74</v>
      </c>
      <c r="R674" s="255">
        <f t="shared" si="162"/>
        <v>180</v>
      </c>
      <c r="S674" s="255">
        <f t="shared" si="162"/>
        <v>-63</v>
      </c>
      <c r="T674" s="255">
        <f t="shared" si="162"/>
        <v>-101</v>
      </c>
      <c r="U674" s="255">
        <f t="shared" si="162"/>
        <v>4</v>
      </c>
      <c r="V674" s="255">
        <f t="shared" si="162"/>
        <v>33</v>
      </c>
      <c r="W674" s="256">
        <f t="shared" si="162"/>
        <v>-50</v>
      </c>
      <c r="X674" s="363">
        <f t="shared" ref="X674" si="163">X670-$C$285</f>
        <v>1618</v>
      </c>
      <c r="Y674" s="935"/>
      <c r="Z674" s="210"/>
    </row>
    <row r="675" spans="1:27" x14ac:dyDescent="0.2">
      <c r="A675" s="258" t="s">
        <v>51</v>
      </c>
      <c r="B675" s="258"/>
      <c r="C675" s="956">
        <v>43</v>
      </c>
      <c r="D675" s="957">
        <v>42</v>
      </c>
      <c r="E675" s="957">
        <v>43</v>
      </c>
      <c r="F675" s="957">
        <v>11</v>
      </c>
      <c r="G675" s="957">
        <v>44</v>
      </c>
      <c r="H675" s="957">
        <v>44</v>
      </c>
      <c r="I675" s="958">
        <v>44</v>
      </c>
      <c r="J675" s="959">
        <v>44</v>
      </c>
      <c r="K675" s="957">
        <v>44</v>
      </c>
      <c r="L675" s="957">
        <v>45</v>
      </c>
      <c r="M675" s="957">
        <v>11</v>
      </c>
      <c r="N675" s="957">
        <v>44</v>
      </c>
      <c r="O675" s="957">
        <v>45</v>
      </c>
      <c r="P675" s="960">
        <v>44</v>
      </c>
      <c r="Q675" s="956">
        <v>44</v>
      </c>
      <c r="R675" s="957">
        <v>44</v>
      </c>
      <c r="S675" s="957">
        <v>44</v>
      </c>
      <c r="T675" s="957">
        <v>11</v>
      </c>
      <c r="U675" s="957">
        <v>44</v>
      </c>
      <c r="V675" s="957">
        <v>45</v>
      </c>
      <c r="W675" s="960">
        <v>46</v>
      </c>
      <c r="X675" s="972">
        <f>SUM(C675:W675)</f>
        <v>826</v>
      </c>
      <c r="Y675" s="200" t="s">
        <v>56</v>
      </c>
      <c r="Z675" s="263">
        <f>X662-X675</f>
        <v>3</v>
      </c>
      <c r="AA675" s="285">
        <f>Z675/X662</f>
        <v>3.6188178528347406E-3</v>
      </c>
    </row>
    <row r="676" spans="1:27" x14ac:dyDescent="0.2">
      <c r="A676" s="265" t="s">
        <v>28</v>
      </c>
      <c r="B676" s="265"/>
      <c r="C676" s="218">
        <v>158</v>
      </c>
      <c r="D676" s="218">
        <v>158</v>
      </c>
      <c r="E676" s="267">
        <v>157.5</v>
      </c>
      <c r="F676" s="267">
        <v>157.5</v>
      </c>
      <c r="G676" s="267">
        <v>157.5</v>
      </c>
      <c r="H676" s="267">
        <v>156.5</v>
      </c>
      <c r="I676" s="267">
        <v>156.5</v>
      </c>
      <c r="J676" s="425">
        <v>158.5</v>
      </c>
      <c r="K676" s="425">
        <v>158.5</v>
      </c>
      <c r="L676" s="267">
        <v>158</v>
      </c>
      <c r="M676" s="267">
        <v>158</v>
      </c>
      <c r="N676" s="267">
        <v>157.5</v>
      </c>
      <c r="O676" s="267">
        <v>156.5</v>
      </c>
      <c r="P676" s="267">
        <v>156.5</v>
      </c>
      <c r="Q676" s="425">
        <v>160.5</v>
      </c>
      <c r="R676" s="425">
        <v>160.5</v>
      </c>
      <c r="S676" s="267">
        <v>157.5</v>
      </c>
      <c r="T676" s="267">
        <v>157.5</v>
      </c>
      <c r="U676" s="267">
        <v>157.5</v>
      </c>
      <c r="V676" s="267">
        <v>156</v>
      </c>
      <c r="W676" s="267">
        <v>156</v>
      </c>
      <c r="X676" s="222">
        <v>157.5</v>
      </c>
      <c r="Y676" s="200" t="s">
        <v>57</v>
      </c>
      <c r="Z676" s="200">
        <v>157.52000000000001</v>
      </c>
      <c r="AA676" s="210"/>
    </row>
    <row r="677" spans="1:27" ht="13.5" thickBot="1" x14ac:dyDescent="0.25">
      <c r="A677" s="266" t="s">
        <v>26</v>
      </c>
      <c r="B677" s="266"/>
      <c r="C677" s="623">
        <f t="shared" ref="C677:W677" si="164">C676-C663</f>
        <v>0</v>
      </c>
      <c r="D677" s="624">
        <f t="shared" si="164"/>
        <v>0</v>
      </c>
      <c r="E677" s="624">
        <f t="shared" si="164"/>
        <v>0</v>
      </c>
      <c r="F677" s="624">
        <f t="shared" si="164"/>
        <v>0</v>
      </c>
      <c r="G677" s="624">
        <f t="shared" si="164"/>
        <v>0</v>
      </c>
      <c r="H677" s="624">
        <f t="shared" si="164"/>
        <v>0</v>
      </c>
      <c r="I677" s="625">
        <f t="shared" si="164"/>
        <v>0</v>
      </c>
      <c r="J677" s="723">
        <f t="shared" si="164"/>
        <v>0</v>
      </c>
      <c r="K677" s="624">
        <f t="shared" si="164"/>
        <v>0</v>
      </c>
      <c r="L677" s="624">
        <f t="shared" si="164"/>
        <v>0</v>
      </c>
      <c r="M677" s="624">
        <f t="shared" si="164"/>
        <v>0</v>
      </c>
      <c r="N677" s="624">
        <f t="shared" si="164"/>
        <v>0</v>
      </c>
      <c r="O677" s="624">
        <f t="shared" si="164"/>
        <v>0</v>
      </c>
      <c r="P677" s="625">
        <f t="shared" si="164"/>
        <v>0</v>
      </c>
      <c r="Q677" s="723">
        <f t="shared" si="164"/>
        <v>0</v>
      </c>
      <c r="R677" s="624">
        <f t="shared" si="164"/>
        <v>0</v>
      </c>
      <c r="S677" s="624">
        <f t="shared" si="164"/>
        <v>0</v>
      </c>
      <c r="T677" s="624">
        <f t="shared" si="164"/>
        <v>0</v>
      </c>
      <c r="U677" s="624">
        <f t="shared" si="164"/>
        <v>0</v>
      </c>
      <c r="V677" s="624">
        <f t="shared" si="164"/>
        <v>0</v>
      </c>
      <c r="W677" s="626">
        <f t="shared" si="164"/>
        <v>0</v>
      </c>
      <c r="X677" s="223"/>
      <c r="Y677" s="200" t="s">
        <v>26</v>
      </c>
      <c r="Z677" s="200">
        <f>Z676-Z663</f>
        <v>-0.28000000000000114</v>
      </c>
    </row>
    <row r="679" spans="1:27" ht="13.5" thickBot="1" x14ac:dyDescent="0.25"/>
    <row r="680" spans="1:27" ht="13.5" thickBot="1" x14ac:dyDescent="0.25">
      <c r="A680" s="230" t="s">
        <v>316</v>
      </c>
      <c r="B680" s="230"/>
      <c r="C680" s="1082" t="s">
        <v>130</v>
      </c>
      <c r="D680" s="1083"/>
      <c r="E680" s="1083"/>
      <c r="F680" s="1083"/>
      <c r="G680" s="1083"/>
      <c r="H680" s="1083"/>
      <c r="I680" s="1084"/>
      <c r="J680" s="1085" t="s">
        <v>131</v>
      </c>
      <c r="K680" s="1083"/>
      <c r="L680" s="1083"/>
      <c r="M680" s="1083"/>
      <c r="N680" s="1083"/>
      <c r="O680" s="1083"/>
      <c r="P680" s="1084"/>
      <c r="Q680" s="1086" t="s">
        <v>53</v>
      </c>
      <c r="R680" s="1087"/>
      <c r="S680" s="1087"/>
      <c r="T680" s="1087"/>
      <c r="U680" s="1087"/>
      <c r="V680" s="1087"/>
      <c r="W680" s="1088"/>
      <c r="X680" s="1080" t="s">
        <v>55</v>
      </c>
      <c r="Y680" s="228">
        <v>237</v>
      </c>
    </row>
    <row r="681" spans="1:27" ht="13.5" thickBot="1" x14ac:dyDescent="0.25">
      <c r="A681" s="676" t="s">
        <v>54</v>
      </c>
      <c r="B681" s="258"/>
      <c r="C681" s="271">
        <v>1</v>
      </c>
      <c r="D681" s="273">
        <v>2</v>
      </c>
      <c r="E681" s="273">
        <v>3</v>
      </c>
      <c r="F681" s="273">
        <v>4</v>
      </c>
      <c r="G681" s="273">
        <v>5</v>
      </c>
      <c r="H681" s="273">
        <v>6</v>
      </c>
      <c r="I681" s="686">
        <v>7</v>
      </c>
      <c r="J681" s="272">
        <v>8</v>
      </c>
      <c r="K681" s="273">
        <v>9</v>
      </c>
      <c r="L681" s="273">
        <v>10</v>
      </c>
      <c r="M681" s="273">
        <v>11</v>
      </c>
      <c r="N681" s="273">
        <v>12</v>
      </c>
      <c r="O681" s="273">
        <v>13</v>
      </c>
      <c r="P681" s="686">
        <v>14</v>
      </c>
      <c r="Q681" s="272">
        <v>1</v>
      </c>
      <c r="R681" s="273">
        <v>2</v>
      </c>
      <c r="S681" s="273">
        <v>3</v>
      </c>
      <c r="T681" s="273">
        <v>4</v>
      </c>
      <c r="U681" s="273">
        <v>5</v>
      </c>
      <c r="V681" s="273">
        <v>6</v>
      </c>
      <c r="W681" s="686">
        <v>7</v>
      </c>
      <c r="X681" s="1081"/>
      <c r="Y681" s="228"/>
      <c r="Z681" s="228"/>
    </row>
    <row r="682" spans="1:27" x14ac:dyDescent="0.2">
      <c r="A682" s="234" t="s">
        <v>3</v>
      </c>
      <c r="B682" s="1020"/>
      <c r="C682" s="338">
        <v>4490</v>
      </c>
      <c r="D682" s="339">
        <v>4490</v>
      </c>
      <c r="E682" s="339">
        <v>4490</v>
      </c>
      <c r="F682" s="339">
        <v>4490</v>
      </c>
      <c r="G682" s="339">
        <v>4490</v>
      </c>
      <c r="H682" s="339">
        <v>4490</v>
      </c>
      <c r="I682" s="340">
        <v>4490</v>
      </c>
      <c r="J682" s="338">
        <v>4490</v>
      </c>
      <c r="K682" s="339">
        <v>4490</v>
      </c>
      <c r="L682" s="339">
        <v>4490</v>
      </c>
      <c r="M682" s="339">
        <v>4490</v>
      </c>
      <c r="N682" s="339">
        <v>4490</v>
      </c>
      <c r="O682" s="339">
        <v>4490</v>
      </c>
      <c r="P682" s="343">
        <v>4490</v>
      </c>
      <c r="Q682" s="419">
        <v>4490</v>
      </c>
      <c r="R682" s="339">
        <v>4490</v>
      </c>
      <c r="S682" s="339">
        <v>4490</v>
      </c>
      <c r="T682" s="339">
        <v>4490</v>
      </c>
      <c r="U682" s="339">
        <v>4490</v>
      </c>
      <c r="V682" s="339">
        <v>4490</v>
      </c>
      <c r="W682" s="343">
        <v>4490</v>
      </c>
      <c r="X682" s="973">
        <v>4490</v>
      </c>
      <c r="Z682" s="210"/>
    </row>
    <row r="683" spans="1:27" x14ac:dyDescent="0.2">
      <c r="A683" s="238" t="s">
        <v>6</v>
      </c>
      <c r="B683" s="238"/>
      <c r="C683" s="239">
        <v>5304</v>
      </c>
      <c r="D683" s="240">
        <v>5188</v>
      </c>
      <c r="E683" s="240">
        <v>5109</v>
      </c>
      <c r="F683" s="240">
        <v>4748</v>
      </c>
      <c r="G683" s="240">
        <v>4844</v>
      </c>
      <c r="H683" s="240">
        <v>4796</v>
      </c>
      <c r="I683" s="280">
        <v>4708</v>
      </c>
      <c r="J683" s="239">
        <v>4772</v>
      </c>
      <c r="K683" s="240">
        <v>4825</v>
      </c>
      <c r="L683" s="240">
        <v>4787</v>
      </c>
      <c r="M683" s="240">
        <v>4656</v>
      </c>
      <c r="N683" s="240">
        <v>4960</v>
      </c>
      <c r="O683" s="240">
        <v>5213</v>
      </c>
      <c r="P683" s="241">
        <v>5487</v>
      </c>
      <c r="Q683" s="420">
        <v>4758</v>
      </c>
      <c r="R683" s="240">
        <v>4766</v>
      </c>
      <c r="S683" s="240">
        <v>4955</v>
      </c>
      <c r="T683" s="240">
        <v>4374</v>
      </c>
      <c r="U683" s="240">
        <v>5052</v>
      </c>
      <c r="V683" s="240">
        <v>5268</v>
      </c>
      <c r="W683" s="241">
        <v>5372</v>
      </c>
      <c r="X683" s="317">
        <v>4972</v>
      </c>
    </row>
    <row r="684" spans="1:27" x14ac:dyDescent="0.2">
      <c r="A684" s="231" t="s">
        <v>7</v>
      </c>
      <c r="B684" s="231"/>
      <c r="C684" s="242">
        <v>100</v>
      </c>
      <c r="D684" s="243">
        <v>91.7</v>
      </c>
      <c r="E684" s="243">
        <v>100</v>
      </c>
      <c r="F684" s="243">
        <v>71.400000000000006</v>
      </c>
      <c r="G684" s="243">
        <v>100</v>
      </c>
      <c r="H684" s="243">
        <v>100</v>
      </c>
      <c r="I684" s="281">
        <v>100</v>
      </c>
      <c r="J684" s="242">
        <v>91.7</v>
      </c>
      <c r="K684" s="243">
        <v>91.7</v>
      </c>
      <c r="L684" s="243">
        <v>83.3</v>
      </c>
      <c r="M684" s="243">
        <v>100</v>
      </c>
      <c r="N684" s="243">
        <v>100</v>
      </c>
      <c r="O684" s="243">
        <v>100</v>
      </c>
      <c r="P684" s="244">
        <v>75</v>
      </c>
      <c r="Q684" s="421">
        <v>100</v>
      </c>
      <c r="R684" s="243">
        <v>100</v>
      </c>
      <c r="S684" s="243">
        <v>100</v>
      </c>
      <c r="T684" s="243">
        <v>100</v>
      </c>
      <c r="U684" s="243">
        <v>100</v>
      </c>
      <c r="V684" s="243">
        <v>100</v>
      </c>
      <c r="W684" s="244">
        <v>100</v>
      </c>
      <c r="X684" s="955">
        <v>85.7</v>
      </c>
      <c r="Y684" s="228"/>
      <c r="Z684" s="393"/>
    </row>
    <row r="685" spans="1:27" ht="13.5" thickBot="1" x14ac:dyDescent="0.25">
      <c r="A685" s="231" t="s">
        <v>8</v>
      </c>
      <c r="B685" s="253"/>
      <c r="C685" s="911">
        <v>2.5000000000000001E-2</v>
      </c>
      <c r="D685" s="912">
        <v>5.3999999999999999E-2</v>
      </c>
      <c r="E685" s="912">
        <v>2.5999999999999999E-2</v>
      </c>
      <c r="F685" s="912">
        <v>9.4E-2</v>
      </c>
      <c r="G685" s="912">
        <v>4.7E-2</v>
      </c>
      <c r="H685" s="971">
        <v>0.05</v>
      </c>
      <c r="I685" s="941">
        <v>4.2999999999999997E-2</v>
      </c>
      <c r="J685" s="911">
        <v>6.8000000000000005E-2</v>
      </c>
      <c r="K685" s="912">
        <v>5.2999999999999999E-2</v>
      </c>
      <c r="L685" s="912">
        <v>6.4000000000000001E-2</v>
      </c>
      <c r="M685" s="912">
        <v>2.5999999999999999E-2</v>
      </c>
      <c r="N685" s="912">
        <v>3.6999999999999998E-2</v>
      </c>
      <c r="O685" s="912">
        <v>3.3000000000000002E-2</v>
      </c>
      <c r="P685" s="913">
        <v>8.7999999999999995E-2</v>
      </c>
      <c r="Q685" s="974">
        <v>3.5000000000000003E-2</v>
      </c>
      <c r="R685" s="912">
        <v>5.1999999999999998E-2</v>
      </c>
      <c r="S685" s="912">
        <v>3.5000000000000003E-2</v>
      </c>
      <c r="T685" s="912">
        <v>3.5999999999999997E-2</v>
      </c>
      <c r="U685" s="912">
        <v>2.8000000000000001E-2</v>
      </c>
      <c r="V685" s="912">
        <v>3.7999999999999999E-2</v>
      </c>
      <c r="W685" s="913">
        <v>3.6999999999999998E-2</v>
      </c>
      <c r="X685" s="975">
        <v>7.0999999999999994E-2</v>
      </c>
      <c r="Z685" s="313"/>
    </row>
    <row r="686" spans="1:27" x14ac:dyDescent="0.2">
      <c r="A686" s="238" t="s">
        <v>1</v>
      </c>
      <c r="B686" s="1021"/>
      <c r="C686" s="936">
        <f>C683/C682*100-100</f>
        <v>18.129175946547889</v>
      </c>
      <c r="D686" s="936">
        <f t="shared" ref="D686:W686" si="165">D683/D682*100-100</f>
        <v>15.545657015590209</v>
      </c>
      <c r="E686" s="936">
        <f t="shared" si="165"/>
        <v>13.786191536748333</v>
      </c>
      <c r="F686" s="936">
        <f t="shared" si="165"/>
        <v>5.7461024498886388</v>
      </c>
      <c r="G686" s="936">
        <f t="shared" si="165"/>
        <v>7.8841870824053473</v>
      </c>
      <c r="H686" s="936">
        <f t="shared" si="165"/>
        <v>6.8151447661470002</v>
      </c>
      <c r="I686" s="936">
        <f t="shared" si="165"/>
        <v>4.8552338530066805</v>
      </c>
      <c r="J686" s="936">
        <f t="shared" si="165"/>
        <v>6.2806236080178195</v>
      </c>
      <c r="K686" s="936">
        <f t="shared" si="165"/>
        <v>7.4610244988864167</v>
      </c>
      <c r="L686" s="936">
        <f t="shared" si="165"/>
        <v>6.6146993318485556</v>
      </c>
      <c r="M686" s="936">
        <f t="shared" si="165"/>
        <v>3.6971046770601248</v>
      </c>
      <c r="N686" s="936">
        <f t="shared" si="165"/>
        <v>10.467706013363028</v>
      </c>
      <c r="O686" s="936">
        <f t="shared" si="165"/>
        <v>16.102449888641416</v>
      </c>
      <c r="P686" s="936">
        <f t="shared" si="165"/>
        <v>22.204899777282861</v>
      </c>
      <c r="Q686" s="936">
        <f t="shared" si="165"/>
        <v>5.9688195991091391</v>
      </c>
      <c r="R686" s="936">
        <f t="shared" si="165"/>
        <v>6.1469933184855137</v>
      </c>
      <c r="S686" s="936">
        <f t="shared" si="165"/>
        <v>10.356347438752778</v>
      </c>
      <c r="T686" s="936">
        <f t="shared" si="165"/>
        <v>-2.5835189309576805</v>
      </c>
      <c r="U686" s="936">
        <f t="shared" si="165"/>
        <v>12.516703786191542</v>
      </c>
      <c r="V686" s="936">
        <f t="shared" si="165"/>
        <v>17.327394209354125</v>
      </c>
      <c r="W686" s="936">
        <f t="shared" si="165"/>
        <v>19.643652561247222</v>
      </c>
      <c r="X686" s="936">
        <f>X683/X682*100-100</f>
        <v>10.734966592427611</v>
      </c>
      <c r="Y686" s="767"/>
    </row>
    <row r="687" spans="1:27" ht="13.5" thickBot="1" x14ac:dyDescent="0.25">
      <c r="A687" s="669" t="s">
        <v>27</v>
      </c>
      <c r="B687" s="253"/>
      <c r="C687" s="254">
        <f t="shared" ref="C687:W687" si="166">C683-C670</f>
        <v>-50</v>
      </c>
      <c r="D687" s="255">
        <f t="shared" si="166"/>
        <v>-106</v>
      </c>
      <c r="E687" s="255">
        <f t="shared" si="166"/>
        <v>48</v>
      </c>
      <c r="F687" s="255">
        <f t="shared" si="166"/>
        <v>-95</v>
      </c>
      <c r="G687" s="255">
        <f t="shared" si="166"/>
        <v>131</v>
      </c>
      <c r="H687" s="255">
        <f t="shared" si="166"/>
        <v>106</v>
      </c>
      <c r="I687" s="256">
        <f t="shared" si="166"/>
        <v>90</v>
      </c>
      <c r="J687" s="437">
        <f t="shared" si="166"/>
        <v>92</v>
      </c>
      <c r="K687" s="255">
        <f t="shared" si="166"/>
        <v>30</v>
      </c>
      <c r="L687" s="255">
        <f t="shared" si="166"/>
        <v>29</v>
      </c>
      <c r="M687" s="255">
        <f t="shared" si="166"/>
        <v>47</v>
      </c>
      <c r="N687" s="255">
        <f t="shared" si="166"/>
        <v>21</v>
      </c>
      <c r="O687" s="255">
        <f t="shared" si="166"/>
        <v>82</v>
      </c>
      <c r="P687" s="256">
        <f t="shared" si="166"/>
        <v>9</v>
      </c>
      <c r="Q687" s="437">
        <f t="shared" si="166"/>
        <v>214</v>
      </c>
      <c r="R687" s="255">
        <f t="shared" si="166"/>
        <v>80</v>
      </c>
      <c r="S687" s="255">
        <f t="shared" si="166"/>
        <v>66</v>
      </c>
      <c r="T687" s="255">
        <f t="shared" si="166"/>
        <v>143</v>
      </c>
      <c r="U687" s="255">
        <f t="shared" si="166"/>
        <v>146</v>
      </c>
      <c r="V687" s="255">
        <f t="shared" si="166"/>
        <v>2</v>
      </c>
      <c r="W687" s="256">
        <f t="shared" si="166"/>
        <v>60</v>
      </c>
      <c r="X687" s="363">
        <f t="shared" ref="X687" si="167">X683-$C$285</f>
        <v>1666</v>
      </c>
      <c r="Y687" s="935"/>
      <c r="Z687" s="210"/>
    </row>
    <row r="688" spans="1:27" x14ac:dyDescent="0.2">
      <c r="A688" s="258" t="s">
        <v>51</v>
      </c>
      <c r="B688" s="258"/>
      <c r="C688" s="956">
        <v>43</v>
      </c>
      <c r="D688" s="957">
        <v>41</v>
      </c>
      <c r="E688" s="957">
        <v>43</v>
      </c>
      <c r="F688" s="957">
        <v>11</v>
      </c>
      <c r="G688" s="957">
        <v>44</v>
      </c>
      <c r="H688" s="957">
        <v>44</v>
      </c>
      <c r="I688" s="958">
        <v>44</v>
      </c>
      <c r="J688" s="959">
        <v>44</v>
      </c>
      <c r="K688" s="957">
        <v>44</v>
      </c>
      <c r="L688" s="957">
        <v>45</v>
      </c>
      <c r="M688" s="957">
        <v>11</v>
      </c>
      <c r="N688" s="957">
        <v>44</v>
      </c>
      <c r="O688" s="957">
        <v>45</v>
      </c>
      <c r="P688" s="960">
        <v>44</v>
      </c>
      <c r="Q688" s="956">
        <v>44</v>
      </c>
      <c r="R688" s="957">
        <v>44</v>
      </c>
      <c r="S688" s="957">
        <v>44</v>
      </c>
      <c r="T688" s="957">
        <v>10</v>
      </c>
      <c r="U688" s="957">
        <v>44</v>
      </c>
      <c r="V688" s="957">
        <v>45</v>
      </c>
      <c r="W688" s="960">
        <v>44</v>
      </c>
      <c r="X688" s="972">
        <f>SUM(C688:W688)</f>
        <v>822</v>
      </c>
      <c r="Y688" s="200" t="s">
        <v>56</v>
      </c>
      <c r="Z688" s="263">
        <f>X675-X688</f>
        <v>4</v>
      </c>
      <c r="AA688" s="285">
        <f>Z688/X675</f>
        <v>4.8426150121065378E-3</v>
      </c>
    </row>
    <row r="689" spans="1:27" x14ac:dyDescent="0.2">
      <c r="A689" s="265" t="s">
        <v>28</v>
      </c>
      <c r="B689" s="265"/>
      <c r="C689" s="218">
        <v>158</v>
      </c>
      <c r="D689" s="218">
        <v>158</v>
      </c>
      <c r="E689" s="267">
        <v>157.5</v>
      </c>
      <c r="F689" s="267">
        <v>157.5</v>
      </c>
      <c r="G689" s="267">
        <v>157.5</v>
      </c>
      <c r="H689" s="267">
        <v>156.5</v>
      </c>
      <c r="I689" s="267">
        <v>156.5</v>
      </c>
      <c r="J689" s="425">
        <v>158.5</v>
      </c>
      <c r="K689" s="425">
        <v>158.5</v>
      </c>
      <c r="L689" s="267">
        <v>158</v>
      </c>
      <c r="M689" s="267">
        <v>158</v>
      </c>
      <c r="N689" s="267">
        <v>157.5</v>
      </c>
      <c r="O689" s="267">
        <v>156.5</v>
      </c>
      <c r="P689" s="267">
        <v>156.5</v>
      </c>
      <c r="Q689" s="425">
        <v>160.5</v>
      </c>
      <c r="R689" s="425">
        <v>160.5</v>
      </c>
      <c r="S689" s="267">
        <v>157.5</v>
      </c>
      <c r="T689" s="267">
        <v>157.5</v>
      </c>
      <c r="U689" s="267">
        <v>157.5</v>
      </c>
      <c r="V689" s="267">
        <v>156</v>
      </c>
      <c r="W689" s="267">
        <v>156</v>
      </c>
      <c r="X689" s="222"/>
      <c r="Y689" s="200" t="s">
        <v>57</v>
      </c>
      <c r="Z689" s="200">
        <v>158.93</v>
      </c>
      <c r="AA689" s="210"/>
    </row>
    <row r="690" spans="1:27" ht="13.5" thickBot="1" x14ac:dyDescent="0.25">
      <c r="A690" s="266" t="s">
        <v>26</v>
      </c>
      <c r="B690" s="266"/>
      <c r="C690" s="623">
        <f t="shared" ref="C690:W690" si="168">C689-C676</f>
        <v>0</v>
      </c>
      <c r="D690" s="624">
        <f t="shared" si="168"/>
        <v>0</v>
      </c>
      <c r="E690" s="624">
        <f t="shared" si="168"/>
        <v>0</v>
      </c>
      <c r="F690" s="624">
        <f t="shared" si="168"/>
        <v>0</v>
      </c>
      <c r="G690" s="624">
        <f t="shared" si="168"/>
        <v>0</v>
      </c>
      <c r="H690" s="624">
        <f t="shared" si="168"/>
        <v>0</v>
      </c>
      <c r="I690" s="625">
        <f t="shared" si="168"/>
        <v>0</v>
      </c>
      <c r="J690" s="723">
        <f t="shared" si="168"/>
        <v>0</v>
      </c>
      <c r="K690" s="624">
        <f t="shared" si="168"/>
        <v>0</v>
      </c>
      <c r="L690" s="624">
        <f t="shared" si="168"/>
        <v>0</v>
      </c>
      <c r="M690" s="624">
        <f t="shared" si="168"/>
        <v>0</v>
      </c>
      <c r="N690" s="624">
        <f t="shared" si="168"/>
        <v>0</v>
      </c>
      <c r="O690" s="624">
        <f t="shared" si="168"/>
        <v>0</v>
      </c>
      <c r="P690" s="625">
        <f t="shared" si="168"/>
        <v>0</v>
      </c>
      <c r="Q690" s="723">
        <f t="shared" si="168"/>
        <v>0</v>
      </c>
      <c r="R690" s="624">
        <f t="shared" si="168"/>
        <v>0</v>
      </c>
      <c r="S690" s="624">
        <f t="shared" si="168"/>
        <v>0</v>
      </c>
      <c r="T690" s="624">
        <f t="shared" si="168"/>
        <v>0</v>
      </c>
      <c r="U690" s="624">
        <f t="shared" si="168"/>
        <v>0</v>
      </c>
      <c r="V690" s="624">
        <f t="shared" si="168"/>
        <v>0</v>
      </c>
      <c r="W690" s="626">
        <f t="shared" si="168"/>
        <v>0</v>
      </c>
      <c r="X690" s="223"/>
      <c r="Y690" s="200" t="s">
        <v>26</v>
      </c>
      <c r="Z690" s="200">
        <f>Z689-Z676</f>
        <v>1.4099999999999966</v>
      </c>
    </row>
    <row r="692" spans="1:27" ht="13.5" thickBot="1" x14ac:dyDescent="0.25"/>
    <row r="693" spans="1:27" ht="13.5" thickBot="1" x14ac:dyDescent="0.25">
      <c r="A693" s="230" t="s">
        <v>317</v>
      </c>
      <c r="B693" s="230"/>
      <c r="C693" s="1082" t="s">
        <v>130</v>
      </c>
      <c r="D693" s="1083"/>
      <c r="E693" s="1083"/>
      <c r="F693" s="1083"/>
      <c r="G693" s="1083"/>
      <c r="H693" s="1083"/>
      <c r="I693" s="1084"/>
      <c r="J693" s="1085" t="s">
        <v>131</v>
      </c>
      <c r="K693" s="1083"/>
      <c r="L693" s="1083"/>
      <c r="M693" s="1083"/>
      <c r="N693" s="1083"/>
      <c r="O693" s="1083"/>
      <c r="P693" s="1084"/>
      <c r="Q693" s="1086" t="s">
        <v>53</v>
      </c>
      <c r="R693" s="1087"/>
      <c r="S693" s="1087"/>
      <c r="T693" s="1087"/>
      <c r="U693" s="1087"/>
      <c r="V693" s="1087"/>
      <c r="W693" s="1088"/>
      <c r="X693" s="1080" t="s">
        <v>55</v>
      </c>
      <c r="Y693" s="228"/>
    </row>
    <row r="694" spans="1:27" ht="13.5" thickBot="1" x14ac:dyDescent="0.25">
      <c r="A694" s="676" t="s">
        <v>54</v>
      </c>
      <c r="B694" s="258"/>
      <c r="C694" s="271">
        <v>1</v>
      </c>
      <c r="D694" s="273">
        <v>2</v>
      </c>
      <c r="E694" s="273">
        <v>3</v>
      </c>
      <c r="F694" s="273">
        <v>4</v>
      </c>
      <c r="G694" s="273">
        <v>5</v>
      </c>
      <c r="H694" s="273">
        <v>6</v>
      </c>
      <c r="I694" s="686">
        <v>7</v>
      </c>
      <c r="J694" s="272">
        <v>8</v>
      </c>
      <c r="K694" s="273">
        <v>9</v>
      </c>
      <c r="L694" s="273">
        <v>10</v>
      </c>
      <c r="M694" s="273">
        <v>11</v>
      </c>
      <c r="N694" s="273">
        <v>12</v>
      </c>
      <c r="O694" s="273">
        <v>13</v>
      </c>
      <c r="P694" s="686">
        <v>14</v>
      </c>
      <c r="Q694" s="272">
        <v>1</v>
      </c>
      <c r="R694" s="273">
        <v>2</v>
      </c>
      <c r="S694" s="273">
        <v>3</v>
      </c>
      <c r="T694" s="273">
        <v>4</v>
      </c>
      <c r="U694" s="273">
        <v>5</v>
      </c>
      <c r="V694" s="273">
        <v>6</v>
      </c>
      <c r="W694" s="686">
        <v>7</v>
      </c>
      <c r="X694" s="1081"/>
      <c r="Y694" s="228"/>
      <c r="Z694" s="228"/>
    </row>
    <row r="695" spans="1:27" x14ac:dyDescent="0.2">
      <c r="A695" s="234" t="s">
        <v>3</v>
      </c>
      <c r="B695" s="1020"/>
      <c r="C695" s="338">
        <v>4505</v>
      </c>
      <c r="D695" s="339">
        <v>4505</v>
      </c>
      <c r="E695" s="339">
        <v>4505</v>
      </c>
      <c r="F695" s="339">
        <v>4505</v>
      </c>
      <c r="G695" s="339">
        <v>4505</v>
      </c>
      <c r="H695" s="339">
        <v>4505</v>
      </c>
      <c r="I695" s="340">
        <v>4505</v>
      </c>
      <c r="J695" s="338">
        <v>4505</v>
      </c>
      <c r="K695" s="339">
        <v>4505</v>
      </c>
      <c r="L695" s="339">
        <v>4505</v>
      </c>
      <c r="M695" s="339">
        <v>4505</v>
      </c>
      <c r="N695" s="339">
        <v>4505</v>
      </c>
      <c r="O695" s="339">
        <v>4505</v>
      </c>
      <c r="P695" s="343">
        <v>4505</v>
      </c>
      <c r="Q695" s="419">
        <v>4505</v>
      </c>
      <c r="R695" s="339">
        <v>4505</v>
      </c>
      <c r="S695" s="339">
        <v>4505</v>
      </c>
      <c r="T695" s="339">
        <v>4505</v>
      </c>
      <c r="U695" s="339">
        <v>4505</v>
      </c>
      <c r="V695" s="339">
        <v>4505</v>
      </c>
      <c r="W695" s="343">
        <v>4505</v>
      </c>
      <c r="X695" s="973">
        <v>4505</v>
      </c>
      <c r="Z695" s="210"/>
    </row>
    <row r="696" spans="1:27" x14ac:dyDescent="0.2">
      <c r="A696" s="238" t="s">
        <v>6</v>
      </c>
      <c r="B696" s="238"/>
      <c r="C696" s="239">
        <v>5395</v>
      </c>
      <c r="D696" s="240">
        <v>5156</v>
      </c>
      <c r="E696" s="240">
        <v>5179</v>
      </c>
      <c r="F696" s="240">
        <v>4853</v>
      </c>
      <c r="G696" s="240">
        <v>4862</v>
      </c>
      <c r="H696" s="240">
        <v>4951</v>
      </c>
      <c r="I696" s="280">
        <v>4551</v>
      </c>
      <c r="J696" s="239">
        <v>4735</v>
      </c>
      <c r="K696" s="240">
        <v>4954</v>
      </c>
      <c r="L696" s="240">
        <v>4888</v>
      </c>
      <c r="M696" s="240">
        <v>4503</v>
      </c>
      <c r="N696" s="240">
        <v>4961</v>
      </c>
      <c r="O696" s="240">
        <v>5299</v>
      </c>
      <c r="P696" s="241">
        <v>5432</v>
      </c>
      <c r="Q696" s="420">
        <v>4769</v>
      </c>
      <c r="R696" s="240">
        <v>4804</v>
      </c>
      <c r="S696" s="240">
        <v>5015</v>
      </c>
      <c r="T696" s="240">
        <v>4388</v>
      </c>
      <c r="U696" s="240">
        <v>4896</v>
      </c>
      <c r="V696" s="240">
        <v>5314</v>
      </c>
      <c r="W696" s="241">
        <v>5461</v>
      </c>
      <c r="X696" s="317">
        <v>4952</v>
      </c>
    </row>
    <row r="697" spans="1:27" x14ac:dyDescent="0.2">
      <c r="A697" s="231" t="s">
        <v>7</v>
      </c>
      <c r="B697" s="231"/>
      <c r="C697" s="242">
        <v>100</v>
      </c>
      <c r="D697" s="243">
        <v>91.7</v>
      </c>
      <c r="E697" s="243">
        <v>100</v>
      </c>
      <c r="F697" s="243">
        <v>66.7</v>
      </c>
      <c r="G697" s="243">
        <v>100</v>
      </c>
      <c r="H697" s="243">
        <v>100</v>
      </c>
      <c r="I697" s="281">
        <v>77.5</v>
      </c>
      <c r="J697" s="242">
        <v>91.7</v>
      </c>
      <c r="K697" s="243">
        <v>91.7</v>
      </c>
      <c r="L697" s="243">
        <v>100</v>
      </c>
      <c r="M697" s="243">
        <v>83.3</v>
      </c>
      <c r="N697" s="243">
        <v>100</v>
      </c>
      <c r="O697" s="243">
        <v>100</v>
      </c>
      <c r="P697" s="244">
        <v>75</v>
      </c>
      <c r="Q697" s="421">
        <v>100</v>
      </c>
      <c r="R697" s="243">
        <v>91.7</v>
      </c>
      <c r="S697" s="243">
        <v>100</v>
      </c>
      <c r="T697" s="243">
        <v>100</v>
      </c>
      <c r="U697" s="243">
        <v>91.7</v>
      </c>
      <c r="V697" s="243">
        <v>83.3</v>
      </c>
      <c r="W697" s="244">
        <v>91.7</v>
      </c>
      <c r="X697" s="955">
        <v>79</v>
      </c>
      <c r="Y697" s="228"/>
      <c r="Z697" s="393"/>
    </row>
    <row r="698" spans="1:27" ht="13.5" thickBot="1" x14ac:dyDescent="0.25">
      <c r="A698" s="231" t="s">
        <v>8</v>
      </c>
      <c r="B698" s="253"/>
      <c r="C698" s="911">
        <v>4.7E-2</v>
      </c>
      <c r="D698" s="912">
        <v>4.8000000000000001E-2</v>
      </c>
      <c r="E698" s="912">
        <v>1.6E-2</v>
      </c>
      <c r="F698" s="912">
        <v>0.10100000000000001</v>
      </c>
      <c r="G698" s="912">
        <v>4.1000000000000002E-2</v>
      </c>
      <c r="H698" s="971">
        <v>3.5999999999999997E-2</v>
      </c>
      <c r="I698" s="941">
        <v>9.0999999999999998E-2</v>
      </c>
      <c r="J698" s="911">
        <v>5.6000000000000001E-2</v>
      </c>
      <c r="K698" s="912">
        <v>4.2000000000000003E-2</v>
      </c>
      <c r="L698" s="912">
        <v>2.8000000000000001E-2</v>
      </c>
      <c r="M698" s="912">
        <v>0.108</v>
      </c>
      <c r="N698" s="912">
        <v>3.9E-2</v>
      </c>
      <c r="O698" s="912">
        <v>4.1000000000000002E-2</v>
      </c>
      <c r="P698" s="913">
        <v>8.5999999999999993E-2</v>
      </c>
      <c r="Q698" s="974">
        <v>3.9E-2</v>
      </c>
      <c r="R698" s="912">
        <v>6.6000000000000003E-2</v>
      </c>
      <c r="S698" s="912">
        <v>3.5999999999999997E-2</v>
      </c>
      <c r="T698" s="912">
        <v>2.4E-2</v>
      </c>
      <c r="U698" s="912">
        <v>5.6000000000000001E-2</v>
      </c>
      <c r="V698" s="912">
        <v>5.1999999999999998E-2</v>
      </c>
      <c r="W698" s="913">
        <v>7.0999999999999994E-2</v>
      </c>
      <c r="X698" s="975">
        <v>8.4000000000000005E-2</v>
      </c>
      <c r="Z698" s="313"/>
    </row>
    <row r="699" spans="1:27" x14ac:dyDescent="0.2">
      <c r="A699" s="238" t="s">
        <v>1</v>
      </c>
      <c r="B699" s="1021"/>
      <c r="C699" s="936">
        <f>C696/C695*100-100</f>
        <v>19.755826859045513</v>
      </c>
      <c r="D699" s="936">
        <f t="shared" ref="D699:W699" si="169">D696/D695*100-100</f>
        <v>14.450610432852386</v>
      </c>
      <c r="E699" s="936">
        <f t="shared" si="169"/>
        <v>14.961154273029976</v>
      </c>
      <c r="F699" s="936">
        <f t="shared" si="169"/>
        <v>7.7247502774694823</v>
      </c>
      <c r="G699" s="936">
        <f t="shared" si="169"/>
        <v>7.9245283018867951</v>
      </c>
      <c r="H699" s="936">
        <f t="shared" si="169"/>
        <v>9.9001109877913365</v>
      </c>
      <c r="I699" s="936">
        <f t="shared" si="169"/>
        <v>1.0210876803551656</v>
      </c>
      <c r="J699" s="936">
        <f t="shared" si="169"/>
        <v>5.1054384017757997</v>
      </c>
      <c r="K699" s="936">
        <f t="shared" si="169"/>
        <v>9.9667036625971122</v>
      </c>
      <c r="L699" s="936">
        <f t="shared" si="169"/>
        <v>8.5016648168701323</v>
      </c>
      <c r="M699" s="936">
        <f t="shared" si="169"/>
        <v>-4.4395116537174317E-2</v>
      </c>
      <c r="N699" s="936">
        <f t="shared" si="169"/>
        <v>10.122086570477236</v>
      </c>
      <c r="O699" s="936">
        <f t="shared" si="169"/>
        <v>17.624861265260819</v>
      </c>
      <c r="P699" s="936">
        <f t="shared" si="169"/>
        <v>20.577136514983337</v>
      </c>
      <c r="Q699" s="936">
        <f t="shared" si="169"/>
        <v>5.8601553829078767</v>
      </c>
      <c r="R699" s="936">
        <f t="shared" si="169"/>
        <v>6.637069922308541</v>
      </c>
      <c r="S699" s="936">
        <f t="shared" si="169"/>
        <v>11.320754716981128</v>
      </c>
      <c r="T699" s="936">
        <f t="shared" si="169"/>
        <v>-2.5971143174250813</v>
      </c>
      <c r="U699" s="936">
        <f t="shared" si="169"/>
        <v>8.6792452830188722</v>
      </c>
      <c r="V699" s="936">
        <f t="shared" si="169"/>
        <v>17.957824639289683</v>
      </c>
      <c r="W699" s="936">
        <f t="shared" si="169"/>
        <v>21.220865704772478</v>
      </c>
      <c r="X699" s="936">
        <f>X696/X695*100-100</f>
        <v>9.9223085460599378</v>
      </c>
      <c r="Y699" s="767"/>
    </row>
    <row r="700" spans="1:27" ht="13.5" thickBot="1" x14ac:dyDescent="0.25">
      <c r="A700" s="669" t="s">
        <v>27</v>
      </c>
      <c r="B700" s="253"/>
      <c r="C700" s="254">
        <f t="shared" ref="C700:W700" si="170">C696-C683</f>
        <v>91</v>
      </c>
      <c r="D700" s="255">
        <f t="shared" si="170"/>
        <v>-32</v>
      </c>
      <c r="E700" s="255">
        <f t="shared" si="170"/>
        <v>70</v>
      </c>
      <c r="F700" s="255">
        <f t="shared" si="170"/>
        <v>105</v>
      </c>
      <c r="G700" s="255">
        <f t="shared" si="170"/>
        <v>18</v>
      </c>
      <c r="H700" s="255">
        <f t="shared" si="170"/>
        <v>155</v>
      </c>
      <c r="I700" s="256">
        <f t="shared" si="170"/>
        <v>-157</v>
      </c>
      <c r="J700" s="437">
        <f t="shared" si="170"/>
        <v>-37</v>
      </c>
      <c r="K700" s="255">
        <f t="shared" si="170"/>
        <v>129</v>
      </c>
      <c r="L700" s="255">
        <f t="shared" si="170"/>
        <v>101</v>
      </c>
      <c r="M700" s="255">
        <f t="shared" si="170"/>
        <v>-153</v>
      </c>
      <c r="N700" s="255">
        <f t="shared" si="170"/>
        <v>1</v>
      </c>
      <c r="O700" s="255">
        <f t="shared" si="170"/>
        <v>86</v>
      </c>
      <c r="P700" s="256">
        <f t="shared" si="170"/>
        <v>-55</v>
      </c>
      <c r="Q700" s="437">
        <f t="shared" si="170"/>
        <v>11</v>
      </c>
      <c r="R700" s="255">
        <f t="shared" si="170"/>
        <v>38</v>
      </c>
      <c r="S700" s="255">
        <f t="shared" si="170"/>
        <v>60</v>
      </c>
      <c r="T700" s="255">
        <f t="shared" si="170"/>
        <v>14</v>
      </c>
      <c r="U700" s="255">
        <f t="shared" si="170"/>
        <v>-156</v>
      </c>
      <c r="V700" s="255">
        <f t="shared" si="170"/>
        <v>46</v>
      </c>
      <c r="W700" s="256">
        <f t="shared" si="170"/>
        <v>89</v>
      </c>
      <c r="X700" s="363">
        <f t="shared" ref="X700" si="171">X696-$C$285</f>
        <v>1646</v>
      </c>
      <c r="Y700" s="935"/>
      <c r="Z700" s="210"/>
    </row>
    <row r="701" spans="1:27" x14ac:dyDescent="0.2">
      <c r="A701" s="258" t="s">
        <v>51</v>
      </c>
      <c r="B701" s="258"/>
      <c r="C701" s="956">
        <v>43</v>
      </c>
      <c r="D701" s="957">
        <v>41</v>
      </c>
      <c r="E701" s="957">
        <v>43</v>
      </c>
      <c r="F701" s="957">
        <v>11</v>
      </c>
      <c r="G701" s="957">
        <v>44</v>
      </c>
      <c r="H701" s="957">
        <v>44</v>
      </c>
      <c r="I701" s="958">
        <v>44</v>
      </c>
      <c r="J701" s="959">
        <v>44</v>
      </c>
      <c r="K701" s="957">
        <v>44</v>
      </c>
      <c r="L701" s="957">
        <v>45</v>
      </c>
      <c r="M701" s="957">
        <v>11</v>
      </c>
      <c r="N701" s="957">
        <v>44</v>
      </c>
      <c r="O701" s="957">
        <v>45</v>
      </c>
      <c r="P701" s="960">
        <v>44</v>
      </c>
      <c r="Q701" s="956">
        <v>44</v>
      </c>
      <c r="R701" s="957">
        <v>44</v>
      </c>
      <c r="S701" s="957">
        <v>44</v>
      </c>
      <c r="T701" s="957">
        <v>10</v>
      </c>
      <c r="U701" s="957">
        <v>44</v>
      </c>
      <c r="V701" s="957">
        <v>45</v>
      </c>
      <c r="W701" s="960">
        <v>44</v>
      </c>
      <c r="X701" s="972">
        <f>SUM(C701:W701)</f>
        <v>822</v>
      </c>
      <c r="Y701" s="200" t="s">
        <v>56</v>
      </c>
      <c r="Z701" s="263">
        <f>X688-X701</f>
        <v>0</v>
      </c>
      <c r="AA701" s="285">
        <f>Z701/X688</f>
        <v>0</v>
      </c>
    </row>
    <row r="702" spans="1:27" x14ac:dyDescent="0.2">
      <c r="A702" s="265" t="s">
        <v>28</v>
      </c>
      <c r="B702" s="265"/>
      <c r="C702" s="218">
        <v>159.5</v>
      </c>
      <c r="D702" s="218">
        <v>159.5</v>
      </c>
      <c r="E702" s="267">
        <v>159</v>
      </c>
      <c r="F702" s="267">
        <v>159</v>
      </c>
      <c r="G702" s="267">
        <v>159</v>
      </c>
      <c r="H702" s="267">
        <v>158</v>
      </c>
      <c r="I702" s="267">
        <v>158</v>
      </c>
      <c r="J702" s="425">
        <v>160</v>
      </c>
      <c r="K702" s="425">
        <v>160</v>
      </c>
      <c r="L702" s="267">
        <v>159.5</v>
      </c>
      <c r="M702" s="267">
        <v>159.5</v>
      </c>
      <c r="N702" s="267">
        <v>159</v>
      </c>
      <c r="O702" s="267">
        <v>158</v>
      </c>
      <c r="P702" s="267">
        <v>158</v>
      </c>
      <c r="Q702" s="425">
        <v>162</v>
      </c>
      <c r="R702" s="425">
        <v>162</v>
      </c>
      <c r="S702" s="267">
        <v>159</v>
      </c>
      <c r="T702" s="267">
        <v>159</v>
      </c>
      <c r="U702" s="267">
        <v>159</v>
      </c>
      <c r="V702" s="267">
        <v>157.5</v>
      </c>
      <c r="W702" s="267">
        <v>157.5</v>
      </c>
      <c r="X702" s="222"/>
      <c r="Y702" s="200" t="s">
        <v>57</v>
      </c>
      <c r="Z702" s="200">
        <v>159.18</v>
      </c>
      <c r="AA702" s="210"/>
    </row>
    <row r="703" spans="1:27" ht="13.5" thickBot="1" x14ac:dyDescent="0.25">
      <c r="A703" s="266" t="s">
        <v>26</v>
      </c>
      <c r="B703" s="266"/>
      <c r="C703" s="623">
        <f t="shared" ref="C703:W703" si="172">C702-C689</f>
        <v>1.5</v>
      </c>
      <c r="D703" s="624">
        <f t="shared" si="172"/>
        <v>1.5</v>
      </c>
      <c r="E703" s="624">
        <f t="shared" si="172"/>
        <v>1.5</v>
      </c>
      <c r="F703" s="624">
        <f t="shared" si="172"/>
        <v>1.5</v>
      </c>
      <c r="G703" s="624">
        <f t="shared" si="172"/>
        <v>1.5</v>
      </c>
      <c r="H703" s="624">
        <f t="shared" si="172"/>
        <v>1.5</v>
      </c>
      <c r="I703" s="625">
        <f t="shared" si="172"/>
        <v>1.5</v>
      </c>
      <c r="J703" s="723">
        <f t="shared" si="172"/>
        <v>1.5</v>
      </c>
      <c r="K703" s="624">
        <f t="shared" si="172"/>
        <v>1.5</v>
      </c>
      <c r="L703" s="624">
        <f t="shared" si="172"/>
        <v>1.5</v>
      </c>
      <c r="M703" s="624">
        <f t="shared" si="172"/>
        <v>1.5</v>
      </c>
      <c r="N703" s="624">
        <f t="shared" si="172"/>
        <v>1.5</v>
      </c>
      <c r="O703" s="624">
        <f t="shared" si="172"/>
        <v>1.5</v>
      </c>
      <c r="P703" s="625">
        <f t="shared" si="172"/>
        <v>1.5</v>
      </c>
      <c r="Q703" s="723">
        <f t="shared" si="172"/>
        <v>1.5</v>
      </c>
      <c r="R703" s="624">
        <f t="shared" si="172"/>
        <v>1.5</v>
      </c>
      <c r="S703" s="624">
        <f t="shared" si="172"/>
        <v>1.5</v>
      </c>
      <c r="T703" s="624">
        <f t="shared" si="172"/>
        <v>1.5</v>
      </c>
      <c r="U703" s="624">
        <f t="shared" si="172"/>
        <v>1.5</v>
      </c>
      <c r="V703" s="624">
        <f t="shared" si="172"/>
        <v>1.5</v>
      </c>
      <c r="W703" s="626">
        <f t="shared" si="172"/>
        <v>1.5</v>
      </c>
      <c r="X703" s="223"/>
      <c r="Y703" s="200" t="s">
        <v>26</v>
      </c>
      <c r="Z703" s="200">
        <f>Z702-Z689</f>
        <v>0.25</v>
      </c>
    </row>
    <row r="705" spans="1:27" ht="13.5" thickBot="1" x14ac:dyDescent="0.25"/>
    <row r="706" spans="1:27" ht="13.5" thickBot="1" x14ac:dyDescent="0.25">
      <c r="A706" s="230" t="s">
        <v>318</v>
      </c>
      <c r="B706" s="230"/>
      <c r="C706" s="1082" t="s">
        <v>130</v>
      </c>
      <c r="D706" s="1083"/>
      <c r="E706" s="1083"/>
      <c r="F706" s="1083"/>
      <c r="G706" s="1083"/>
      <c r="H706" s="1083"/>
      <c r="I706" s="1084"/>
      <c r="J706" s="1085" t="s">
        <v>131</v>
      </c>
      <c r="K706" s="1083"/>
      <c r="L706" s="1083"/>
      <c r="M706" s="1083"/>
      <c r="N706" s="1083"/>
      <c r="O706" s="1083"/>
      <c r="P706" s="1084"/>
      <c r="Q706" s="1086" t="s">
        <v>53</v>
      </c>
      <c r="R706" s="1087"/>
      <c r="S706" s="1087"/>
      <c r="T706" s="1087"/>
      <c r="U706" s="1087"/>
      <c r="V706" s="1087"/>
      <c r="W706" s="1088"/>
      <c r="X706" s="1080" t="s">
        <v>55</v>
      </c>
      <c r="Y706" s="228"/>
    </row>
    <row r="707" spans="1:27" ht="13.5" thickBot="1" x14ac:dyDescent="0.25">
      <c r="A707" s="676" t="s">
        <v>54</v>
      </c>
      <c r="B707" s="258"/>
      <c r="C707" s="271">
        <v>1</v>
      </c>
      <c r="D707" s="273">
        <v>2</v>
      </c>
      <c r="E707" s="273">
        <v>3</v>
      </c>
      <c r="F707" s="273">
        <v>4</v>
      </c>
      <c r="G707" s="273">
        <v>5</v>
      </c>
      <c r="H707" s="273">
        <v>6</v>
      </c>
      <c r="I707" s="686">
        <v>7</v>
      </c>
      <c r="J707" s="272">
        <v>8</v>
      </c>
      <c r="K707" s="273">
        <v>9</v>
      </c>
      <c r="L707" s="273">
        <v>10</v>
      </c>
      <c r="M707" s="273">
        <v>11</v>
      </c>
      <c r="N707" s="273">
        <v>12</v>
      </c>
      <c r="O707" s="273">
        <v>13</v>
      </c>
      <c r="P707" s="686">
        <v>14</v>
      </c>
      <c r="Q707" s="272">
        <v>1</v>
      </c>
      <c r="R707" s="273">
        <v>2</v>
      </c>
      <c r="S707" s="273">
        <v>3</v>
      </c>
      <c r="T707" s="273">
        <v>4</v>
      </c>
      <c r="U707" s="273">
        <v>5</v>
      </c>
      <c r="V707" s="273">
        <v>6</v>
      </c>
      <c r="W707" s="686">
        <v>7</v>
      </c>
      <c r="X707" s="1081"/>
      <c r="Y707" s="228"/>
      <c r="Z707" s="228"/>
    </row>
    <row r="708" spans="1:27" x14ac:dyDescent="0.2">
      <c r="A708" s="234" t="s">
        <v>3</v>
      </c>
      <c r="B708" s="1020"/>
      <c r="C708" s="338">
        <v>4520</v>
      </c>
      <c r="D708" s="339">
        <v>4520</v>
      </c>
      <c r="E708" s="339">
        <v>4520</v>
      </c>
      <c r="F708" s="339">
        <v>4520</v>
      </c>
      <c r="G708" s="339">
        <v>4520</v>
      </c>
      <c r="H708" s="339">
        <v>4520</v>
      </c>
      <c r="I708" s="340">
        <v>4520</v>
      </c>
      <c r="J708" s="338">
        <v>4520</v>
      </c>
      <c r="K708" s="339">
        <v>4520</v>
      </c>
      <c r="L708" s="339">
        <v>4520</v>
      </c>
      <c r="M708" s="339">
        <v>4520</v>
      </c>
      <c r="N708" s="339">
        <v>4520</v>
      </c>
      <c r="O708" s="339">
        <v>4520</v>
      </c>
      <c r="P708" s="343">
        <v>4520</v>
      </c>
      <c r="Q708" s="419">
        <v>4520</v>
      </c>
      <c r="R708" s="339">
        <v>4520</v>
      </c>
      <c r="S708" s="339">
        <v>4520</v>
      </c>
      <c r="T708" s="339">
        <v>4520</v>
      </c>
      <c r="U708" s="339">
        <v>4520</v>
      </c>
      <c r="V708" s="339">
        <v>4520</v>
      </c>
      <c r="W708" s="343">
        <v>4520</v>
      </c>
      <c r="X708" s="973">
        <v>4520</v>
      </c>
      <c r="Z708" s="210"/>
    </row>
    <row r="709" spans="1:27" x14ac:dyDescent="0.2">
      <c r="A709" s="238" t="s">
        <v>6</v>
      </c>
      <c r="B709" s="238"/>
      <c r="C709" s="239">
        <v>5354</v>
      </c>
      <c r="D709" s="240">
        <v>5266</v>
      </c>
      <c r="E709" s="240">
        <v>5105</v>
      </c>
      <c r="F709" s="240">
        <v>4911</v>
      </c>
      <c r="G709" s="240">
        <v>4866</v>
      </c>
      <c r="H709" s="240">
        <v>4920</v>
      </c>
      <c r="I709" s="280">
        <v>4628</v>
      </c>
      <c r="J709" s="239">
        <v>4766</v>
      </c>
      <c r="K709" s="240">
        <v>5025</v>
      </c>
      <c r="L709" s="240">
        <v>5050</v>
      </c>
      <c r="M709" s="240">
        <v>4767</v>
      </c>
      <c r="N709" s="240">
        <v>5088</v>
      </c>
      <c r="O709" s="240">
        <v>5279</v>
      </c>
      <c r="P709" s="241">
        <v>5615</v>
      </c>
      <c r="Q709" s="420">
        <v>4754</v>
      </c>
      <c r="R709" s="240">
        <v>4865</v>
      </c>
      <c r="S709" s="240">
        <v>5074</v>
      </c>
      <c r="T709" s="240">
        <v>4525</v>
      </c>
      <c r="U709" s="240">
        <v>5096</v>
      </c>
      <c r="V709" s="240">
        <v>5385</v>
      </c>
      <c r="W709" s="241">
        <v>5425</v>
      </c>
      <c r="X709" s="317">
        <v>5060</v>
      </c>
    </row>
    <row r="710" spans="1:27" x14ac:dyDescent="0.2">
      <c r="A710" s="231" t="s">
        <v>7</v>
      </c>
      <c r="B710" s="231"/>
      <c r="C710" s="242">
        <v>100</v>
      </c>
      <c r="D710" s="243">
        <v>100</v>
      </c>
      <c r="E710" s="243">
        <v>100</v>
      </c>
      <c r="F710" s="243">
        <v>83.3</v>
      </c>
      <c r="G710" s="243">
        <v>91.7</v>
      </c>
      <c r="H710" s="243">
        <v>100</v>
      </c>
      <c r="I710" s="281">
        <v>91.7</v>
      </c>
      <c r="J710" s="242">
        <v>100</v>
      </c>
      <c r="K710" s="243">
        <v>83.3</v>
      </c>
      <c r="L710" s="243">
        <v>91.7</v>
      </c>
      <c r="M710" s="243">
        <v>100</v>
      </c>
      <c r="N710" s="243">
        <v>100</v>
      </c>
      <c r="O710" s="243">
        <v>100</v>
      </c>
      <c r="P710" s="244">
        <v>83.3</v>
      </c>
      <c r="Q710" s="421">
        <v>100</v>
      </c>
      <c r="R710" s="243">
        <v>100</v>
      </c>
      <c r="S710" s="243">
        <v>100</v>
      </c>
      <c r="T710" s="243">
        <v>100</v>
      </c>
      <c r="U710" s="243">
        <v>100</v>
      </c>
      <c r="V710" s="243">
        <v>83.3</v>
      </c>
      <c r="W710" s="244">
        <v>100</v>
      </c>
      <c r="X710" s="955">
        <v>83.3</v>
      </c>
      <c r="Y710" s="228"/>
      <c r="Z710" s="393"/>
    </row>
    <row r="711" spans="1:27" ht="13.5" thickBot="1" x14ac:dyDescent="0.25">
      <c r="A711" s="231" t="s">
        <v>8</v>
      </c>
      <c r="B711" s="253"/>
      <c r="C711" s="911">
        <v>5.6000000000000001E-2</v>
      </c>
      <c r="D711" s="912">
        <v>5.0999999999999997E-2</v>
      </c>
      <c r="E711" s="912">
        <v>3.7999999999999999E-2</v>
      </c>
      <c r="F711" s="912">
        <v>8.7999999999999995E-2</v>
      </c>
      <c r="G711" s="912">
        <v>5.8000000000000003E-2</v>
      </c>
      <c r="H711" s="971">
        <v>3.5000000000000003E-2</v>
      </c>
      <c r="I711" s="941">
        <v>4.3999999999999997E-2</v>
      </c>
      <c r="J711" s="911">
        <v>5.0999999999999997E-2</v>
      </c>
      <c r="K711" s="912">
        <v>0.06</v>
      </c>
      <c r="L711" s="912">
        <v>5.2999999999999999E-2</v>
      </c>
      <c r="M711" s="912">
        <v>5.3999999999999999E-2</v>
      </c>
      <c r="N711" s="912">
        <v>3.1E-2</v>
      </c>
      <c r="O711" s="912">
        <v>3.3000000000000002E-2</v>
      </c>
      <c r="P711" s="913">
        <v>6.8000000000000005E-2</v>
      </c>
      <c r="Q711" s="974">
        <v>4.2000000000000003E-2</v>
      </c>
      <c r="R711" s="912">
        <v>4.4999999999999998E-2</v>
      </c>
      <c r="S711" s="912">
        <v>4.2999999999999997E-2</v>
      </c>
      <c r="T711" s="912">
        <v>3.5000000000000003E-2</v>
      </c>
      <c r="U711" s="912">
        <v>4.5999999999999999E-2</v>
      </c>
      <c r="V711" s="912">
        <v>6.4000000000000001E-2</v>
      </c>
      <c r="W711" s="913">
        <v>3.4000000000000002E-2</v>
      </c>
      <c r="X711" s="975">
        <v>7.0999999999999994E-2</v>
      </c>
      <c r="Z711" s="313"/>
    </row>
    <row r="712" spans="1:27" x14ac:dyDescent="0.2">
      <c r="A712" s="238" t="s">
        <v>1</v>
      </c>
      <c r="B712" s="1021"/>
      <c r="C712" s="936">
        <f>C709/C708*100-100</f>
        <v>18.451327433628322</v>
      </c>
      <c r="D712" s="936">
        <f t="shared" ref="D712:W712" si="173">D709/D708*100-100</f>
        <v>16.504424778761063</v>
      </c>
      <c r="E712" s="936">
        <f t="shared" si="173"/>
        <v>12.942477876106182</v>
      </c>
      <c r="F712" s="936">
        <f t="shared" si="173"/>
        <v>8.6504424778760978</v>
      </c>
      <c r="G712" s="936">
        <f t="shared" si="173"/>
        <v>7.6548672566371749</v>
      </c>
      <c r="H712" s="936">
        <f t="shared" si="173"/>
        <v>8.849557522123888</v>
      </c>
      <c r="I712" s="936">
        <f t="shared" si="173"/>
        <v>2.3893805309734546</v>
      </c>
      <c r="J712" s="936">
        <f t="shared" si="173"/>
        <v>5.4424778761061816</v>
      </c>
      <c r="K712" s="936">
        <f t="shared" si="173"/>
        <v>11.172566371681427</v>
      </c>
      <c r="L712" s="936">
        <f t="shared" si="173"/>
        <v>11.725663716814154</v>
      </c>
      <c r="M712" s="936">
        <f t="shared" si="173"/>
        <v>5.4646017699114964</v>
      </c>
      <c r="N712" s="936">
        <f t="shared" si="173"/>
        <v>12.566371681415916</v>
      </c>
      <c r="O712" s="936">
        <f t="shared" si="173"/>
        <v>16.792035398230084</v>
      </c>
      <c r="P712" s="936">
        <f t="shared" si="173"/>
        <v>24.225663716814154</v>
      </c>
      <c r="Q712" s="936">
        <f t="shared" si="173"/>
        <v>5.1769911504424755</v>
      </c>
      <c r="R712" s="936">
        <f t="shared" si="173"/>
        <v>7.6327433628318602</v>
      </c>
      <c r="S712" s="936">
        <f t="shared" si="173"/>
        <v>12.25663716814158</v>
      </c>
      <c r="T712" s="936">
        <f t="shared" si="173"/>
        <v>0.1106194690265454</v>
      </c>
      <c r="U712" s="936">
        <f t="shared" si="173"/>
        <v>12.74336283185842</v>
      </c>
      <c r="V712" s="936">
        <f t="shared" si="173"/>
        <v>19.137168141592923</v>
      </c>
      <c r="W712" s="936">
        <f t="shared" si="173"/>
        <v>20.022123893805315</v>
      </c>
      <c r="X712" s="936">
        <f>X709/X708*100-100</f>
        <v>11.946902654867259</v>
      </c>
      <c r="Y712" s="767"/>
    </row>
    <row r="713" spans="1:27" ht="13.5" thickBot="1" x14ac:dyDescent="0.25">
      <c r="A713" s="669" t="s">
        <v>27</v>
      </c>
      <c r="B713" s="253"/>
      <c r="C713" s="254">
        <f t="shared" ref="C713:W713" si="174">C709-C696</f>
        <v>-41</v>
      </c>
      <c r="D713" s="255">
        <f t="shared" si="174"/>
        <v>110</v>
      </c>
      <c r="E713" s="255">
        <f t="shared" si="174"/>
        <v>-74</v>
      </c>
      <c r="F713" s="255">
        <f t="shared" si="174"/>
        <v>58</v>
      </c>
      <c r="G713" s="255">
        <f t="shared" si="174"/>
        <v>4</v>
      </c>
      <c r="H713" s="255">
        <f t="shared" si="174"/>
        <v>-31</v>
      </c>
      <c r="I713" s="256">
        <f t="shared" si="174"/>
        <v>77</v>
      </c>
      <c r="J713" s="437">
        <f t="shared" si="174"/>
        <v>31</v>
      </c>
      <c r="K713" s="255">
        <f t="shared" si="174"/>
        <v>71</v>
      </c>
      <c r="L713" s="255">
        <f t="shared" si="174"/>
        <v>162</v>
      </c>
      <c r="M713" s="255">
        <f t="shared" si="174"/>
        <v>264</v>
      </c>
      <c r="N713" s="255">
        <f t="shared" si="174"/>
        <v>127</v>
      </c>
      <c r="O713" s="255">
        <f t="shared" si="174"/>
        <v>-20</v>
      </c>
      <c r="P713" s="256">
        <f t="shared" si="174"/>
        <v>183</v>
      </c>
      <c r="Q713" s="437">
        <f t="shared" si="174"/>
        <v>-15</v>
      </c>
      <c r="R713" s="255">
        <f t="shared" si="174"/>
        <v>61</v>
      </c>
      <c r="S713" s="255">
        <f t="shared" si="174"/>
        <v>59</v>
      </c>
      <c r="T713" s="255">
        <f t="shared" si="174"/>
        <v>137</v>
      </c>
      <c r="U713" s="255">
        <f t="shared" si="174"/>
        <v>200</v>
      </c>
      <c r="V713" s="255">
        <f t="shared" si="174"/>
        <v>71</v>
      </c>
      <c r="W713" s="256">
        <f t="shared" si="174"/>
        <v>-36</v>
      </c>
      <c r="X713" s="363">
        <f t="shared" ref="X713" si="175">X709-$C$285</f>
        <v>1754</v>
      </c>
      <c r="Y713" s="935"/>
      <c r="Z713" s="210"/>
    </row>
    <row r="714" spans="1:27" x14ac:dyDescent="0.2">
      <c r="A714" s="258" t="s">
        <v>51</v>
      </c>
      <c r="B714" s="258"/>
      <c r="C714" s="956">
        <v>43</v>
      </c>
      <c r="D714" s="957">
        <v>41</v>
      </c>
      <c r="E714" s="957">
        <v>42</v>
      </c>
      <c r="F714" s="957">
        <v>10</v>
      </c>
      <c r="G714" s="957">
        <v>44</v>
      </c>
      <c r="H714" s="957">
        <v>44</v>
      </c>
      <c r="I714" s="958">
        <v>44</v>
      </c>
      <c r="J714" s="959">
        <v>44</v>
      </c>
      <c r="K714" s="957">
        <v>44</v>
      </c>
      <c r="L714" s="957">
        <v>45</v>
      </c>
      <c r="M714" s="957">
        <v>11</v>
      </c>
      <c r="N714" s="957">
        <v>44</v>
      </c>
      <c r="O714" s="957">
        <v>45</v>
      </c>
      <c r="P714" s="960">
        <v>44</v>
      </c>
      <c r="Q714" s="956">
        <v>44</v>
      </c>
      <c r="R714" s="957">
        <v>44</v>
      </c>
      <c r="S714" s="957">
        <v>44</v>
      </c>
      <c r="T714" s="957">
        <v>10</v>
      </c>
      <c r="U714" s="957">
        <v>44</v>
      </c>
      <c r="V714" s="957">
        <v>45</v>
      </c>
      <c r="W714" s="960">
        <v>44</v>
      </c>
      <c r="X714" s="972">
        <f>SUM(C714:W714)</f>
        <v>820</v>
      </c>
      <c r="Y714" s="200" t="s">
        <v>56</v>
      </c>
      <c r="Z714" s="263">
        <f>X701-X714</f>
        <v>2</v>
      </c>
      <c r="AA714" s="285">
        <f>Z714/X701</f>
        <v>2.4330900243309003E-3</v>
      </c>
    </row>
    <row r="715" spans="1:27" x14ac:dyDescent="0.2">
      <c r="A715" s="265" t="s">
        <v>28</v>
      </c>
      <c r="B715" s="265"/>
      <c r="C715" s="218">
        <v>159.5</v>
      </c>
      <c r="D715" s="218">
        <v>159.5</v>
      </c>
      <c r="E715" s="267">
        <v>159</v>
      </c>
      <c r="F715" s="267">
        <v>159</v>
      </c>
      <c r="G715" s="267">
        <v>159</v>
      </c>
      <c r="H715" s="267">
        <v>158</v>
      </c>
      <c r="I715" s="267">
        <v>158</v>
      </c>
      <c r="J715" s="425">
        <v>160</v>
      </c>
      <c r="K715" s="425">
        <v>160</v>
      </c>
      <c r="L715" s="267">
        <v>159.5</v>
      </c>
      <c r="M715" s="267">
        <v>159.5</v>
      </c>
      <c r="N715" s="267">
        <v>159</v>
      </c>
      <c r="O715" s="267">
        <v>158</v>
      </c>
      <c r="P715" s="267">
        <v>158</v>
      </c>
      <c r="Q715" s="425">
        <v>162</v>
      </c>
      <c r="R715" s="425">
        <v>162</v>
      </c>
      <c r="S715" s="267">
        <v>159</v>
      </c>
      <c r="T715" s="267">
        <v>159</v>
      </c>
      <c r="U715" s="267">
        <v>159</v>
      </c>
      <c r="V715" s="267">
        <v>157.5</v>
      </c>
      <c r="W715" s="267">
        <v>157.5</v>
      </c>
      <c r="X715" s="222"/>
      <c r="Y715" s="200" t="s">
        <v>57</v>
      </c>
      <c r="Z715" s="200">
        <v>159.36000000000001</v>
      </c>
      <c r="AA715" s="210"/>
    </row>
    <row r="716" spans="1:27" ht="13.5" thickBot="1" x14ac:dyDescent="0.25">
      <c r="A716" s="266" t="s">
        <v>26</v>
      </c>
      <c r="B716" s="266"/>
      <c r="C716" s="623">
        <f t="shared" ref="C716:W716" si="176">C715-C702</f>
        <v>0</v>
      </c>
      <c r="D716" s="624">
        <f t="shared" si="176"/>
        <v>0</v>
      </c>
      <c r="E716" s="624">
        <f t="shared" si="176"/>
        <v>0</v>
      </c>
      <c r="F716" s="624">
        <f t="shared" si="176"/>
        <v>0</v>
      </c>
      <c r="G716" s="624">
        <f t="shared" si="176"/>
        <v>0</v>
      </c>
      <c r="H716" s="624">
        <f t="shared" si="176"/>
        <v>0</v>
      </c>
      <c r="I716" s="625">
        <f t="shared" si="176"/>
        <v>0</v>
      </c>
      <c r="J716" s="723">
        <f t="shared" si="176"/>
        <v>0</v>
      </c>
      <c r="K716" s="624">
        <f t="shared" si="176"/>
        <v>0</v>
      </c>
      <c r="L716" s="624">
        <f t="shared" si="176"/>
        <v>0</v>
      </c>
      <c r="M716" s="624">
        <f t="shared" si="176"/>
        <v>0</v>
      </c>
      <c r="N716" s="624">
        <f t="shared" si="176"/>
        <v>0</v>
      </c>
      <c r="O716" s="624">
        <f t="shared" si="176"/>
        <v>0</v>
      </c>
      <c r="P716" s="625">
        <f t="shared" si="176"/>
        <v>0</v>
      </c>
      <c r="Q716" s="723">
        <f t="shared" si="176"/>
        <v>0</v>
      </c>
      <c r="R716" s="624">
        <f t="shared" si="176"/>
        <v>0</v>
      </c>
      <c r="S716" s="624">
        <f t="shared" si="176"/>
        <v>0</v>
      </c>
      <c r="T716" s="624">
        <f t="shared" si="176"/>
        <v>0</v>
      </c>
      <c r="U716" s="624">
        <f t="shared" si="176"/>
        <v>0</v>
      </c>
      <c r="V716" s="624">
        <f t="shared" si="176"/>
        <v>0</v>
      </c>
      <c r="W716" s="626">
        <f t="shared" si="176"/>
        <v>0</v>
      </c>
      <c r="X716" s="223"/>
      <c r="Y716" s="200" t="s">
        <v>26</v>
      </c>
      <c r="Z716" s="200">
        <f>Z715-Z702</f>
        <v>0.18000000000000682</v>
      </c>
    </row>
    <row r="718" spans="1:27" ht="13.5" thickBot="1" x14ac:dyDescent="0.25"/>
    <row r="719" spans="1:27" ht="13.5" thickBot="1" x14ac:dyDescent="0.25">
      <c r="A719" s="230" t="s">
        <v>319</v>
      </c>
      <c r="B719" s="230"/>
      <c r="C719" s="1082" t="s">
        <v>130</v>
      </c>
      <c r="D719" s="1083"/>
      <c r="E719" s="1083"/>
      <c r="F719" s="1083"/>
      <c r="G719" s="1083"/>
      <c r="H719" s="1083"/>
      <c r="I719" s="1084"/>
      <c r="J719" s="1085" t="s">
        <v>131</v>
      </c>
      <c r="K719" s="1083"/>
      <c r="L719" s="1083"/>
      <c r="M719" s="1083"/>
      <c r="N719" s="1083"/>
      <c r="O719" s="1083"/>
      <c r="P719" s="1084"/>
      <c r="Q719" s="1086" t="s">
        <v>53</v>
      </c>
      <c r="R719" s="1087"/>
      <c r="S719" s="1087"/>
      <c r="T719" s="1087"/>
      <c r="U719" s="1087"/>
      <c r="V719" s="1087"/>
      <c r="W719" s="1088"/>
      <c r="X719" s="1080" t="s">
        <v>55</v>
      </c>
      <c r="Y719" s="228"/>
    </row>
    <row r="720" spans="1:27" ht="13.5" thickBot="1" x14ac:dyDescent="0.25">
      <c r="A720" s="676" t="s">
        <v>54</v>
      </c>
      <c r="B720" s="258"/>
      <c r="C720" s="271">
        <v>1</v>
      </c>
      <c r="D720" s="273">
        <v>2</v>
      </c>
      <c r="E720" s="273">
        <v>3</v>
      </c>
      <c r="F720" s="273">
        <v>4</v>
      </c>
      <c r="G720" s="273">
        <v>5</v>
      </c>
      <c r="H720" s="273">
        <v>6</v>
      </c>
      <c r="I720" s="686">
        <v>7</v>
      </c>
      <c r="J720" s="272">
        <v>8</v>
      </c>
      <c r="K720" s="273">
        <v>9</v>
      </c>
      <c r="L720" s="273">
        <v>10</v>
      </c>
      <c r="M720" s="273">
        <v>11</v>
      </c>
      <c r="N720" s="273">
        <v>12</v>
      </c>
      <c r="O720" s="273">
        <v>13</v>
      </c>
      <c r="P720" s="686">
        <v>14</v>
      </c>
      <c r="Q720" s="272">
        <v>1</v>
      </c>
      <c r="R720" s="273">
        <v>2</v>
      </c>
      <c r="S720" s="273">
        <v>3</v>
      </c>
      <c r="T720" s="273">
        <v>4</v>
      </c>
      <c r="U720" s="273">
        <v>5</v>
      </c>
      <c r="V720" s="273">
        <v>6</v>
      </c>
      <c r="W720" s="686">
        <v>7</v>
      </c>
      <c r="X720" s="1081"/>
      <c r="Y720" s="228"/>
      <c r="Z720" s="228"/>
    </row>
    <row r="721" spans="1:27" x14ac:dyDescent="0.2">
      <c r="A721" s="234" t="s">
        <v>3</v>
      </c>
      <c r="B721" s="1020"/>
      <c r="C721" s="338">
        <v>4535</v>
      </c>
      <c r="D721" s="339">
        <v>4535</v>
      </c>
      <c r="E721" s="339">
        <v>4535</v>
      </c>
      <c r="F721" s="339">
        <v>4535</v>
      </c>
      <c r="G721" s="339">
        <v>4535</v>
      </c>
      <c r="H721" s="339">
        <v>4535</v>
      </c>
      <c r="I721" s="340">
        <v>4535</v>
      </c>
      <c r="J721" s="338">
        <v>4535</v>
      </c>
      <c r="K721" s="339">
        <v>4535</v>
      </c>
      <c r="L721" s="339">
        <v>4535</v>
      </c>
      <c r="M721" s="339">
        <v>4535</v>
      </c>
      <c r="N721" s="339">
        <v>4535</v>
      </c>
      <c r="O721" s="339">
        <v>4535</v>
      </c>
      <c r="P721" s="343">
        <v>4535</v>
      </c>
      <c r="Q721" s="419">
        <v>4535</v>
      </c>
      <c r="R721" s="339">
        <v>4535</v>
      </c>
      <c r="S721" s="339">
        <v>4535</v>
      </c>
      <c r="T721" s="339">
        <v>4535</v>
      </c>
      <c r="U721" s="339">
        <v>4535</v>
      </c>
      <c r="V721" s="339">
        <v>4535</v>
      </c>
      <c r="W721" s="343">
        <v>4535</v>
      </c>
      <c r="X721" s="973">
        <v>4535</v>
      </c>
      <c r="Z721" s="210"/>
    </row>
    <row r="722" spans="1:27" x14ac:dyDescent="0.2">
      <c r="A722" s="238" t="s">
        <v>6</v>
      </c>
      <c r="B722" s="238"/>
      <c r="C722" s="239">
        <v>5288</v>
      </c>
      <c r="D722" s="240">
        <v>5111</v>
      </c>
      <c r="E722" s="240">
        <v>5240</v>
      </c>
      <c r="F722" s="240">
        <v>4773</v>
      </c>
      <c r="G722" s="240">
        <v>4860</v>
      </c>
      <c r="H722" s="240">
        <v>4798</v>
      </c>
      <c r="I722" s="280">
        <v>4576</v>
      </c>
      <c r="J722" s="239">
        <v>4929</v>
      </c>
      <c r="K722" s="240">
        <v>5033</v>
      </c>
      <c r="L722" s="240">
        <v>4833</v>
      </c>
      <c r="M722" s="240">
        <v>4761</v>
      </c>
      <c r="N722" s="240">
        <v>4973</v>
      </c>
      <c r="O722" s="240">
        <v>5294</v>
      </c>
      <c r="P722" s="241">
        <v>5681</v>
      </c>
      <c r="Q722" s="420">
        <v>4704</v>
      </c>
      <c r="R722" s="240">
        <v>4802</v>
      </c>
      <c r="S722" s="240">
        <v>4846</v>
      </c>
      <c r="T722" s="240">
        <v>4569</v>
      </c>
      <c r="U722" s="240">
        <v>5019</v>
      </c>
      <c r="V722" s="240">
        <v>5365</v>
      </c>
      <c r="W722" s="241">
        <v>5441</v>
      </c>
      <c r="X722" s="317">
        <v>5015</v>
      </c>
    </row>
    <row r="723" spans="1:27" x14ac:dyDescent="0.2">
      <c r="A723" s="231" t="s">
        <v>7</v>
      </c>
      <c r="B723" s="231"/>
      <c r="C723" s="242">
        <v>83.3</v>
      </c>
      <c r="D723" s="243">
        <v>100</v>
      </c>
      <c r="E723" s="243">
        <v>100</v>
      </c>
      <c r="F723" s="243">
        <v>50</v>
      </c>
      <c r="G723" s="243">
        <v>83.3</v>
      </c>
      <c r="H723" s="243">
        <v>100</v>
      </c>
      <c r="I723" s="281">
        <v>100</v>
      </c>
      <c r="J723" s="242">
        <v>91.7</v>
      </c>
      <c r="K723" s="243">
        <v>100</v>
      </c>
      <c r="L723" s="243">
        <v>100</v>
      </c>
      <c r="M723" s="243">
        <v>100</v>
      </c>
      <c r="N723" s="243">
        <v>100</v>
      </c>
      <c r="O723" s="243">
        <v>100</v>
      </c>
      <c r="P723" s="244">
        <v>91.7</v>
      </c>
      <c r="Q723" s="421">
        <v>100</v>
      </c>
      <c r="R723" s="243">
        <v>92.3</v>
      </c>
      <c r="S723" s="243">
        <v>91.7</v>
      </c>
      <c r="T723" s="243">
        <v>85.7</v>
      </c>
      <c r="U723" s="243">
        <v>91.7</v>
      </c>
      <c r="V723" s="243">
        <v>83.3</v>
      </c>
      <c r="W723" s="244">
        <v>83.3</v>
      </c>
      <c r="X723" s="955">
        <v>83.1</v>
      </c>
      <c r="Y723" s="228"/>
      <c r="Z723" s="393"/>
    </row>
    <row r="724" spans="1:27" ht="13.5" thickBot="1" x14ac:dyDescent="0.25">
      <c r="A724" s="231" t="s">
        <v>8</v>
      </c>
      <c r="B724" s="253"/>
      <c r="C724" s="911">
        <v>5.2999999999999999E-2</v>
      </c>
      <c r="D724" s="912">
        <v>0.03</v>
      </c>
      <c r="E724" s="912">
        <v>4.1000000000000002E-2</v>
      </c>
      <c r="F724" s="912">
        <v>0.158</v>
      </c>
      <c r="G724" s="912">
        <v>5.8999999999999997E-2</v>
      </c>
      <c r="H724" s="971">
        <v>4.1000000000000002E-2</v>
      </c>
      <c r="I724" s="941">
        <v>3.6999999999999998E-2</v>
      </c>
      <c r="J724" s="911">
        <v>7.2999999999999995E-2</v>
      </c>
      <c r="K724" s="912">
        <v>3.6999999999999998E-2</v>
      </c>
      <c r="L724" s="912">
        <v>4.2000000000000003E-2</v>
      </c>
      <c r="M724" s="912">
        <v>4.2999999999999997E-2</v>
      </c>
      <c r="N724" s="912">
        <v>3.3000000000000002E-2</v>
      </c>
      <c r="O724" s="912">
        <v>4.2000000000000003E-2</v>
      </c>
      <c r="P724" s="913">
        <v>6.6000000000000003E-2</v>
      </c>
      <c r="Q724" s="974">
        <v>4.4999999999999998E-2</v>
      </c>
      <c r="R724" s="912">
        <v>5.6000000000000001E-2</v>
      </c>
      <c r="S724" s="912">
        <v>6.3E-2</v>
      </c>
      <c r="T724" s="912">
        <v>7.0000000000000007E-2</v>
      </c>
      <c r="U724" s="912">
        <v>5.6000000000000001E-2</v>
      </c>
      <c r="V724" s="912">
        <v>6.3E-2</v>
      </c>
      <c r="W724" s="913">
        <v>5.3999999999999999E-2</v>
      </c>
      <c r="X724" s="975">
        <v>7.9000000000000001E-2</v>
      </c>
      <c r="Z724" s="313"/>
    </row>
    <row r="725" spans="1:27" x14ac:dyDescent="0.2">
      <c r="A725" s="238" t="s">
        <v>1</v>
      </c>
      <c r="B725" s="1021"/>
      <c r="C725" s="936">
        <f>C722/C721*100-100</f>
        <v>16.60418963616317</v>
      </c>
      <c r="D725" s="936">
        <f t="shared" ref="D725:W725" si="177">D722/D721*100-100</f>
        <v>12.701212789415649</v>
      </c>
      <c r="E725" s="936">
        <f t="shared" si="177"/>
        <v>15.545755237045199</v>
      </c>
      <c r="F725" s="936">
        <f t="shared" si="177"/>
        <v>5.2480705622932788</v>
      </c>
      <c r="G725" s="936">
        <f t="shared" si="177"/>
        <v>7.1664829106945973</v>
      </c>
      <c r="H725" s="936">
        <f t="shared" si="177"/>
        <v>5.7993384785005588</v>
      </c>
      <c r="I725" s="936">
        <f t="shared" si="177"/>
        <v>0.90407938257992271</v>
      </c>
      <c r="J725" s="936">
        <f t="shared" si="177"/>
        <v>8.6879823594266696</v>
      </c>
      <c r="K725" s="936">
        <f t="shared" si="177"/>
        <v>10.98125689084894</v>
      </c>
      <c r="L725" s="936">
        <f t="shared" si="177"/>
        <v>6.5711135611907281</v>
      </c>
      <c r="M725" s="936">
        <f t="shared" si="177"/>
        <v>4.9834619625137861</v>
      </c>
      <c r="N725" s="936">
        <f t="shared" si="177"/>
        <v>9.6582138919514904</v>
      </c>
      <c r="O725" s="936">
        <f t="shared" si="177"/>
        <v>16.736493936052923</v>
      </c>
      <c r="P725" s="936">
        <f t="shared" si="177"/>
        <v>25.270121278941573</v>
      </c>
      <c r="Q725" s="936">
        <f t="shared" si="177"/>
        <v>3.7265711135611781</v>
      </c>
      <c r="R725" s="936">
        <f t="shared" si="177"/>
        <v>5.8875413450937089</v>
      </c>
      <c r="S725" s="936">
        <f t="shared" si="177"/>
        <v>6.8577728776185296</v>
      </c>
      <c r="T725" s="936">
        <f t="shared" si="177"/>
        <v>0.74972436604190307</v>
      </c>
      <c r="U725" s="936">
        <f t="shared" si="177"/>
        <v>10.672546857772886</v>
      </c>
      <c r="V725" s="936">
        <f t="shared" si="177"/>
        <v>18.302094818081585</v>
      </c>
      <c r="W725" s="936">
        <f t="shared" si="177"/>
        <v>19.977949283351705</v>
      </c>
      <c r="X725" s="936">
        <f>X722/X721*100-100</f>
        <v>10.584343991179708</v>
      </c>
      <c r="Y725" s="767"/>
    </row>
    <row r="726" spans="1:27" ht="13.5" thickBot="1" x14ac:dyDescent="0.25">
      <c r="A726" s="669" t="s">
        <v>27</v>
      </c>
      <c r="B726" s="253"/>
      <c r="C726" s="254">
        <f t="shared" ref="C726:W726" si="178">C722-C709</f>
        <v>-66</v>
      </c>
      <c r="D726" s="255">
        <f t="shared" si="178"/>
        <v>-155</v>
      </c>
      <c r="E726" s="255">
        <f t="shared" si="178"/>
        <v>135</v>
      </c>
      <c r="F726" s="255">
        <f t="shared" si="178"/>
        <v>-138</v>
      </c>
      <c r="G726" s="255">
        <f t="shared" si="178"/>
        <v>-6</v>
      </c>
      <c r="H726" s="255">
        <f t="shared" si="178"/>
        <v>-122</v>
      </c>
      <c r="I726" s="256">
        <f t="shared" si="178"/>
        <v>-52</v>
      </c>
      <c r="J726" s="437">
        <f t="shared" si="178"/>
        <v>163</v>
      </c>
      <c r="K726" s="255">
        <f t="shared" si="178"/>
        <v>8</v>
      </c>
      <c r="L726" s="255">
        <f t="shared" si="178"/>
        <v>-217</v>
      </c>
      <c r="M726" s="255">
        <f t="shared" si="178"/>
        <v>-6</v>
      </c>
      <c r="N726" s="255">
        <f t="shared" si="178"/>
        <v>-115</v>
      </c>
      <c r="O726" s="255">
        <f t="shared" si="178"/>
        <v>15</v>
      </c>
      <c r="P726" s="256">
        <f t="shared" si="178"/>
        <v>66</v>
      </c>
      <c r="Q726" s="437">
        <f t="shared" si="178"/>
        <v>-50</v>
      </c>
      <c r="R726" s="255">
        <f t="shared" si="178"/>
        <v>-63</v>
      </c>
      <c r="S726" s="255">
        <f t="shared" si="178"/>
        <v>-228</v>
      </c>
      <c r="T726" s="255">
        <f t="shared" si="178"/>
        <v>44</v>
      </c>
      <c r="U726" s="255">
        <f t="shared" si="178"/>
        <v>-77</v>
      </c>
      <c r="V726" s="255">
        <f t="shared" si="178"/>
        <v>-20</v>
      </c>
      <c r="W726" s="256">
        <f t="shared" si="178"/>
        <v>16</v>
      </c>
      <c r="X726" s="363">
        <f t="shared" ref="X726" si="179">X722-$C$285</f>
        <v>1709</v>
      </c>
      <c r="Y726" s="935"/>
      <c r="Z726" s="210"/>
    </row>
    <row r="727" spans="1:27" x14ac:dyDescent="0.2">
      <c r="A727" s="258" t="s">
        <v>51</v>
      </c>
      <c r="B727" s="258"/>
      <c r="C727" s="956">
        <v>43</v>
      </c>
      <c r="D727" s="957">
        <v>41</v>
      </c>
      <c r="E727" s="957">
        <v>42</v>
      </c>
      <c r="F727" s="957">
        <v>10</v>
      </c>
      <c r="G727" s="957">
        <v>43</v>
      </c>
      <c r="H727" s="957">
        <v>44</v>
      </c>
      <c r="I727" s="958">
        <v>44</v>
      </c>
      <c r="J727" s="959">
        <v>44</v>
      </c>
      <c r="K727" s="957">
        <v>44</v>
      </c>
      <c r="L727" s="957">
        <v>45</v>
      </c>
      <c r="M727" s="957">
        <v>11</v>
      </c>
      <c r="N727" s="957">
        <v>44</v>
      </c>
      <c r="O727" s="957">
        <v>45</v>
      </c>
      <c r="P727" s="960">
        <v>44</v>
      </c>
      <c r="Q727" s="956">
        <v>44</v>
      </c>
      <c r="R727" s="957">
        <v>44</v>
      </c>
      <c r="S727" s="957">
        <v>44</v>
      </c>
      <c r="T727" s="957">
        <v>10</v>
      </c>
      <c r="U727" s="957">
        <v>44</v>
      </c>
      <c r="V727" s="957">
        <v>45</v>
      </c>
      <c r="W727" s="960">
        <v>44</v>
      </c>
      <c r="X727" s="972">
        <f>SUM(C727:W727)</f>
        <v>819</v>
      </c>
      <c r="Y727" s="200" t="s">
        <v>56</v>
      </c>
      <c r="Z727" s="263">
        <f>X714-X727</f>
        <v>1</v>
      </c>
      <c r="AA727" s="285">
        <f>Z727/X714</f>
        <v>1.2195121951219512E-3</v>
      </c>
    </row>
    <row r="728" spans="1:27" x14ac:dyDescent="0.2">
      <c r="A728" s="265" t="s">
        <v>28</v>
      </c>
      <c r="B728" s="265"/>
      <c r="C728" s="218">
        <v>160.5</v>
      </c>
      <c r="D728" s="218">
        <v>160.5</v>
      </c>
      <c r="E728" s="267">
        <v>160</v>
      </c>
      <c r="F728" s="267">
        <v>160</v>
      </c>
      <c r="G728" s="267">
        <v>160</v>
      </c>
      <c r="H728" s="267">
        <v>159</v>
      </c>
      <c r="I728" s="267">
        <v>159</v>
      </c>
      <c r="J728" s="425">
        <v>161</v>
      </c>
      <c r="K728" s="425">
        <v>161</v>
      </c>
      <c r="L728" s="267">
        <v>160.5</v>
      </c>
      <c r="M728" s="267">
        <v>160.5</v>
      </c>
      <c r="N728" s="267">
        <v>160</v>
      </c>
      <c r="O728" s="267">
        <v>159</v>
      </c>
      <c r="P728" s="267">
        <v>159</v>
      </c>
      <c r="Q728" s="425">
        <v>163</v>
      </c>
      <c r="R728" s="425">
        <v>163</v>
      </c>
      <c r="S728" s="267">
        <v>160</v>
      </c>
      <c r="T728" s="267">
        <v>160</v>
      </c>
      <c r="U728" s="267">
        <v>160</v>
      </c>
      <c r="V728" s="267">
        <v>158.5</v>
      </c>
      <c r="W728" s="267">
        <v>158.5</v>
      </c>
      <c r="X728" s="222"/>
      <c r="Y728" s="200" t="s">
        <v>57</v>
      </c>
      <c r="Z728" s="200">
        <v>159.16999999999999</v>
      </c>
      <c r="AA728" s="210"/>
    </row>
    <row r="729" spans="1:27" ht="13.5" thickBot="1" x14ac:dyDescent="0.25">
      <c r="A729" s="266" t="s">
        <v>26</v>
      </c>
      <c r="B729" s="266"/>
      <c r="C729" s="623">
        <f t="shared" ref="C729:W729" si="180">C728-C715</f>
        <v>1</v>
      </c>
      <c r="D729" s="624">
        <f t="shared" si="180"/>
        <v>1</v>
      </c>
      <c r="E729" s="624">
        <f t="shared" si="180"/>
        <v>1</v>
      </c>
      <c r="F729" s="624">
        <f t="shared" si="180"/>
        <v>1</v>
      </c>
      <c r="G729" s="624">
        <f t="shared" si="180"/>
        <v>1</v>
      </c>
      <c r="H729" s="624">
        <f t="shared" si="180"/>
        <v>1</v>
      </c>
      <c r="I729" s="625">
        <f t="shared" si="180"/>
        <v>1</v>
      </c>
      <c r="J729" s="723">
        <f t="shared" si="180"/>
        <v>1</v>
      </c>
      <c r="K729" s="624">
        <f t="shared" si="180"/>
        <v>1</v>
      </c>
      <c r="L729" s="624">
        <f t="shared" si="180"/>
        <v>1</v>
      </c>
      <c r="M729" s="624">
        <f t="shared" si="180"/>
        <v>1</v>
      </c>
      <c r="N729" s="624">
        <f t="shared" si="180"/>
        <v>1</v>
      </c>
      <c r="O729" s="624">
        <f t="shared" si="180"/>
        <v>1</v>
      </c>
      <c r="P729" s="625">
        <f t="shared" si="180"/>
        <v>1</v>
      </c>
      <c r="Q729" s="723">
        <f t="shared" si="180"/>
        <v>1</v>
      </c>
      <c r="R729" s="624">
        <f t="shared" si="180"/>
        <v>1</v>
      </c>
      <c r="S729" s="624">
        <f t="shared" si="180"/>
        <v>1</v>
      </c>
      <c r="T729" s="624">
        <f t="shared" si="180"/>
        <v>1</v>
      </c>
      <c r="U729" s="624">
        <f t="shared" si="180"/>
        <v>1</v>
      </c>
      <c r="V729" s="624">
        <f t="shared" si="180"/>
        <v>1</v>
      </c>
      <c r="W729" s="626">
        <f t="shared" si="180"/>
        <v>1</v>
      </c>
      <c r="X729" s="223"/>
      <c r="Y729" s="200" t="s">
        <v>26</v>
      </c>
      <c r="Z729" s="200">
        <f>Z728-Z715</f>
        <v>-0.19000000000002615</v>
      </c>
    </row>
    <row r="731" spans="1:27" ht="13.5" thickBot="1" x14ac:dyDescent="0.25"/>
    <row r="732" spans="1:27" ht="13.5" thickBot="1" x14ac:dyDescent="0.25">
      <c r="A732" s="230" t="s">
        <v>320</v>
      </c>
      <c r="B732" s="230"/>
      <c r="C732" s="1082" t="s">
        <v>130</v>
      </c>
      <c r="D732" s="1083"/>
      <c r="E732" s="1083"/>
      <c r="F732" s="1083"/>
      <c r="G732" s="1083"/>
      <c r="H732" s="1083"/>
      <c r="I732" s="1084"/>
      <c r="J732" s="1085" t="s">
        <v>131</v>
      </c>
      <c r="K732" s="1083"/>
      <c r="L732" s="1083"/>
      <c r="M732" s="1083"/>
      <c r="N732" s="1083"/>
      <c r="O732" s="1083"/>
      <c r="P732" s="1084"/>
      <c r="Q732" s="1086" t="s">
        <v>53</v>
      </c>
      <c r="R732" s="1087"/>
      <c r="S732" s="1087"/>
      <c r="T732" s="1087"/>
      <c r="U732" s="1087"/>
      <c r="V732" s="1087"/>
      <c r="W732" s="1088"/>
      <c r="X732" s="1080" t="s">
        <v>55</v>
      </c>
      <c r="Y732" s="228"/>
    </row>
    <row r="733" spans="1:27" ht="13.5" thickBot="1" x14ac:dyDescent="0.25">
      <c r="A733" s="676" t="s">
        <v>54</v>
      </c>
      <c r="B733" s="258"/>
      <c r="C733" s="271">
        <v>1</v>
      </c>
      <c r="D733" s="273">
        <v>2</v>
      </c>
      <c r="E733" s="273">
        <v>3</v>
      </c>
      <c r="F733" s="273">
        <v>4</v>
      </c>
      <c r="G733" s="273">
        <v>5</v>
      </c>
      <c r="H733" s="273">
        <v>6</v>
      </c>
      <c r="I733" s="686">
        <v>7</v>
      </c>
      <c r="J733" s="272">
        <v>8</v>
      </c>
      <c r="K733" s="273">
        <v>9</v>
      </c>
      <c r="L733" s="273">
        <v>10</v>
      </c>
      <c r="M733" s="273">
        <v>11</v>
      </c>
      <c r="N733" s="273">
        <v>12</v>
      </c>
      <c r="O733" s="273">
        <v>13</v>
      </c>
      <c r="P733" s="686">
        <v>14</v>
      </c>
      <c r="Q733" s="272">
        <v>1</v>
      </c>
      <c r="R733" s="273">
        <v>2</v>
      </c>
      <c r="S733" s="273">
        <v>3</v>
      </c>
      <c r="T733" s="273">
        <v>4</v>
      </c>
      <c r="U733" s="273">
        <v>5</v>
      </c>
      <c r="V733" s="273">
        <v>6</v>
      </c>
      <c r="W733" s="686">
        <v>7</v>
      </c>
      <c r="X733" s="1081"/>
      <c r="Y733" s="228"/>
      <c r="Z733" s="228"/>
    </row>
    <row r="734" spans="1:27" x14ac:dyDescent="0.2">
      <c r="A734" s="234" t="s">
        <v>3</v>
      </c>
      <c r="B734" s="1020"/>
      <c r="C734" s="338">
        <v>4550</v>
      </c>
      <c r="D734" s="339">
        <v>4550</v>
      </c>
      <c r="E734" s="339">
        <v>4550</v>
      </c>
      <c r="F734" s="339">
        <v>4550</v>
      </c>
      <c r="G734" s="339">
        <v>4550</v>
      </c>
      <c r="H734" s="339">
        <v>4550</v>
      </c>
      <c r="I734" s="340">
        <v>4550</v>
      </c>
      <c r="J734" s="338">
        <v>4550</v>
      </c>
      <c r="K734" s="339">
        <v>4550</v>
      </c>
      <c r="L734" s="339">
        <v>4550</v>
      </c>
      <c r="M734" s="339">
        <v>4550</v>
      </c>
      <c r="N734" s="339">
        <v>4550</v>
      </c>
      <c r="O734" s="339">
        <v>4550</v>
      </c>
      <c r="P734" s="343">
        <v>4550</v>
      </c>
      <c r="Q734" s="419">
        <v>4550</v>
      </c>
      <c r="R734" s="339">
        <v>4550</v>
      </c>
      <c r="S734" s="339">
        <v>4550</v>
      </c>
      <c r="T734" s="339">
        <v>4550</v>
      </c>
      <c r="U734" s="339">
        <v>4550</v>
      </c>
      <c r="V734" s="339">
        <v>4550</v>
      </c>
      <c r="W734" s="343">
        <v>4550</v>
      </c>
      <c r="X734" s="973">
        <v>4550</v>
      </c>
      <c r="Z734" s="210"/>
    </row>
    <row r="735" spans="1:27" x14ac:dyDescent="0.2">
      <c r="A735" s="238" t="s">
        <v>6</v>
      </c>
      <c r="B735" s="238"/>
      <c r="C735" s="239">
        <v>5186</v>
      </c>
      <c r="D735" s="240">
        <v>5210</v>
      </c>
      <c r="E735" s="240">
        <v>5200</v>
      </c>
      <c r="F735" s="240">
        <v>4712</v>
      </c>
      <c r="G735" s="240">
        <v>4858</v>
      </c>
      <c r="H735" s="240">
        <v>4829</v>
      </c>
      <c r="I735" s="280">
        <v>4700</v>
      </c>
      <c r="J735" s="239">
        <v>4971</v>
      </c>
      <c r="K735" s="240">
        <v>5020</v>
      </c>
      <c r="L735" s="240">
        <v>4983</v>
      </c>
      <c r="M735" s="240">
        <v>4858</v>
      </c>
      <c r="N735" s="240">
        <v>4968</v>
      </c>
      <c r="O735" s="240">
        <v>5247</v>
      </c>
      <c r="P735" s="241">
        <v>5564</v>
      </c>
      <c r="Q735" s="420">
        <v>4868</v>
      </c>
      <c r="R735" s="240">
        <v>4958</v>
      </c>
      <c r="S735" s="240">
        <v>5001</v>
      </c>
      <c r="T735" s="240">
        <v>4660</v>
      </c>
      <c r="U735" s="240">
        <v>5106</v>
      </c>
      <c r="V735" s="240">
        <v>5488</v>
      </c>
      <c r="W735" s="241">
        <v>5539</v>
      </c>
      <c r="X735" s="317">
        <v>5067</v>
      </c>
    </row>
    <row r="736" spans="1:27" x14ac:dyDescent="0.2">
      <c r="A736" s="231" t="s">
        <v>7</v>
      </c>
      <c r="B736" s="231"/>
      <c r="C736" s="242">
        <v>66.7</v>
      </c>
      <c r="D736" s="243">
        <v>91.7</v>
      </c>
      <c r="E736" s="243">
        <v>100</v>
      </c>
      <c r="F736" s="243">
        <v>50</v>
      </c>
      <c r="G736" s="243">
        <v>91.7</v>
      </c>
      <c r="H736" s="243">
        <v>91.7</v>
      </c>
      <c r="I736" s="281">
        <v>100</v>
      </c>
      <c r="J736" s="242">
        <v>100</v>
      </c>
      <c r="K736" s="243">
        <v>100</v>
      </c>
      <c r="L736" s="243">
        <v>100</v>
      </c>
      <c r="M736" s="243">
        <v>66.7</v>
      </c>
      <c r="N736" s="243">
        <v>91.7</v>
      </c>
      <c r="O736" s="243">
        <v>91.7</v>
      </c>
      <c r="P736" s="244">
        <v>83.3</v>
      </c>
      <c r="Q736" s="421">
        <v>100</v>
      </c>
      <c r="R736" s="243">
        <v>100</v>
      </c>
      <c r="S736" s="243">
        <v>100</v>
      </c>
      <c r="T736" s="243">
        <v>100</v>
      </c>
      <c r="U736" s="243">
        <v>91.7</v>
      </c>
      <c r="V736" s="243">
        <v>83.3</v>
      </c>
      <c r="W736" s="244">
        <v>91.7</v>
      </c>
      <c r="X736" s="955">
        <v>83.8</v>
      </c>
      <c r="Y736" s="228"/>
      <c r="Z736" s="393"/>
    </row>
    <row r="737" spans="1:27" ht="13.5" thickBot="1" x14ac:dyDescent="0.25">
      <c r="A737" s="231" t="s">
        <v>8</v>
      </c>
      <c r="B737" s="253"/>
      <c r="C737" s="911">
        <v>9.8000000000000004E-2</v>
      </c>
      <c r="D737" s="912">
        <v>5.8000000000000003E-2</v>
      </c>
      <c r="E737" s="912">
        <v>3.6999999999999998E-2</v>
      </c>
      <c r="F737" s="912">
        <v>0.11899999999999999</v>
      </c>
      <c r="G737" s="912">
        <v>6.8000000000000005E-2</v>
      </c>
      <c r="H737" s="971">
        <v>6.8000000000000005E-2</v>
      </c>
      <c r="I737" s="941">
        <v>4.2999999999999997E-2</v>
      </c>
      <c r="J737" s="911">
        <v>0.05</v>
      </c>
      <c r="K737" s="912">
        <v>4.9000000000000002E-2</v>
      </c>
      <c r="L737" s="912">
        <v>5.6000000000000001E-2</v>
      </c>
      <c r="M737" s="912">
        <v>0.107</v>
      </c>
      <c r="N737" s="912">
        <v>0.05</v>
      </c>
      <c r="O737" s="912">
        <v>5.5E-2</v>
      </c>
      <c r="P737" s="913">
        <v>6.3E-2</v>
      </c>
      <c r="Q737" s="974">
        <v>3.6999999999999998E-2</v>
      </c>
      <c r="R737" s="912">
        <v>5.3999999999999999E-2</v>
      </c>
      <c r="S737" s="912">
        <v>5.2999999999999999E-2</v>
      </c>
      <c r="T737" s="912">
        <v>5.6000000000000001E-2</v>
      </c>
      <c r="U737" s="912">
        <v>4.2999999999999997E-2</v>
      </c>
      <c r="V737" s="912">
        <v>5.8999999999999997E-2</v>
      </c>
      <c r="W737" s="913">
        <v>7.0000000000000007E-2</v>
      </c>
      <c r="X737" s="975">
        <v>7.6999999999999999E-2</v>
      </c>
      <c r="Z737" s="313"/>
    </row>
    <row r="738" spans="1:27" x14ac:dyDescent="0.2">
      <c r="A738" s="238" t="s">
        <v>1</v>
      </c>
      <c r="B738" s="1021"/>
      <c r="C738" s="936">
        <f>C735/C734*100-100</f>
        <v>13.978021978021985</v>
      </c>
      <c r="D738" s="936">
        <f t="shared" ref="D738:W738" si="181">D735/D734*100-100</f>
        <v>14.505494505494497</v>
      </c>
      <c r="E738" s="936">
        <f t="shared" si="181"/>
        <v>14.285714285714278</v>
      </c>
      <c r="F738" s="936">
        <f t="shared" si="181"/>
        <v>3.560439560439562</v>
      </c>
      <c r="G738" s="936">
        <f t="shared" si="181"/>
        <v>6.7692307692307736</v>
      </c>
      <c r="H738" s="936">
        <f t="shared" si="181"/>
        <v>6.1318681318681172</v>
      </c>
      <c r="I738" s="936">
        <f t="shared" si="181"/>
        <v>3.2967032967033134</v>
      </c>
      <c r="J738" s="936">
        <f t="shared" si="181"/>
        <v>9.2527472527472554</v>
      </c>
      <c r="K738" s="936">
        <f t="shared" si="181"/>
        <v>10.329670329670336</v>
      </c>
      <c r="L738" s="936">
        <f t="shared" si="181"/>
        <v>9.516483516483504</v>
      </c>
      <c r="M738" s="936">
        <f t="shared" si="181"/>
        <v>6.7692307692307736</v>
      </c>
      <c r="N738" s="936">
        <f t="shared" si="181"/>
        <v>9.1868131868131826</v>
      </c>
      <c r="O738" s="936">
        <f t="shared" si="181"/>
        <v>15.318681318681328</v>
      </c>
      <c r="P738" s="936">
        <f t="shared" si="181"/>
        <v>22.285714285714292</v>
      </c>
      <c r="Q738" s="936">
        <f t="shared" si="181"/>
        <v>6.9890109890109926</v>
      </c>
      <c r="R738" s="936">
        <f t="shared" si="181"/>
        <v>8.9670329670329636</v>
      </c>
      <c r="S738" s="936">
        <f t="shared" si="181"/>
        <v>9.9120879120879124</v>
      </c>
      <c r="T738" s="936">
        <f t="shared" si="181"/>
        <v>2.417582417582409</v>
      </c>
      <c r="U738" s="936">
        <f t="shared" si="181"/>
        <v>12.219780219780233</v>
      </c>
      <c r="V738" s="936">
        <f t="shared" si="181"/>
        <v>20.615384615384613</v>
      </c>
      <c r="W738" s="936">
        <f t="shared" si="181"/>
        <v>21.736263736263737</v>
      </c>
      <c r="X738" s="936">
        <f>X735/X734*100-100</f>
        <v>11.362637362637358</v>
      </c>
      <c r="Y738" s="767"/>
    </row>
    <row r="739" spans="1:27" ht="13.5" thickBot="1" x14ac:dyDescent="0.25">
      <c r="A739" s="669" t="s">
        <v>27</v>
      </c>
      <c r="B739" s="253"/>
      <c r="C739" s="254">
        <f t="shared" ref="C739:W739" si="182">C735-C722</f>
        <v>-102</v>
      </c>
      <c r="D739" s="255">
        <f t="shared" si="182"/>
        <v>99</v>
      </c>
      <c r="E739" s="255">
        <f t="shared" si="182"/>
        <v>-40</v>
      </c>
      <c r="F739" s="255">
        <f t="shared" si="182"/>
        <v>-61</v>
      </c>
      <c r="G739" s="255">
        <f t="shared" si="182"/>
        <v>-2</v>
      </c>
      <c r="H739" s="255">
        <f t="shared" si="182"/>
        <v>31</v>
      </c>
      <c r="I739" s="256">
        <f t="shared" si="182"/>
        <v>124</v>
      </c>
      <c r="J739" s="437">
        <f t="shared" si="182"/>
        <v>42</v>
      </c>
      <c r="K739" s="255">
        <f t="shared" si="182"/>
        <v>-13</v>
      </c>
      <c r="L739" s="255">
        <f t="shared" si="182"/>
        <v>150</v>
      </c>
      <c r="M739" s="255">
        <f t="shared" si="182"/>
        <v>97</v>
      </c>
      <c r="N739" s="255">
        <f t="shared" si="182"/>
        <v>-5</v>
      </c>
      <c r="O739" s="255">
        <f t="shared" si="182"/>
        <v>-47</v>
      </c>
      <c r="P739" s="256">
        <f t="shared" si="182"/>
        <v>-117</v>
      </c>
      <c r="Q739" s="437">
        <f t="shared" si="182"/>
        <v>164</v>
      </c>
      <c r="R739" s="255">
        <f t="shared" si="182"/>
        <v>156</v>
      </c>
      <c r="S739" s="255">
        <f t="shared" si="182"/>
        <v>155</v>
      </c>
      <c r="T739" s="255">
        <f t="shared" si="182"/>
        <v>91</v>
      </c>
      <c r="U739" s="255">
        <f t="shared" si="182"/>
        <v>87</v>
      </c>
      <c r="V739" s="255">
        <f t="shared" si="182"/>
        <v>123</v>
      </c>
      <c r="W739" s="256">
        <f t="shared" si="182"/>
        <v>98</v>
      </c>
      <c r="X739" s="363">
        <f t="shared" ref="X739" si="183">X735-$C$285</f>
        <v>1761</v>
      </c>
      <c r="Y739" s="935"/>
      <c r="Z739" s="210"/>
    </row>
    <row r="740" spans="1:27" x14ac:dyDescent="0.2">
      <c r="A740" s="258" t="s">
        <v>51</v>
      </c>
      <c r="B740" s="258"/>
      <c r="C740" s="956">
        <v>43</v>
      </c>
      <c r="D740" s="957">
        <v>41</v>
      </c>
      <c r="E740" s="957">
        <v>42</v>
      </c>
      <c r="F740" s="957">
        <v>10</v>
      </c>
      <c r="G740" s="957">
        <v>43</v>
      </c>
      <c r="H740" s="957">
        <v>44</v>
      </c>
      <c r="I740" s="958">
        <v>44</v>
      </c>
      <c r="J740" s="959">
        <v>44</v>
      </c>
      <c r="K740" s="957">
        <v>44</v>
      </c>
      <c r="L740" s="957">
        <v>45</v>
      </c>
      <c r="M740" s="957">
        <v>11</v>
      </c>
      <c r="N740" s="957">
        <v>44</v>
      </c>
      <c r="O740" s="957">
        <v>45</v>
      </c>
      <c r="P740" s="960">
        <v>44</v>
      </c>
      <c r="Q740" s="956">
        <v>44</v>
      </c>
      <c r="R740" s="957">
        <v>44</v>
      </c>
      <c r="S740" s="957">
        <v>44</v>
      </c>
      <c r="T740" s="957">
        <v>10</v>
      </c>
      <c r="U740" s="957">
        <v>44</v>
      </c>
      <c r="V740" s="957">
        <v>45</v>
      </c>
      <c r="W740" s="960">
        <v>42</v>
      </c>
      <c r="X740" s="972">
        <f>SUM(C740:W740)</f>
        <v>817</v>
      </c>
      <c r="Y740" s="200" t="s">
        <v>56</v>
      </c>
      <c r="Z740" s="263">
        <f>X727-X740</f>
        <v>2</v>
      </c>
      <c r="AA740" s="285">
        <f>Z740/X727</f>
        <v>2.442002442002442E-3</v>
      </c>
    </row>
    <row r="741" spans="1:27" x14ac:dyDescent="0.2">
      <c r="A741" s="265" t="s">
        <v>28</v>
      </c>
      <c r="B741" s="265"/>
      <c r="C741" s="218">
        <v>160.5</v>
      </c>
      <c r="D741" s="218">
        <v>160.5</v>
      </c>
      <c r="E741" s="267">
        <v>160</v>
      </c>
      <c r="F741" s="267">
        <v>160</v>
      </c>
      <c r="G741" s="267">
        <v>160</v>
      </c>
      <c r="H741" s="267">
        <v>159</v>
      </c>
      <c r="I741" s="267">
        <v>159</v>
      </c>
      <c r="J741" s="425">
        <v>161</v>
      </c>
      <c r="K741" s="425">
        <v>161</v>
      </c>
      <c r="L741" s="267">
        <v>160.5</v>
      </c>
      <c r="M741" s="267">
        <v>160.5</v>
      </c>
      <c r="N741" s="267">
        <v>160</v>
      </c>
      <c r="O741" s="267">
        <v>159</v>
      </c>
      <c r="P741" s="267">
        <v>159</v>
      </c>
      <c r="Q741" s="425">
        <v>163</v>
      </c>
      <c r="R741" s="425">
        <v>163</v>
      </c>
      <c r="S741" s="267">
        <v>160</v>
      </c>
      <c r="T741" s="267">
        <v>160</v>
      </c>
      <c r="U741" s="267">
        <v>160</v>
      </c>
      <c r="V741" s="267">
        <v>158.5</v>
      </c>
      <c r="W741" s="267">
        <v>158.5</v>
      </c>
      <c r="X741" s="222"/>
      <c r="Y741" s="200" t="s">
        <v>57</v>
      </c>
      <c r="Z741" s="200">
        <v>160.4</v>
      </c>
      <c r="AA741" s="210"/>
    </row>
    <row r="742" spans="1:27" ht="13.5" thickBot="1" x14ac:dyDescent="0.25">
      <c r="A742" s="266" t="s">
        <v>26</v>
      </c>
      <c r="B742" s="266"/>
      <c r="C742" s="623">
        <f t="shared" ref="C742:W742" si="184">C741-C728</f>
        <v>0</v>
      </c>
      <c r="D742" s="624">
        <f t="shared" si="184"/>
        <v>0</v>
      </c>
      <c r="E742" s="624">
        <f t="shared" si="184"/>
        <v>0</v>
      </c>
      <c r="F742" s="624">
        <f t="shared" si="184"/>
        <v>0</v>
      </c>
      <c r="G742" s="624">
        <f t="shared" si="184"/>
        <v>0</v>
      </c>
      <c r="H742" s="624">
        <f t="shared" si="184"/>
        <v>0</v>
      </c>
      <c r="I742" s="625">
        <f t="shared" si="184"/>
        <v>0</v>
      </c>
      <c r="J742" s="723">
        <f t="shared" si="184"/>
        <v>0</v>
      </c>
      <c r="K742" s="624">
        <f t="shared" si="184"/>
        <v>0</v>
      </c>
      <c r="L742" s="624">
        <f t="shared" si="184"/>
        <v>0</v>
      </c>
      <c r="M742" s="624">
        <f t="shared" si="184"/>
        <v>0</v>
      </c>
      <c r="N742" s="624">
        <f t="shared" si="184"/>
        <v>0</v>
      </c>
      <c r="O742" s="624">
        <f t="shared" si="184"/>
        <v>0</v>
      </c>
      <c r="P742" s="625">
        <f t="shared" si="184"/>
        <v>0</v>
      </c>
      <c r="Q742" s="723">
        <f t="shared" si="184"/>
        <v>0</v>
      </c>
      <c r="R742" s="624">
        <f t="shared" si="184"/>
        <v>0</v>
      </c>
      <c r="S742" s="624">
        <f t="shared" si="184"/>
        <v>0</v>
      </c>
      <c r="T742" s="624">
        <f t="shared" si="184"/>
        <v>0</v>
      </c>
      <c r="U742" s="624">
        <f t="shared" si="184"/>
        <v>0</v>
      </c>
      <c r="V742" s="624">
        <f t="shared" si="184"/>
        <v>0</v>
      </c>
      <c r="W742" s="626">
        <f t="shared" si="184"/>
        <v>0</v>
      </c>
      <c r="X742" s="223"/>
      <c r="Y742" s="200" t="s">
        <v>26</v>
      </c>
      <c r="Z742" s="200">
        <f>Z741-Z728</f>
        <v>1.2300000000000182</v>
      </c>
    </row>
    <row r="744" spans="1:27" ht="13.5" thickBot="1" x14ac:dyDescent="0.25"/>
    <row r="745" spans="1:27" ht="13.5" thickBot="1" x14ac:dyDescent="0.25">
      <c r="A745" s="230" t="s">
        <v>321</v>
      </c>
      <c r="B745" s="230"/>
      <c r="C745" s="1082" t="s">
        <v>130</v>
      </c>
      <c r="D745" s="1083"/>
      <c r="E745" s="1083"/>
      <c r="F745" s="1083"/>
      <c r="G745" s="1083"/>
      <c r="H745" s="1083"/>
      <c r="I745" s="1084"/>
      <c r="J745" s="1085" t="s">
        <v>131</v>
      </c>
      <c r="K745" s="1083"/>
      <c r="L745" s="1083"/>
      <c r="M745" s="1083"/>
      <c r="N745" s="1083"/>
      <c r="O745" s="1083"/>
      <c r="P745" s="1084"/>
      <c r="Q745" s="1086" t="s">
        <v>53</v>
      </c>
      <c r="R745" s="1087"/>
      <c r="S745" s="1087"/>
      <c r="T745" s="1087"/>
      <c r="U745" s="1087"/>
      <c r="V745" s="1087"/>
      <c r="W745" s="1088"/>
      <c r="X745" s="1080" t="s">
        <v>55</v>
      </c>
      <c r="Y745" s="228"/>
    </row>
    <row r="746" spans="1:27" ht="13.5" thickBot="1" x14ac:dyDescent="0.25">
      <c r="A746" s="676" t="s">
        <v>54</v>
      </c>
      <c r="B746" s="258"/>
      <c r="C746" s="271">
        <v>1</v>
      </c>
      <c r="D746" s="273">
        <v>2</v>
      </c>
      <c r="E746" s="273">
        <v>3</v>
      </c>
      <c r="F746" s="273">
        <v>4</v>
      </c>
      <c r="G746" s="273">
        <v>5</v>
      </c>
      <c r="H746" s="273">
        <v>6</v>
      </c>
      <c r="I746" s="686">
        <v>7</v>
      </c>
      <c r="J746" s="272">
        <v>8</v>
      </c>
      <c r="K746" s="273">
        <v>9</v>
      </c>
      <c r="L746" s="273">
        <v>10</v>
      </c>
      <c r="M746" s="273">
        <v>11</v>
      </c>
      <c r="N746" s="273">
        <v>12</v>
      </c>
      <c r="O746" s="273">
        <v>13</v>
      </c>
      <c r="P746" s="686">
        <v>14</v>
      </c>
      <c r="Q746" s="272">
        <v>1</v>
      </c>
      <c r="R746" s="273">
        <v>2</v>
      </c>
      <c r="S746" s="273">
        <v>3</v>
      </c>
      <c r="T746" s="273">
        <v>4</v>
      </c>
      <c r="U746" s="273">
        <v>5</v>
      </c>
      <c r="V746" s="273">
        <v>6</v>
      </c>
      <c r="W746" s="686">
        <v>7</v>
      </c>
      <c r="X746" s="1081"/>
      <c r="Y746" s="228"/>
      <c r="Z746" s="228"/>
    </row>
    <row r="747" spans="1:27" x14ac:dyDescent="0.2">
      <c r="A747" s="234" t="s">
        <v>3</v>
      </c>
      <c r="B747" s="1020"/>
      <c r="C747" s="338">
        <v>4565</v>
      </c>
      <c r="D747" s="339">
        <v>4565</v>
      </c>
      <c r="E747" s="339">
        <v>4565</v>
      </c>
      <c r="F747" s="339">
        <v>4565</v>
      </c>
      <c r="G747" s="339">
        <v>4565</v>
      </c>
      <c r="H747" s="339">
        <v>4565</v>
      </c>
      <c r="I747" s="340">
        <v>4565</v>
      </c>
      <c r="J747" s="338">
        <v>4565</v>
      </c>
      <c r="K747" s="339">
        <v>4565</v>
      </c>
      <c r="L747" s="339">
        <v>4565</v>
      </c>
      <c r="M747" s="339">
        <v>4565</v>
      </c>
      <c r="N747" s="339">
        <v>4565</v>
      </c>
      <c r="O747" s="339">
        <v>4565</v>
      </c>
      <c r="P747" s="343">
        <v>4565</v>
      </c>
      <c r="Q747" s="419">
        <v>4565</v>
      </c>
      <c r="R747" s="339">
        <v>4565</v>
      </c>
      <c r="S747" s="339">
        <v>4565</v>
      </c>
      <c r="T747" s="339">
        <v>4565</v>
      </c>
      <c r="U747" s="339">
        <v>4565</v>
      </c>
      <c r="V747" s="339">
        <v>4565</v>
      </c>
      <c r="W747" s="343">
        <v>4565</v>
      </c>
      <c r="X747" s="973">
        <v>4565</v>
      </c>
      <c r="Y747" s="215">
        <f>X747-X734</f>
        <v>15</v>
      </c>
      <c r="Z747" s="210"/>
    </row>
    <row r="748" spans="1:27" x14ac:dyDescent="0.2">
      <c r="A748" s="238" t="s">
        <v>6</v>
      </c>
      <c r="B748" s="238"/>
      <c r="C748" s="239">
        <v>5427</v>
      </c>
      <c r="D748" s="240">
        <v>5318</v>
      </c>
      <c r="E748" s="240">
        <v>5292</v>
      </c>
      <c r="F748" s="240">
        <v>5192</v>
      </c>
      <c r="G748" s="240">
        <v>4951</v>
      </c>
      <c r="H748" s="240">
        <v>4826</v>
      </c>
      <c r="I748" s="280">
        <v>4646</v>
      </c>
      <c r="J748" s="239">
        <v>4985</v>
      </c>
      <c r="K748" s="240">
        <v>4964</v>
      </c>
      <c r="L748" s="240">
        <v>4990</v>
      </c>
      <c r="M748" s="240">
        <v>4873</v>
      </c>
      <c r="N748" s="240">
        <v>5110</v>
      </c>
      <c r="O748" s="240">
        <v>5314</v>
      </c>
      <c r="P748" s="241">
        <v>5551</v>
      </c>
      <c r="Q748" s="420">
        <v>4782</v>
      </c>
      <c r="R748" s="240">
        <v>4885</v>
      </c>
      <c r="S748" s="240">
        <v>5131</v>
      </c>
      <c r="T748" s="240">
        <v>4765</v>
      </c>
      <c r="U748" s="240">
        <v>5120</v>
      </c>
      <c r="V748" s="240">
        <v>5473</v>
      </c>
      <c r="W748" s="241">
        <v>5382</v>
      </c>
      <c r="X748" s="317">
        <v>5107</v>
      </c>
    </row>
    <row r="749" spans="1:27" x14ac:dyDescent="0.2">
      <c r="A749" s="231" t="s">
        <v>7</v>
      </c>
      <c r="B749" s="231"/>
      <c r="C749" s="242">
        <v>84.6</v>
      </c>
      <c r="D749" s="243">
        <v>91.7</v>
      </c>
      <c r="E749" s="243">
        <v>100</v>
      </c>
      <c r="F749" s="243">
        <v>66.7</v>
      </c>
      <c r="G749" s="243">
        <v>91.7</v>
      </c>
      <c r="H749" s="243">
        <v>100</v>
      </c>
      <c r="I749" s="281">
        <v>91.7</v>
      </c>
      <c r="J749" s="242">
        <v>83.3</v>
      </c>
      <c r="K749" s="243">
        <v>100</v>
      </c>
      <c r="L749" s="243">
        <v>83.3</v>
      </c>
      <c r="M749" s="243">
        <v>83.3</v>
      </c>
      <c r="N749" s="243">
        <v>100</v>
      </c>
      <c r="O749" s="243">
        <v>100</v>
      </c>
      <c r="P749" s="244">
        <v>100</v>
      </c>
      <c r="Q749" s="421">
        <v>100</v>
      </c>
      <c r="R749" s="243">
        <v>100</v>
      </c>
      <c r="S749" s="243">
        <v>100</v>
      </c>
      <c r="T749" s="243">
        <v>100</v>
      </c>
      <c r="U749" s="243">
        <v>100</v>
      </c>
      <c r="V749" s="243">
        <v>83.3</v>
      </c>
      <c r="W749" s="244">
        <v>91.7</v>
      </c>
      <c r="X749" s="955">
        <v>85.1</v>
      </c>
      <c r="Y749" s="228"/>
      <c r="Z749" s="393"/>
    </row>
    <row r="750" spans="1:27" ht="13.5" thickBot="1" x14ac:dyDescent="0.25">
      <c r="A750" s="231" t="s">
        <v>8</v>
      </c>
      <c r="B750" s="253"/>
      <c r="C750" s="911">
        <v>6.8000000000000005E-2</v>
      </c>
      <c r="D750" s="912">
        <v>0.06</v>
      </c>
      <c r="E750" s="912">
        <v>1.7999999999999999E-2</v>
      </c>
      <c r="F750" s="912">
        <v>0.104</v>
      </c>
      <c r="G750" s="912">
        <v>6.4000000000000001E-2</v>
      </c>
      <c r="H750" s="971">
        <v>4.2999999999999997E-2</v>
      </c>
      <c r="I750" s="941">
        <v>4.8000000000000001E-2</v>
      </c>
      <c r="J750" s="911">
        <v>7.9000000000000001E-2</v>
      </c>
      <c r="K750" s="912">
        <v>3.5999999999999997E-2</v>
      </c>
      <c r="L750" s="912">
        <v>5.3999999999999999E-2</v>
      </c>
      <c r="M750" s="912">
        <v>8.2000000000000003E-2</v>
      </c>
      <c r="N750" s="912">
        <v>3.1E-2</v>
      </c>
      <c r="O750" s="912">
        <v>4.8000000000000001E-2</v>
      </c>
      <c r="P750" s="913">
        <v>3.7999999999999999E-2</v>
      </c>
      <c r="Q750" s="974">
        <v>4.9000000000000002E-2</v>
      </c>
      <c r="R750" s="912">
        <v>5.3999999999999999E-2</v>
      </c>
      <c r="S750" s="912">
        <v>3.9E-2</v>
      </c>
      <c r="T750" s="912">
        <v>5.0999999999999997E-2</v>
      </c>
      <c r="U750" s="912">
        <v>3.5999999999999997E-2</v>
      </c>
      <c r="V750" s="912">
        <v>7.2999999999999995E-2</v>
      </c>
      <c r="W750" s="913">
        <v>5.3999999999999999E-2</v>
      </c>
      <c r="X750" s="975">
        <v>7.1999999999999995E-2</v>
      </c>
      <c r="Z750" s="313"/>
    </row>
    <row r="751" spans="1:27" x14ac:dyDescent="0.2">
      <c r="A751" s="238" t="s">
        <v>1</v>
      </c>
      <c r="B751" s="1021"/>
      <c r="C751" s="936">
        <f>C748/C747*100-100</f>
        <v>18.882803943044905</v>
      </c>
      <c r="D751" s="936">
        <f t="shared" ref="D751:W751" si="185">D748/D747*100-100</f>
        <v>16.49507119386638</v>
      </c>
      <c r="E751" s="936">
        <f t="shared" si="185"/>
        <v>15.925520262869668</v>
      </c>
      <c r="F751" s="936">
        <f t="shared" si="185"/>
        <v>13.734939759036152</v>
      </c>
      <c r="G751" s="936">
        <f t="shared" si="185"/>
        <v>8.4556407447973641</v>
      </c>
      <c r="H751" s="936">
        <f t="shared" si="185"/>
        <v>5.7174151150054797</v>
      </c>
      <c r="I751" s="936">
        <f t="shared" si="185"/>
        <v>1.7743702081051538</v>
      </c>
      <c r="J751" s="936">
        <f t="shared" si="185"/>
        <v>9.2004381161007558</v>
      </c>
      <c r="K751" s="936">
        <f t="shared" si="185"/>
        <v>8.7404162102957343</v>
      </c>
      <c r="L751" s="936">
        <f t="shared" si="185"/>
        <v>9.3099671412924465</v>
      </c>
      <c r="M751" s="936">
        <f t="shared" si="185"/>
        <v>6.7469879518072418</v>
      </c>
      <c r="N751" s="936">
        <f t="shared" si="185"/>
        <v>11.938663745892654</v>
      </c>
      <c r="O751" s="936">
        <f t="shared" si="185"/>
        <v>16.407447973713033</v>
      </c>
      <c r="P751" s="936">
        <f t="shared" si="185"/>
        <v>21.59912376779846</v>
      </c>
      <c r="Q751" s="936">
        <f t="shared" si="185"/>
        <v>4.7535596933187207</v>
      </c>
      <c r="R751" s="936">
        <f t="shared" si="185"/>
        <v>7.0098576122672398</v>
      </c>
      <c r="S751" s="936">
        <f t="shared" si="185"/>
        <v>12.398685651697704</v>
      </c>
      <c r="T751" s="936">
        <f t="shared" si="185"/>
        <v>4.381161007667032</v>
      </c>
      <c r="U751" s="936">
        <f t="shared" si="185"/>
        <v>12.157721796276007</v>
      </c>
      <c r="V751" s="936">
        <f t="shared" si="185"/>
        <v>19.890470974808323</v>
      </c>
      <c r="W751" s="990">
        <f t="shared" si="185"/>
        <v>17.897042716319817</v>
      </c>
      <c r="X751" s="936">
        <f>X748/X747*100-100</f>
        <v>11.872946330777651</v>
      </c>
      <c r="Y751" s="767"/>
    </row>
    <row r="752" spans="1:27" ht="13.5" thickBot="1" x14ac:dyDescent="0.25">
      <c r="A752" s="669" t="s">
        <v>27</v>
      </c>
      <c r="B752" s="253"/>
      <c r="C752" s="254">
        <f t="shared" ref="C752:W752" si="186">C748-C735</f>
        <v>241</v>
      </c>
      <c r="D752" s="255">
        <f t="shared" si="186"/>
        <v>108</v>
      </c>
      <c r="E752" s="255">
        <f t="shared" si="186"/>
        <v>92</v>
      </c>
      <c r="F752" s="255">
        <f t="shared" si="186"/>
        <v>480</v>
      </c>
      <c r="G752" s="255">
        <f t="shared" si="186"/>
        <v>93</v>
      </c>
      <c r="H752" s="255">
        <f t="shared" si="186"/>
        <v>-3</v>
      </c>
      <c r="I752" s="256">
        <f t="shared" si="186"/>
        <v>-54</v>
      </c>
      <c r="J752" s="437">
        <f t="shared" si="186"/>
        <v>14</v>
      </c>
      <c r="K752" s="255">
        <f t="shared" si="186"/>
        <v>-56</v>
      </c>
      <c r="L752" s="255">
        <f t="shared" si="186"/>
        <v>7</v>
      </c>
      <c r="M752" s="255">
        <f t="shared" si="186"/>
        <v>15</v>
      </c>
      <c r="N752" s="255">
        <f t="shared" si="186"/>
        <v>142</v>
      </c>
      <c r="O752" s="255">
        <f t="shared" si="186"/>
        <v>67</v>
      </c>
      <c r="P752" s="256">
        <f t="shared" si="186"/>
        <v>-13</v>
      </c>
      <c r="Q752" s="437">
        <f t="shared" si="186"/>
        <v>-86</v>
      </c>
      <c r="R752" s="255">
        <f t="shared" si="186"/>
        <v>-73</v>
      </c>
      <c r="S752" s="255">
        <f t="shared" si="186"/>
        <v>130</v>
      </c>
      <c r="T752" s="255">
        <f t="shared" si="186"/>
        <v>105</v>
      </c>
      <c r="U752" s="255">
        <f t="shared" si="186"/>
        <v>14</v>
      </c>
      <c r="V752" s="255">
        <f t="shared" si="186"/>
        <v>-15</v>
      </c>
      <c r="W752" s="256">
        <f t="shared" si="186"/>
        <v>-157</v>
      </c>
      <c r="X752" s="363">
        <f t="shared" ref="X752" si="187">X748-$C$285</f>
        <v>1801</v>
      </c>
      <c r="Y752" s="935"/>
      <c r="Z752" s="210"/>
    </row>
    <row r="753" spans="1:27" x14ac:dyDescent="0.2">
      <c r="A753" s="258" t="s">
        <v>51</v>
      </c>
      <c r="B753" s="258"/>
      <c r="C753" s="956">
        <v>43</v>
      </c>
      <c r="D753" s="957">
        <v>40</v>
      </c>
      <c r="E753" s="957">
        <v>42</v>
      </c>
      <c r="F753" s="957">
        <v>9</v>
      </c>
      <c r="G753" s="957">
        <v>43</v>
      </c>
      <c r="H753" s="957">
        <v>44</v>
      </c>
      <c r="I753" s="958">
        <v>44</v>
      </c>
      <c r="J753" s="959">
        <v>44</v>
      </c>
      <c r="K753" s="957">
        <v>44</v>
      </c>
      <c r="L753" s="957">
        <v>45</v>
      </c>
      <c r="M753" s="957">
        <v>9</v>
      </c>
      <c r="N753" s="957">
        <v>44</v>
      </c>
      <c r="O753" s="957">
        <v>45</v>
      </c>
      <c r="P753" s="960">
        <v>43</v>
      </c>
      <c r="Q753" s="956">
        <v>44</v>
      </c>
      <c r="R753" s="957">
        <v>44</v>
      </c>
      <c r="S753" s="957">
        <v>44</v>
      </c>
      <c r="T753" s="957">
        <v>10</v>
      </c>
      <c r="U753" s="957">
        <v>44</v>
      </c>
      <c r="V753" s="957">
        <v>45</v>
      </c>
      <c r="W753" s="958">
        <v>42</v>
      </c>
      <c r="X753" s="972">
        <f>SUM(C753:W753)</f>
        <v>812</v>
      </c>
      <c r="Y753" s="200" t="s">
        <v>56</v>
      </c>
      <c r="Z753" s="263">
        <f>X740-X753</f>
        <v>5</v>
      </c>
      <c r="AA753" s="285">
        <f>Z753/X740</f>
        <v>6.1199510403916772E-3</v>
      </c>
    </row>
    <row r="754" spans="1:27" x14ac:dyDescent="0.2">
      <c r="A754" s="265" t="s">
        <v>28</v>
      </c>
      <c r="B754" s="265"/>
      <c r="C754" s="218">
        <v>160.5</v>
      </c>
      <c r="D754" s="218">
        <v>160.5</v>
      </c>
      <c r="E754" s="267">
        <v>160</v>
      </c>
      <c r="F754" s="267">
        <v>160</v>
      </c>
      <c r="G754" s="267">
        <v>160</v>
      </c>
      <c r="H754" s="267">
        <v>159</v>
      </c>
      <c r="I754" s="267">
        <v>159</v>
      </c>
      <c r="J754" s="425">
        <v>161</v>
      </c>
      <c r="K754" s="425">
        <v>161</v>
      </c>
      <c r="L754" s="267">
        <v>160.5</v>
      </c>
      <c r="M754" s="267">
        <v>160.5</v>
      </c>
      <c r="N754" s="267">
        <v>160</v>
      </c>
      <c r="O754" s="267">
        <v>159</v>
      </c>
      <c r="P754" s="267">
        <v>159</v>
      </c>
      <c r="Q754" s="425">
        <v>163</v>
      </c>
      <c r="R754" s="425">
        <v>163</v>
      </c>
      <c r="S754" s="267">
        <v>160</v>
      </c>
      <c r="T754" s="267">
        <v>160</v>
      </c>
      <c r="U754" s="267">
        <v>160</v>
      </c>
      <c r="V754" s="267">
        <v>158.5</v>
      </c>
      <c r="W754" s="219">
        <v>158.5</v>
      </c>
      <c r="X754" s="1010">
        <f>AVERAGE(C754:W754)</f>
        <v>160.14285714285714</v>
      </c>
      <c r="Y754" s="200" t="s">
        <v>57</v>
      </c>
      <c r="Z754" s="200">
        <v>160.68</v>
      </c>
      <c r="AA754" s="210"/>
    </row>
    <row r="755" spans="1:27" ht="13.5" thickBot="1" x14ac:dyDescent="0.25">
      <c r="A755" s="266" t="s">
        <v>26</v>
      </c>
      <c r="B755" s="266"/>
      <c r="C755" s="623">
        <f t="shared" ref="C755:W755" si="188">C754-C741</f>
        <v>0</v>
      </c>
      <c r="D755" s="624">
        <f t="shared" si="188"/>
        <v>0</v>
      </c>
      <c r="E755" s="624">
        <f t="shared" si="188"/>
        <v>0</v>
      </c>
      <c r="F755" s="624">
        <f t="shared" si="188"/>
        <v>0</v>
      </c>
      <c r="G755" s="624">
        <f t="shared" si="188"/>
        <v>0</v>
      </c>
      <c r="H755" s="624">
        <f t="shared" si="188"/>
        <v>0</v>
      </c>
      <c r="I755" s="625">
        <f t="shared" si="188"/>
        <v>0</v>
      </c>
      <c r="J755" s="723">
        <f t="shared" si="188"/>
        <v>0</v>
      </c>
      <c r="K755" s="624">
        <f t="shared" si="188"/>
        <v>0</v>
      </c>
      <c r="L755" s="624">
        <f t="shared" si="188"/>
        <v>0</v>
      </c>
      <c r="M755" s="624">
        <f t="shared" si="188"/>
        <v>0</v>
      </c>
      <c r="N755" s="624">
        <f t="shared" si="188"/>
        <v>0</v>
      </c>
      <c r="O755" s="624">
        <f t="shared" si="188"/>
        <v>0</v>
      </c>
      <c r="P755" s="625">
        <f t="shared" si="188"/>
        <v>0</v>
      </c>
      <c r="Q755" s="723">
        <f t="shared" si="188"/>
        <v>0</v>
      </c>
      <c r="R755" s="624">
        <f t="shared" si="188"/>
        <v>0</v>
      </c>
      <c r="S755" s="624">
        <f t="shared" si="188"/>
        <v>0</v>
      </c>
      <c r="T755" s="624">
        <f t="shared" si="188"/>
        <v>0</v>
      </c>
      <c r="U755" s="624">
        <f t="shared" si="188"/>
        <v>0</v>
      </c>
      <c r="V755" s="624">
        <f t="shared" si="188"/>
        <v>0</v>
      </c>
      <c r="W755" s="625">
        <f t="shared" si="188"/>
        <v>0</v>
      </c>
      <c r="X755" s="223"/>
      <c r="Y755" s="200" t="s">
        <v>26</v>
      </c>
      <c r="Z755" s="200">
        <f>Z754-Z741</f>
        <v>0.28000000000000114</v>
      </c>
    </row>
    <row r="756" spans="1:27" ht="13.5" thickBot="1" x14ac:dyDescent="0.25">
      <c r="C756" s="278"/>
      <c r="D756" s="278"/>
      <c r="E756" s="278"/>
      <c r="F756" s="278"/>
      <c r="G756" s="278"/>
      <c r="H756" s="278"/>
      <c r="I756" s="278"/>
      <c r="J756" s="278"/>
      <c r="K756" s="278"/>
      <c r="L756" s="278"/>
      <c r="M756" s="278"/>
      <c r="N756" s="278"/>
      <c r="O756" s="278"/>
      <c r="P756" s="278"/>
      <c r="Q756" s="278"/>
      <c r="R756" s="278"/>
      <c r="S756" s="278"/>
      <c r="T756" s="278"/>
      <c r="U756" s="278"/>
      <c r="V756" s="278"/>
      <c r="W756" s="278"/>
    </row>
    <row r="757" spans="1:27" ht="13.5" thickBot="1" x14ac:dyDescent="0.25">
      <c r="A757" s="1027">
        <v>45783</v>
      </c>
      <c r="B757" s="1022"/>
      <c r="C757" s="989">
        <f>C762/C768</f>
        <v>0.27906976744186046</v>
      </c>
      <c r="D757" s="989">
        <f t="shared" ref="D757:W757" si="189">D762/D768</f>
        <v>0.3</v>
      </c>
      <c r="E757" s="989">
        <f t="shared" si="189"/>
        <v>0.2857142857142857</v>
      </c>
      <c r="F757" s="989">
        <f t="shared" si="189"/>
        <v>0.66666666666666663</v>
      </c>
      <c r="G757" s="989">
        <f t="shared" si="189"/>
        <v>0.27906976744186046</v>
      </c>
      <c r="H757" s="989">
        <f t="shared" si="189"/>
        <v>0.27272727272727271</v>
      </c>
      <c r="I757" s="989">
        <f t="shared" si="189"/>
        <v>0.27272727272727271</v>
      </c>
      <c r="J757" s="989">
        <f t="shared" si="189"/>
        <v>0.27272727272727271</v>
      </c>
      <c r="K757" s="989">
        <f t="shared" si="189"/>
        <v>0.27272727272727271</v>
      </c>
      <c r="L757" s="989">
        <f t="shared" si="189"/>
        <v>0.26666666666666666</v>
      </c>
      <c r="M757" s="991">
        <f t="shared" si="189"/>
        <v>0.66666666666666663</v>
      </c>
      <c r="N757" s="991">
        <f t="shared" si="189"/>
        <v>0.27272727272727271</v>
      </c>
      <c r="O757" s="991">
        <f t="shared" si="189"/>
        <v>0.26666666666666666</v>
      </c>
      <c r="P757" s="991">
        <f t="shared" si="189"/>
        <v>0.27906976744186046</v>
      </c>
      <c r="Q757" s="991">
        <f t="shared" si="189"/>
        <v>0.27272727272727271</v>
      </c>
      <c r="R757" s="991">
        <f t="shared" si="189"/>
        <v>0.27272727272727271</v>
      </c>
      <c r="S757" s="991">
        <f t="shared" si="189"/>
        <v>0.27272727272727271</v>
      </c>
      <c r="T757" s="991">
        <f t="shared" si="189"/>
        <v>0.6</v>
      </c>
      <c r="U757" s="989">
        <f t="shared" si="189"/>
        <v>0.27272727272727271</v>
      </c>
      <c r="V757" s="989">
        <f t="shared" si="189"/>
        <v>0.26666666666666666</v>
      </c>
      <c r="W757" s="989">
        <f t="shared" si="189"/>
        <v>0.2857142857142857</v>
      </c>
    </row>
    <row r="758" spans="1:27" ht="13.5" thickBot="1" x14ac:dyDescent="0.25">
      <c r="A758" s="1023" t="s">
        <v>324</v>
      </c>
      <c r="B758" s="1024">
        <v>58</v>
      </c>
      <c r="C758" s="1087" t="s">
        <v>130</v>
      </c>
      <c r="D758" s="1087"/>
      <c r="E758" s="1087"/>
      <c r="F758" s="1087"/>
      <c r="G758" s="1087"/>
      <c r="H758" s="1087"/>
      <c r="I758" s="1088"/>
      <c r="J758" s="1086" t="s">
        <v>131</v>
      </c>
      <c r="K758" s="1087"/>
      <c r="L758" s="1087"/>
      <c r="M758" s="1087"/>
      <c r="N758" s="1087"/>
      <c r="O758" s="1087"/>
      <c r="P758" s="1088"/>
      <c r="Q758" s="1086" t="s">
        <v>53</v>
      </c>
      <c r="R758" s="1087"/>
      <c r="S758" s="1087"/>
      <c r="T758" s="1087"/>
      <c r="U758" s="1087"/>
      <c r="V758" s="1087"/>
      <c r="W758" s="1088"/>
      <c r="X758" s="992" t="s">
        <v>55</v>
      </c>
      <c r="Y758" s="228"/>
    </row>
    <row r="759" spans="1:27" ht="13.5" thickBot="1" x14ac:dyDescent="0.25">
      <c r="A759" s="1214" t="s">
        <v>54</v>
      </c>
      <c r="B759" s="1215"/>
      <c r="C759" s="272">
        <v>1</v>
      </c>
      <c r="D759" s="273">
        <v>2</v>
      </c>
      <c r="E759" s="273">
        <v>3</v>
      </c>
      <c r="F759" s="273">
        <v>4</v>
      </c>
      <c r="G759" s="273">
        <v>5</v>
      </c>
      <c r="H759" s="273">
        <v>6</v>
      </c>
      <c r="I759" s="686">
        <v>7</v>
      </c>
      <c r="J759" s="272">
        <v>8</v>
      </c>
      <c r="K759" s="273">
        <v>9</v>
      </c>
      <c r="L759" s="273">
        <v>10</v>
      </c>
      <c r="M759" s="273">
        <v>11</v>
      </c>
      <c r="N759" s="273">
        <v>12</v>
      </c>
      <c r="O759" s="273">
        <v>13</v>
      </c>
      <c r="P759" s="686">
        <v>14</v>
      </c>
      <c r="Q759" s="272">
        <v>1</v>
      </c>
      <c r="R759" s="273">
        <v>2</v>
      </c>
      <c r="S759" s="273">
        <v>3</v>
      </c>
      <c r="T759" s="273">
        <v>4</v>
      </c>
      <c r="U759" s="273">
        <v>5</v>
      </c>
      <c r="V759" s="273">
        <v>6</v>
      </c>
      <c r="W759" s="686">
        <v>7</v>
      </c>
      <c r="X759" s="993"/>
      <c r="Y759" s="228"/>
      <c r="Z759" s="228"/>
    </row>
    <row r="760" spans="1:27" x14ac:dyDescent="0.2">
      <c r="A760" s="1208" t="s">
        <v>3</v>
      </c>
      <c r="B760" s="1209"/>
      <c r="C760" s="419">
        <v>4580</v>
      </c>
      <c r="D760" s="339">
        <v>4580</v>
      </c>
      <c r="E760" s="339">
        <v>4580</v>
      </c>
      <c r="F760" s="339">
        <v>4580</v>
      </c>
      <c r="G760" s="339">
        <v>4580</v>
      </c>
      <c r="H760" s="339">
        <v>4580</v>
      </c>
      <c r="I760" s="340">
        <v>4580</v>
      </c>
      <c r="J760" s="338">
        <v>4580</v>
      </c>
      <c r="K760" s="339">
        <v>4580</v>
      </c>
      <c r="L760" s="339">
        <v>4580</v>
      </c>
      <c r="M760" s="339">
        <v>4580</v>
      </c>
      <c r="N760" s="339">
        <v>4580</v>
      </c>
      <c r="O760" s="339">
        <v>4580</v>
      </c>
      <c r="P760" s="343">
        <v>4580</v>
      </c>
      <c r="Q760" s="419">
        <v>4580</v>
      </c>
      <c r="R760" s="339">
        <v>4580</v>
      </c>
      <c r="S760" s="339">
        <v>4580</v>
      </c>
      <c r="T760" s="339">
        <v>4580</v>
      </c>
      <c r="U760" s="339">
        <v>4580</v>
      </c>
      <c r="V760" s="339">
        <v>4580</v>
      </c>
      <c r="W760" s="343">
        <v>4580</v>
      </c>
      <c r="X760" s="973">
        <v>4580</v>
      </c>
      <c r="Y760" s="215">
        <f>X760-X747</f>
        <v>15</v>
      </c>
      <c r="Z760" s="210"/>
    </row>
    <row r="761" spans="1:27" ht="12.75" hidden="1" customHeight="1" x14ac:dyDescent="0.2">
      <c r="A761" s="1208" t="s">
        <v>323</v>
      </c>
      <c r="B761" s="1209"/>
      <c r="C761" s="637">
        <v>66148</v>
      </c>
      <c r="D761" s="443">
        <v>63550</v>
      </c>
      <c r="E761" s="443">
        <v>62017</v>
      </c>
      <c r="F761" s="443">
        <v>31838</v>
      </c>
      <c r="G761" s="443">
        <v>59363</v>
      </c>
      <c r="H761" s="443">
        <v>58286</v>
      </c>
      <c r="I761" s="445">
        <v>55476</v>
      </c>
      <c r="J761" s="442">
        <v>62208</v>
      </c>
      <c r="K761" s="443">
        <v>60139</v>
      </c>
      <c r="L761" s="443">
        <v>60228</v>
      </c>
      <c r="M761" s="443">
        <v>31164</v>
      </c>
      <c r="N761" s="443">
        <v>62321</v>
      </c>
      <c r="O761" s="443">
        <v>63730</v>
      </c>
      <c r="P761" s="634">
        <v>68540</v>
      </c>
      <c r="Q761" s="637">
        <v>58944</v>
      </c>
      <c r="R761" s="443">
        <v>58710</v>
      </c>
      <c r="S761" s="443">
        <v>60556</v>
      </c>
      <c r="T761" s="443">
        <v>29696</v>
      </c>
      <c r="U761" s="443">
        <v>61469</v>
      </c>
      <c r="V761" s="443">
        <v>66243</v>
      </c>
      <c r="W761" s="634">
        <v>67090</v>
      </c>
      <c r="X761" s="981">
        <f>SUM(C761:W761)</f>
        <v>1207716</v>
      </c>
      <c r="Y761" s="215"/>
      <c r="Z761" s="210"/>
    </row>
    <row r="762" spans="1:27" ht="12.75" hidden="1" customHeight="1" x14ac:dyDescent="0.2">
      <c r="A762" s="1208" t="s">
        <v>322</v>
      </c>
      <c r="B762" s="1209"/>
      <c r="C762" s="637">
        <v>12</v>
      </c>
      <c r="D762" s="443">
        <v>12</v>
      </c>
      <c r="E762" s="443">
        <v>12</v>
      </c>
      <c r="F762" s="443">
        <v>6</v>
      </c>
      <c r="G762" s="443">
        <v>12</v>
      </c>
      <c r="H762" s="443">
        <v>12</v>
      </c>
      <c r="I762" s="445">
        <v>12</v>
      </c>
      <c r="J762" s="442">
        <v>12</v>
      </c>
      <c r="K762" s="443">
        <v>12</v>
      </c>
      <c r="L762" s="443">
        <v>12</v>
      </c>
      <c r="M762" s="443">
        <v>6</v>
      </c>
      <c r="N762" s="443">
        <v>12</v>
      </c>
      <c r="O762" s="443">
        <v>12</v>
      </c>
      <c r="P762" s="634">
        <v>12</v>
      </c>
      <c r="Q762" s="637">
        <v>12</v>
      </c>
      <c r="R762" s="443">
        <v>12</v>
      </c>
      <c r="S762" s="443">
        <v>12</v>
      </c>
      <c r="T762" s="443">
        <v>6</v>
      </c>
      <c r="U762" s="443">
        <v>12</v>
      </c>
      <c r="V762" s="443">
        <v>12</v>
      </c>
      <c r="W762" s="634">
        <v>12</v>
      </c>
      <c r="X762" s="981">
        <f>SUM(C762:W762)</f>
        <v>234</v>
      </c>
      <c r="Y762" s="215"/>
      <c r="Z762" s="210"/>
    </row>
    <row r="763" spans="1:27" x14ac:dyDescent="0.2">
      <c r="A763" s="1210" t="s">
        <v>6</v>
      </c>
      <c r="B763" s="1211"/>
      <c r="C763" s="420">
        <v>5512</v>
      </c>
      <c r="D763" s="240">
        <v>5296</v>
      </c>
      <c r="E763" s="240">
        <v>5168</v>
      </c>
      <c r="F763" s="240">
        <v>5306</v>
      </c>
      <c r="G763" s="240">
        <v>4947</v>
      </c>
      <c r="H763" s="240">
        <v>4857</v>
      </c>
      <c r="I763" s="280">
        <v>4623</v>
      </c>
      <c r="J763" s="239">
        <v>5184</v>
      </c>
      <c r="K763" s="240">
        <v>5012</v>
      </c>
      <c r="L763" s="240">
        <v>5019</v>
      </c>
      <c r="M763" s="240">
        <v>5194</v>
      </c>
      <c r="N763" s="240">
        <v>5193</v>
      </c>
      <c r="O763" s="240">
        <v>5311</v>
      </c>
      <c r="P763" s="241">
        <v>5712</v>
      </c>
      <c r="Q763" s="420">
        <v>4912</v>
      </c>
      <c r="R763" s="240">
        <v>4892</v>
      </c>
      <c r="S763" s="240">
        <v>5046</v>
      </c>
      <c r="T763" s="240">
        <v>4949</v>
      </c>
      <c r="U763" s="240">
        <v>5122</v>
      </c>
      <c r="V763" s="240">
        <v>5520</v>
      </c>
      <c r="W763" s="241">
        <v>5591</v>
      </c>
      <c r="X763" s="317">
        <v>5161</v>
      </c>
    </row>
    <row r="764" spans="1:27" x14ac:dyDescent="0.2">
      <c r="A764" s="1206" t="s">
        <v>7</v>
      </c>
      <c r="B764" s="1207"/>
      <c r="C764" s="421">
        <v>83.3</v>
      </c>
      <c r="D764" s="243">
        <v>100</v>
      </c>
      <c r="E764" s="243">
        <v>100</v>
      </c>
      <c r="F764" s="243">
        <v>83.3</v>
      </c>
      <c r="G764" s="243">
        <v>100</v>
      </c>
      <c r="H764" s="243">
        <v>100</v>
      </c>
      <c r="I764" s="281">
        <v>83.3</v>
      </c>
      <c r="J764" s="242">
        <v>91.7</v>
      </c>
      <c r="K764" s="243">
        <v>91.7</v>
      </c>
      <c r="L764" s="243">
        <v>91.7</v>
      </c>
      <c r="M764" s="243">
        <v>100</v>
      </c>
      <c r="N764" s="243">
        <v>100</v>
      </c>
      <c r="O764" s="243">
        <v>100</v>
      </c>
      <c r="P764" s="244">
        <v>10</v>
      </c>
      <c r="Q764" s="421">
        <v>100</v>
      </c>
      <c r="R764" s="243">
        <v>100</v>
      </c>
      <c r="S764" s="243">
        <v>100</v>
      </c>
      <c r="T764" s="243">
        <v>83.3</v>
      </c>
      <c r="U764" s="243">
        <v>83.3</v>
      </c>
      <c r="V764" s="243">
        <v>100</v>
      </c>
      <c r="W764" s="244">
        <v>91.7</v>
      </c>
      <c r="X764" s="955">
        <v>83.8</v>
      </c>
      <c r="Y764" s="228"/>
      <c r="Z764" s="393"/>
    </row>
    <row r="765" spans="1:27" ht="13.5" thickBot="1" x14ac:dyDescent="0.25">
      <c r="A765" s="1206" t="s">
        <v>8</v>
      </c>
      <c r="B765" s="1207"/>
      <c r="C765" s="974">
        <v>8.1000000000000003E-2</v>
      </c>
      <c r="D765" s="912">
        <v>4.4999999999999998E-2</v>
      </c>
      <c r="E765" s="912">
        <v>2.7E-2</v>
      </c>
      <c r="F765" s="912">
        <v>8.7999999999999995E-2</v>
      </c>
      <c r="G765" s="912">
        <v>5.0999999999999997E-2</v>
      </c>
      <c r="H765" s="971">
        <v>4.5999999999999999E-2</v>
      </c>
      <c r="I765" s="941">
        <v>6.8000000000000005E-2</v>
      </c>
      <c r="J765" s="911">
        <v>6.3E-2</v>
      </c>
      <c r="K765" s="912">
        <v>6.5000000000000002E-2</v>
      </c>
      <c r="L765" s="912">
        <v>6.5000000000000002E-2</v>
      </c>
      <c r="M765" s="912">
        <v>3.7999999999999999E-2</v>
      </c>
      <c r="N765" s="912">
        <v>3.5999999999999997E-2</v>
      </c>
      <c r="O765" s="912">
        <v>5.2999999999999999E-2</v>
      </c>
      <c r="P765" s="913">
        <v>5.7000000000000002E-2</v>
      </c>
      <c r="Q765" s="974">
        <v>4.8000000000000001E-2</v>
      </c>
      <c r="R765" s="912">
        <v>4.9000000000000002E-2</v>
      </c>
      <c r="S765" s="912">
        <v>4.4999999999999998E-2</v>
      </c>
      <c r="T765" s="912">
        <v>7.3999999999999996E-2</v>
      </c>
      <c r="U765" s="912">
        <v>6.5000000000000002E-2</v>
      </c>
      <c r="V765" s="912">
        <v>3.2000000000000001E-2</v>
      </c>
      <c r="W765" s="913">
        <v>6.3E-2</v>
      </c>
      <c r="X765" s="975">
        <v>7.4999999999999997E-2</v>
      </c>
      <c r="Z765" s="313"/>
    </row>
    <row r="766" spans="1:27" x14ac:dyDescent="0.2">
      <c r="A766" s="1210" t="s">
        <v>1</v>
      </c>
      <c r="B766" s="1211"/>
      <c r="C766" s="1026">
        <f>C763/C760*100-100</f>
        <v>20.349344978165945</v>
      </c>
      <c r="D766" s="936">
        <f t="shared" ref="D766:W766" si="190">D763/D760*100-100</f>
        <v>15.633187772925766</v>
      </c>
      <c r="E766" s="936">
        <f t="shared" si="190"/>
        <v>12.838427947598262</v>
      </c>
      <c r="F766" s="936">
        <f t="shared" si="190"/>
        <v>15.851528384279476</v>
      </c>
      <c r="G766" s="936">
        <f t="shared" si="190"/>
        <v>8.0131004366812135</v>
      </c>
      <c r="H766" s="936">
        <f t="shared" si="190"/>
        <v>6.0480349344978208</v>
      </c>
      <c r="I766" s="936">
        <f t="shared" si="190"/>
        <v>0.93886462882095145</v>
      </c>
      <c r="J766" s="936">
        <f t="shared" si="190"/>
        <v>13.187772925764179</v>
      </c>
      <c r="K766" s="936">
        <f t="shared" si="190"/>
        <v>9.4323144104803589</v>
      </c>
      <c r="L766" s="936">
        <f t="shared" si="190"/>
        <v>9.585152838427959</v>
      </c>
      <c r="M766" s="936">
        <f t="shared" si="190"/>
        <v>13.406113537117918</v>
      </c>
      <c r="N766" s="936">
        <f t="shared" si="190"/>
        <v>13.384279475982524</v>
      </c>
      <c r="O766" s="936">
        <f t="shared" si="190"/>
        <v>15.960698689956331</v>
      </c>
      <c r="P766" s="936">
        <f t="shared" si="190"/>
        <v>24.716157205240179</v>
      </c>
      <c r="Q766" s="936">
        <f t="shared" si="190"/>
        <v>7.2489082969432275</v>
      </c>
      <c r="R766" s="936">
        <f t="shared" si="190"/>
        <v>6.8122270742358069</v>
      </c>
      <c r="S766" s="936">
        <f t="shared" si="190"/>
        <v>10.174672489082965</v>
      </c>
      <c r="T766" s="936">
        <f t="shared" si="190"/>
        <v>8.0567685589519726</v>
      </c>
      <c r="U766" s="936">
        <f t="shared" si="190"/>
        <v>11.834061135371172</v>
      </c>
      <c r="V766" s="936">
        <f t="shared" si="190"/>
        <v>20.524017467248896</v>
      </c>
      <c r="W766" s="936">
        <f t="shared" si="190"/>
        <v>22.074235807860248</v>
      </c>
      <c r="X766" s="936">
        <f>X763/X760*100-100</f>
        <v>12.685589519650662</v>
      </c>
      <c r="Y766" s="767"/>
    </row>
    <row r="767" spans="1:27" ht="13.5" thickBot="1" x14ac:dyDescent="0.25">
      <c r="A767" s="1206" t="s">
        <v>27</v>
      </c>
      <c r="B767" s="1207"/>
      <c r="C767" s="437">
        <f t="shared" ref="C767:W767" si="191">C763-C748</f>
        <v>85</v>
      </c>
      <c r="D767" s="255">
        <f t="shared" si="191"/>
        <v>-22</v>
      </c>
      <c r="E767" s="255">
        <f t="shared" si="191"/>
        <v>-124</v>
      </c>
      <c r="F767" s="255">
        <f t="shared" si="191"/>
        <v>114</v>
      </c>
      <c r="G767" s="255">
        <f t="shared" si="191"/>
        <v>-4</v>
      </c>
      <c r="H767" s="255">
        <f t="shared" si="191"/>
        <v>31</v>
      </c>
      <c r="I767" s="256">
        <f t="shared" si="191"/>
        <v>-23</v>
      </c>
      <c r="J767" s="437">
        <f t="shared" si="191"/>
        <v>199</v>
      </c>
      <c r="K767" s="255">
        <f t="shared" si="191"/>
        <v>48</v>
      </c>
      <c r="L767" s="255">
        <f t="shared" si="191"/>
        <v>29</v>
      </c>
      <c r="M767" s="255">
        <f t="shared" si="191"/>
        <v>321</v>
      </c>
      <c r="N767" s="255">
        <f t="shared" si="191"/>
        <v>83</v>
      </c>
      <c r="O767" s="255">
        <f t="shared" si="191"/>
        <v>-3</v>
      </c>
      <c r="P767" s="256">
        <f t="shared" si="191"/>
        <v>161</v>
      </c>
      <c r="Q767" s="437">
        <f t="shared" si="191"/>
        <v>130</v>
      </c>
      <c r="R767" s="255">
        <f t="shared" si="191"/>
        <v>7</v>
      </c>
      <c r="S767" s="255">
        <f t="shared" si="191"/>
        <v>-85</v>
      </c>
      <c r="T767" s="255">
        <f t="shared" si="191"/>
        <v>184</v>
      </c>
      <c r="U767" s="255">
        <f t="shared" si="191"/>
        <v>2</v>
      </c>
      <c r="V767" s="255">
        <f t="shared" si="191"/>
        <v>47</v>
      </c>
      <c r="W767" s="256">
        <f t="shared" si="191"/>
        <v>209</v>
      </c>
      <c r="X767" s="363">
        <f t="shared" ref="X767" si="192">X763-$C$285</f>
        <v>1855</v>
      </c>
      <c r="Y767" s="935"/>
      <c r="Z767" s="210"/>
    </row>
    <row r="768" spans="1:27" x14ac:dyDescent="0.2">
      <c r="A768" s="1206" t="s">
        <v>51</v>
      </c>
      <c r="B768" s="1207"/>
      <c r="C768" s="959">
        <v>43</v>
      </c>
      <c r="D768" s="957">
        <v>40</v>
      </c>
      <c r="E768" s="957">
        <v>42</v>
      </c>
      <c r="F768" s="957">
        <v>9</v>
      </c>
      <c r="G768" s="957">
        <v>43</v>
      </c>
      <c r="H768" s="957">
        <v>44</v>
      </c>
      <c r="I768" s="958">
        <v>44</v>
      </c>
      <c r="J768" s="959">
        <v>44</v>
      </c>
      <c r="K768" s="957">
        <v>44</v>
      </c>
      <c r="L768" s="957">
        <v>45</v>
      </c>
      <c r="M768" s="957">
        <v>9</v>
      </c>
      <c r="N768" s="957">
        <v>44</v>
      </c>
      <c r="O768" s="957">
        <v>45</v>
      </c>
      <c r="P768" s="960">
        <v>43</v>
      </c>
      <c r="Q768" s="956">
        <v>44</v>
      </c>
      <c r="R768" s="957">
        <v>44</v>
      </c>
      <c r="S768" s="957">
        <v>44</v>
      </c>
      <c r="T768" s="957">
        <v>10</v>
      </c>
      <c r="U768" s="957">
        <v>44</v>
      </c>
      <c r="V768" s="957">
        <v>45</v>
      </c>
      <c r="W768" s="960">
        <v>42</v>
      </c>
      <c r="X768" s="972">
        <f>SUM(C768:W768)</f>
        <v>812</v>
      </c>
      <c r="Y768" s="200" t="s">
        <v>56</v>
      </c>
      <c r="Z768" s="263">
        <f>X753-X768</f>
        <v>0</v>
      </c>
      <c r="AA768" s="285">
        <f>Z768/X753</f>
        <v>0</v>
      </c>
    </row>
    <row r="769" spans="1:27" x14ac:dyDescent="0.2">
      <c r="A769" s="1206" t="s">
        <v>28</v>
      </c>
      <c r="B769" s="1207"/>
      <c r="C769" s="425">
        <v>161.5</v>
      </c>
      <c r="D769" s="218">
        <v>161.5</v>
      </c>
      <c r="E769" s="267">
        <v>161</v>
      </c>
      <c r="F769" s="267">
        <v>161</v>
      </c>
      <c r="G769" s="267">
        <v>161</v>
      </c>
      <c r="H769" s="267">
        <v>160</v>
      </c>
      <c r="I769" s="267">
        <v>160</v>
      </c>
      <c r="J769" s="425">
        <v>162</v>
      </c>
      <c r="K769" s="425">
        <v>162</v>
      </c>
      <c r="L769" s="267">
        <v>161.5</v>
      </c>
      <c r="M769" s="267">
        <v>161.5</v>
      </c>
      <c r="N769" s="267">
        <v>161</v>
      </c>
      <c r="O769" s="267">
        <v>160</v>
      </c>
      <c r="P769" s="267">
        <v>160</v>
      </c>
      <c r="Q769" s="425">
        <v>164</v>
      </c>
      <c r="R769" s="425">
        <v>164</v>
      </c>
      <c r="S769" s="267">
        <v>161</v>
      </c>
      <c r="T769" s="267">
        <v>161</v>
      </c>
      <c r="U769" s="267">
        <v>161</v>
      </c>
      <c r="V769" s="267">
        <v>159.5</v>
      </c>
      <c r="W769" s="267">
        <v>159.5</v>
      </c>
      <c r="X769" s="1010">
        <f>AVERAGE(C769:W769)</f>
        <v>161.14285714285714</v>
      </c>
      <c r="Y769" s="200" t="s">
        <v>57</v>
      </c>
      <c r="Z769" s="200">
        <v>160.16999999999999</v>
      </c>
      <c r="AA769" s="210"/>
    </row>
    <row r="770" spans="1:27" ht="13.5" thickBot="1" x14ac:dyDescent="0.25">
      <c r="A770" s="1212" t="s">
        <v>26</v>
      </c>
      <c r="B770" s="1213"/>
      <c r="C770" s="723">
        <f t="shared" ref="C770:W770" si="193">C769-C754</f>
        <v>1</v>
      </c>
      <c r="D770" s="624">
        <f t="shared" si="193"/>
        <v>1</v>
      </c>
      <c r="E770" s="624">
        <f t="shared" si="193"/>
        <v>1</v>
      </c>
      <c r="F770" s="624">
        <f t="shared" si="193"/>
        <v>1</v>
      </c>
      <c r="G770" s="624">
        <f t="shared" si="193"/>
        <v>1</v>
      </c>
      <c r="H770" s="624">
        <f t="shared" si="193"/>
        <v>1</v>
      </c>
      <c r="I770" s="625">
        <f t="shared" si="193"/>
        <v>1</v>
      </c>
      <c r="J770" s="723">
        <f t="shared" si="193"/>
        <v>1</v>
      </c>
      <c r="K770" s="624">
        <f t="shared" si="193"/>
        <v>1</v>
      </c>
      <c r="L770" s="624">
        <f t="shared" si="193"/>
        <v>1</v>
      </c>
      <c r="M770" s="624">
        <f t="shared" si="193"/>
        <v>1</v>
      </c>
      <c r="N770" s="624">
        <f t="shared" si="193"/>
        <v>1</v>
      </c>
      <c r="O770" s="624">
        <f t="shared" si="193"/>
        <v>1</v>
      </c>
      <c r="P770" s="625">
        <f t="shared" si="193"/>
        <v>1</v>
      </c>
      <c r="Q770" s="723">
        <f t="shared" si="193"/>
        <v>1</v>
      </c>
      <c r="R770" s="624">
        <f t="shared" si="193"/>
        <v>1</v>
      </c>
      <c r="S770" s="624">
        <f t="shared" si="193"/>
        <v>1</v>
      </c>
      <c r="T770" s="624">
        <f t="shared" si="193"/>
        <v>1</v>
      </c>
      <c r="U770" s="624">
        <f t="shared" si="193"/>
        <v>1</v>
      </c>
      <c r="V770" s="624">
        <f t="shared" si="193"/>
        <v>1</v>
      </c>
      <c r="W770" s="626">
        <f t="shared" si="193"/>
        <v>1</v>
      </c>
      <c r="X770" s="223"/>
      <c r="Y770" s="200" t="s">
        <v>26</v>
      </c>
      <c r="Z770" s="200">
        <f>Z769-Z754</f>
        <v>-0.51000000000001933</v>
      </c>
    </row>
    <row r="771" spans="1:27" ht="13.5" thickBot="1" x14ac:dyDescent="0.25"/>
    <row r="772" spans="1:27" ht="13.5" thickBot="1" x14ac:dyDescent="0.25">
      <c r="A772" s="1003">
        <f>A757+7</f>
        <v>45790</v>
      </c>
      <c r="B772" s="1022"/>
      <c r="C772" s="989">
        <f>C777/C783</f>
        <v>0.27906976744186046</v>
      </c>
      <c r="D772" s="989">
        <f t="shared" ref="D772:W772" si="194">D777/D783</f>
        <v>0.3</v>
      </c>
      <c r="E772" s="989">
        <f t="shared" si="194"/>
        <v>0.2857142857142857</v>
      </c>
      <c r="F772" s="989">
        <f t="shared" si="194"/>
        <v>0.66666666666666663</v>
      </c>
      <c r="G772" s="989">
        <f t="shared" si="194"/>
        <v>0.27906976744186046</v>
      </c>
      <c r="H772" s="989">
        <f t="shared" si="194"/>
        <v>0.27272727272727271</v>
      </c>
      <c r="I772" s="989">
        <f t="shared" si="194"/>
        <v>0.27906976744186046</v>
      </c>
      <c r="J772" s="989">
        <f t="shared" si="194"/>
        <v>0.27272727272727271</v>
      </c>
      <c r="K772" s="989">
        <f t="shared" si="194"/>
        <v>0.27272727272727271</v>
      </c>
      <c r="L772" s="989">
        <f t="shared" si="194"/>
        <v>0.26666666666666666</v>
      </c>
      <c r="M772" s="991">
        <f t="shared" si="194"/>
        <v>0.66666666666666663</v>
      </c>
      <c r="N772" s="991">
        <f t="shared" si="194"/>
        <v>0.27272727272727271</v>
      </c>
      <c r="O772" s="991">
        <f t="shared" si="194"/>
        <v>0.26666666666666666</v>
      </c>
      <c r="P772" s="991">
        <f t="shared" si="194"/>
        <v>0.27906976744186046</v>
      </c>
      <c r="Q772" s="991">
        <f t="shared" si="194"/>
        <v>0.27272727272727271</v>
      </c>
      <c r="R772" s="991">
        <f t="shared" si="194"/>
        <v>0.27272727272727271</v>
      </c>
      <c r="S772" s="991">
        <f t="shared" si="194"/>
        <v>0.27272727272727271</v>
      </c>
      <c r="T772" s="991">
        <f t="shared" si="194"/>
        <v>0.7</v>
      </c>
      <c r="U772" s="989">
        <f t="shared" si="194"/>
        <v>0.27272727272727271</v>
      </c>
      <c r="V772" s="989">
        <f t="shared" si="194"/>
        <v>0.26666666666666666</v>
      </c>
      <c r="W772" s="989">
        <f t="shared" si="194"/>
        <v>0.2857142857142857</v>
      </c>
    </row>
    <row r="773" spans="1:27" ht="13.5" thickBot="1" x14ac:dyDescent="0.25">
      <c r="A773" s="1023" t="s">
        <v>324</v>
      </c>
      <c r="B773" s="1024">
        <f>B758+1</f>
        <v>59</v>
      </c>
      <c r="C773" s="1086" t="s">
        <v>130</v>
      </c>
      <c r="D773" s="1087"/>
      <c r="E773" s="1087"/>
      <c r="F773" s="1087"/>
      <c r="G773" s="1087"/>
      <c r="H773" s="1087"/>
      <c r="I773" s="1088"/>
      <c r="J773" s="1086" t="s">
        <v>131</v>
      </c>
      <c r="K773" s="1087"/>
      <c r="L773" s="1087"/>
      <c r="M773" s="1087"/>
      <c r="N773" s="1087"/>
      <c r="O773" s="1087"/>
      <c r="P773" s="1088"/>
      <c r="Q773" s="1086" t="s">
        <v>53</v>
      </c>
      <c r="R773" s="1087"/>
      <c r="S773" s="1087"/>
      <c r="T773" s="1087"/>
      <c r="U773" s="1087"/>
      <c r="V773" s="1087"/>
      <c r="W773" s="1088"/>
      <c r="X773" s="992" t="s">
        <v>55</v>
      </c>
      <c r="Y773" s="228"/>
    </row>
    <row r="774" spans="1:27" ht="14.25" customHeight="1" thickBot="1" x14ac:dyDescent="0.25">
      <c r="A774" s="1214" t="s">
        <v>54</v>
      </c>
      <c r="B774" s="1215"/>
      <c r="C774" s="271">
        <v>1</v>
      </c>
      <c r="D774" s="273">
        <v>2</v>
      </c>
      <c r="E774" s="273">
        <v>3</v>
      </c>
      <c r="F774" s="273">
        <v>4</v>
      </c>
      <c r="G774" s="273">
        <v>5</v>
      </c>
      <c r="H774" s="273">
        <v>6</v>
      </c>
      <c r="I774" s="686">
        <v>7</v>
      </c>
      <c r="J774" s="272">
        <v>8</v>
      </c>
      <c r="K774" s="273">
        <v>9</v>
      </c>
      <c r="L774" s="273">
        <v>10</v>
      </c>
      <c r="M774" s="273">
        <v>11</v>
      </c>
      <c r="N774" s="273">
        <v>12</v>
      </c>
      <c r="O774" s="273">
        <v>13</v>
      </c>
      <c r="P774" s="686">
        <v>14</v>
      </c>
      <c r="Q774" s="272">
        <v>1</v>
      </c>
      <c r="R774" s="273">
        <v>2</v>
      </c>
      <c r="S774" s="273">
        <v>3</v>
      </c>
      <c r="T774" s="273">
        <v>4</v>
      </c>
      <c r="U774" s="273">
        <v>5</v>
      </c>
      <c r="V774" s="273">
        <v>6</v>
      </c>
      <c r="W774" s="686">
        <v>7</v>
      </c>
      <c r="X774" s="993"/>
      <c r="Y774" s="228"/>
      <c r="Z774" s="228"/>
    </row>
    <row r="775" spans="1:27" x14ac:dyDescent="0.2">
      <c r="A775" s="1208" t="s">
        <v>3</v>
      </c>
      <c r="B775" s="1209"/>
      <c r="C775" s="338">
        <v>4595</v>
      </c>
      <c r="D775" s="339">
        <v>4595</v>
      </c>
      <c r="E775" s="339">
        <v>4595</v>
      </c>
      <c r="F775" s="339">
        <v>4595</v>
      </c>
      <c r="G775" s="339">
        <v>4595</v>
      </c>
      <c r="H775" s="339">
        <v>4595</v>
      </c>
      <c r="I775" s="340">
        <v>4595</v>
      </c>
      <c r="J775" s="338">
        <v>4595</v>
      </c>
      <c r="K775" s="339">
        <v>4595</v>
      </c>
      <c r="L775" s="339">
        <v>4595</v>
      </c>
      <c r="M775" s="339">
        <v>4595</v>
      </c>
      <c r="N775" s="339">
        <v>4595</v>
      </c>
      <c r="O775" s="339">
        <v>4595</v>
      </c>
      <c r="P775" s="343">
        <v>4595</v>
      </c>
      <c r="Q775" s="419">
        <v>4595</v>
      </c>
      <c r="R775" s="339">
        <v>4595</v>
      </c>
      <c r="S775" s="339">
        <v>4595</v>
      </c>
      <c r="T775" s="339">
        <v>4595</v>
      </c>
      <c r="U775" s="339">
        <v>4595</v>
      </c>
      <c r="V775" s="339">
        <v>4595</v>
      </c>
      <c r="W775" s="343">
        <v>4595</v>
      </c>
      <c r="X775" s="973">
        <v>4595</v>
      </c>
      <c r="Y775" s="215">
        <f>X775-X760</f>
        <v>15</v>
      </c>
      <c r="Z775" s="210"/>
    </row>
    <row r="776" spans="1:27" hidden="1" x14ac:dyDescent="0.2">
      <c r="A776" s="1208" t="s">
        <v>323</v>
      </c>
      <c r="B776" s="1209"/>
      <c r="C776" s="997">
        <v>68613</v>
      </c>
      <c r="D776" s="998">
        <v>63815</v>
      </c>
      <c r="E776" s="998">
        <v>62981</v>
      </c>
      <c r="F776" s="998">
        <v>32517</v>
      </c>
      <c r="G776" s="998">
        <v>58733</v>
      </c>
      <c r="H776" s="998">
        <v>58714</v>
      </c>
      <c r="I776" s="999">
        <v>56738</v>
      </c>
      <c r="J776" s="997">
        <v>60468</v>
      </c>
      <c r="K776" s="998">
        <v>60357</v>
      </c>
      <c r="L776" s="998">
        <v>59175</v>
      </c>
      <c r="M776" s="998">
        <v>31368</v>
      </c>
      <c r="N776" s="998">
        <v>60322</v>
      </c>
      <c r="O776" s="998">
        <v>64980</v>
      </c>
      <c r="P776" s="1000">
        <v>69304</v>
      </c>
      <c r="Q776" s="1001">
        <v>59207</v>
      </c>
      <c r="R776" s="998">
        <v>59762</v>
      </c>
      <c r="S776" s="998">
        <v>60191</v>
      </c>
      <c r="T776" s="998">
        <v>35726</v>
      </c>
      <c r="U776" s="998">
        <v>62226</v>
      </c>
      <c r="V776" s="998">
        <v>66334</v>
      </c>
      <c r="W776" s="1000">
        <v>67367</v>
      </c>
      <c r="X776" s="1002">
        <v>1218898</v>
      </c>
      <c r="Y776" s="215"/>
      <c r="Z776" s="210"/>
    </row>
    <row r="777" spans="1:27" hidden="1" x14ac:dyDescent="0.2">
      <c r="A777" s="1208" t="s">
        <v>322</v>
      </c>
      <c r="B777" s="1209"/>
      <c r="C777" s="997">
        <v>12</v>
      </c>
      <c r="D777" s="998">
        <v>12</v>
      </c>
      <c r="E777" s="998">
        <v>12</v>
      </c>
      <c r="F777" s="998">
        <v>6</v>
      </c>
      <c r="G777" s="998">
        <v>12</v>
      </c>
      <c r="H777" s="998">
        <v>12</v>
      </c>
      <c r="I777" s="999">
        <v>12</v>
      </c>
      <c r="J777" s="997">
        <v>12</v>
      </c>
      <c r="K777" s="998">
        <v>12</v>
      </c>
      <c r="L777" s="998">
        <v>12</v>
      </c>
      <c r="M777" s="998">
        <v>6</v>
      </c>
      <c r="N777" s="998">
        <v>12</v>
      </c>
      <c r="O777" s="998">
        <v>12</v>
      </c>
      <c r="P777" s="1000">
        <v>12</v>
      </c>
      <c r="Q777" s="1001">
        <v>12</v>
      </c>
      <c r="R777" s="998">
        <v>12</v>
      </c>
      <c r="S777" s="998">
        <v>12</v>
      </c>
      <c r="T777" s="998">
        <v>7</v>
      </c>
      <c r="U777" s="998">
        <v>12</v>
      </c>
      <c r="V777" s="998">
        <v>12</v>
      </c>
      <c r="W777" s="1000">
        <v>12</v>
      </c>
      <c r="X777" s="1002">
        <v>235</v>
      </c>
      <c r="Y777" s="215"/>
      <c r="Z777" s="210"/>
    </row>
    <row r="778" spans="1:27" x14ac:dyDescent="0.2">
      <c r="A778" s="1210" t="s">
        <v>6</v>
      </c>
      <c r="B778" s="1211"/>
      <c r="C778" s="239">
        <v>5717.75</v>
      </c>
      <c r="D778" s="240">
        <v>5317.916666666667</v>
      </c>
      <c r="E778" s="240">
        <v>5248.416666666667</v>
      </c>
      <c r="F778" s="240">
        <v>5419.5</v>
      </c>
      <c r="G778" s="240">
        <v>4894.416666666667</v>
      </c>
      <c r="H778" s="240">
        <v>4892.833333333333</v>
      </c>
      <c r="I778" s="280">
        <v>4728.166666666667</v>
      </c>
      <c r="J778" s="239">
        <v>5039</v>
      </c>
      <c r="K778" s="240">
        <v>5029.75</v>
      </c>
      <c r="L778" s="240">
        <v>4931.25</v>
      </c>
      <c r="M778" s="240">
        <v>5228</v>
      </c>
      <c r="N778" s="240">
        <v>5026.833333333333</v>
      </c>
      <c r="O778" s="240">
        <v>5415</v>
      </c>
      <c r="P778" s="241">
        <v>5775.333333333333</v>
      </c>
      <c r="Q778" s="420">
        <v>4933.916666666667</v>
      </c>
      <c r="R778" s="240">
        <v>4980.166666666667</v>
      </c>
      <c r="S778" s="240">
        <v>5015.916666666667</v>
      </c>
      <c r="T778" s="240">
        <v>5103.7142857142853</v>
      </c>
      <c r="U778" s="240">
        <v>5185.5</v>
      </c>
      <c r="V778" s="240">
        <v>5527.833333333333</v>
      </c>
      <c r="W778" s="241">
        <v>5613.916666666667</v>
      </c>
      <c r="X778" s="317">
        <v>5186.8</v>
      </c>
    </row>
    <row r="779" spans="1:27" x14ac:dyDescent="0.2">
      <c r="A779" s="1206" t="s">
        <v>7</v>
      </c>
      <c r="B779" s="1207"/>
      <c r="C779" s="1004">
        <v>0.91666666666666652</v>
      </c>
      <c r="D779" s="1005">
        <v>0.91666666666666652</v>
      </c>
      <c r="E779" s="1005">
        <v>1</v>
      </c>
      <c r="F779" s="1005">
        <v>0.83333333333333337</v>
      </c>
      <c r="G779" s="1005">
        <v>1</v>
      </c>
      <c r="H779" s="1005">
        <v>0.91666666666666652</v>
      </c>
      <c r="I779" s="1006">
        <v>0.75</v>
      </c>
      <c r="J779" s="1004">
        <v>0.91666666666666652</v>
      </c>
      <c r="K779" s="1005">
        <v>0.91666666666666652</v>
      </c>
      <c r="L779" s="1005">
        <v>0.83333333333333337</v>
      </c>
      <c r="M779" s="1005">
        <v>1</v>
      </c>
      <c r="N779" s="1005">
        <v>1</v>
      </c>
      <c r="O779" s="1005">
        <v>1</v>
      </c>
      <c r="P779" s="1007">
        <v>1</v>
      </c>
      <c r="Q779" s="1008">
        <v>1</v>
      </c>
      <c r="R779" s="1005">
        <v>1</v>
      </c>
      <c r="S779" s="1005">
        <v>1</v>
      </c>
      <c r="T779" s="1005">
        <v>1</v>
      </c>
      <c r="U779" s="1005">
        <v>1</v>
      </c>
      <c r="V779" s="1005">
        <v>1</v>
      </c>
      <c r="W779" s="1007">
        <v>0.91666666666666652</v>
      </c>
      <c r="X779" s="1009">
        <v>0.94893617021276566</v>
      </c>
      <c r="Y779" s="228"/>
      <c r="Z779" s="393"/>
    </row>
    <row r="780" spans="1:27" ht="13.5" thickBot="1" x14ac:dyDescent="0.25">
      <c r="A780" s="1206" t="s">
        <v>8</v>
      </c>
      <c r="B780" s="1207"/>
      <c r="C780" s="911">
        <v>0.11011147817036625</v>
      </c>
      <c r="D780" s="912">
        <v>0.11839032910292781</v>
      </c>
      <c r="E780" s="912">
        <v>0.11995806436390881</v>
      </c>
      <c r="F780" s="912">
        <v>0.1161712158517597</v>
      </c>
      <c r="G780" s="912">
        <v>0.12863430868001527</v>
      </c>
      <c r="H780" s="971">
        <v>0.12867593507005723</v>
      </c>
      <c r="I780" s="941">
        <v>0.13315729937085094</v>
      </c>
      <c r="J780" s="911">
        <v>0.12494342216880565</v>
      </c>
      <c r="K780" s="912">
        <v>0.12517320031981941</v>
      </c>
      <c r="L780" s="912">
        <v>0.1276734913680328</v>
      </c>
      <c r="M780" s="912">
        <v>0.12042653104602365</v>
      </c>
      <c r="N780" s="912">
        <v>0.12524582825011341</v>
      </c>
      <c r="O780" s="912">
        <v>0.11626775702836782</v>
      </c>
      <c r="P780" s="913">
        <v>0.1090136045784275</v>
      </c>
      <c r="Q780" s="974">
        <v>0.12760448682931644</v>
      </c>
      <c r="R780" s="912">
        <v>0.12641944465886915</v>
      </c>
      <c r="S780" s="912">
        <v>0.12551841391077301</v>
      </c>
      <c r="T780" s="912">
        <v>0.1233591594401915</v>
      </c>
      <c r="U780" s="912">
        <v>0.12141353858038985</v>
      </c>
      <c r="V780" s="912">
        <v>0.11389451641244823</v>
      </c>
      <c r="W780" s="913">
        <v>0.11214806732826664</v>
      </c>
      <c r="X780" s="1017">
        <v>0.12176178226284723</v>
      </c>
      <c r="Z780" s="313"/>
    </row>
    <row r="781" spans="1:27" x14ac:dyDescent="0.2">
      <c r="A781" s="1210" t="s">
        <v>1</v>
      </c>
      <c r="B781" s="1211"/>
      <c r="C781" s="936">
        <f>C778/C775*100-100</f>
        <v>24.4341675734494</v>
      </c>
      <c r="D781" s="936">
        <f t="shared" ref="D781:W781" si="195">D778/D775*100-100</f>
        <v>15.732680449764231</v>
      </c>
      <c r="E781" s="936">
        <f t="shared" si="195"/>
        <v>14.220166848023226</v>
      </c>
      <c r="F781" s="936">
        <f t="shared" si="195"/>
        <v>17.943416757344949</v>
      </c>
      <c r="G781" s="936">
        <f t="shared" si="195"/>
        <v>6.516140732680455</v>
      </c>
      <c r="H781" s="936">
        <f t="shared" si="195"/>
        <v>6.4816829887558924</v>
      </c>
      <c r="I781" s="936">
        <f t="shared" si="195"/>
        <v>2.8980776206020948</v>
      </c>
      <c r="J781" s="936">
        <f t="shared" si="195"/>
        <v>9.6626768226332871</v>
      </c>
      <c r="K781" s="936">
        <f t="shared" si="195"/>
        <v>9.4613710554950927</v>
      </c>
      <c r="L781" s="936">
        <f t="shared" si="195"/>
        <v>7.3177366702938116</v>
      </c>
      <c r="M781" s="936">
        <f t="shared" si="195"/>
        <v>13.775843307943418</v>
      </c>
      <c r="N781" s="936">
        <f t="shared" si="195"/>
        <v>9.3978962640551202</v>
      </c>
      <c r="O781" s="936">
        <f t="shared" si="195"/>
        <v>17.845484221980428</v>
      </c>
      <c r="P781" s="936">
        <f t="shared" si="195"/>
        <v>25.687341313021392</v>
      </c>
      <c r="Q781" s="936">
        <f t="shared" si="195"/>
        <v>7.3757707653246314</v>
      </c>
      <c r="R781" s="936">
        <f t="shared" si="195"/>
        <v>8.3822996010156032</v>
      </c>
      <c r="S781" s="936">
        <f t="shared" si="195"/>
        <v>9.1603191875226742</v>
      </c>
      <c r="T781" s="936">
        <f t="shared" si="195"/>
        <v>11.071039950256491</v>
      </c>
      <c r="U781" s="936">
        <f t="shared" si="195"/>
        <v>12.850924918389552</v>
      </c>
      <c r="V781" s="936">
        <f t="shared" si="195"/>
        <v>20.301051867972419</v>
      </c>
      <c r="W781" s="936">
        <f t="shared" si="195"/>
        <v>22.174464998186451</v>
      </c>
      <c r="X781" s="936">
        <f>X778/X775*100-100</f>
        <v>12.879216539717092</v>
      </c>
      <c r="Y781" s="767"/>
    </row>
    <row r="782" spans="1:27" ht="13.5" thickBot="1" x14ac:dyDescent="0.25">
      <c r="A782" s="1206" t="s">
        <v>27</v>
      </c>
      <c r="B782" s="1207"/>
      <c r="C782" s="254">
        <f t="shared" ref="C782:W782" si="196">C778-C763</f>
        <v>205.75</v>
      </c>
      <c r="D782" s="255">
        <f t="shared" si="196"/>
        <v>21.91666666666697</v>
      </c>
      <c r="E782" s="255">
        <f t="shared" si="196"/>
        <v>80.41666666666697</v>
      </c>
      <c r="F782" s="255">
        <f t="shared" si="196"/>
        <v>113.5</v>
      </c>
      <c r="G782" s="255">
        <f t="shared" si="196"/>
        <v>-52.58333333333303</v>
      </c>
      <c r="H782" s="255">
        <f t="shared" si="196"/>
        <v>35.83333333333303</v>
      </c>
      <c r="I782" s="256">
        <f t="shared" si="196"/>
        <v>105.16666666666697</v>
      </c>
      <c r="J782" s="437">
        <f t="shared" si="196"/>
        <v>-145</v>
      </c>
      <c r="K782" s="255">
        <f t="shared" si="196"/>
        <v>17.75</v>
      </c>
      <c r="L782" s="255">
        <f t="shared" si="196"/>
        <v>-87.75</v>
      </c>
      <c r="M782" s="255">
        <f t="shared" si="196"/>
        <v>34</v>
      </c>
      <c r="N782" s="255">
        <f t="shared" si="196"/>
        <v>-166.16666666666697</v>
      </c>
      <c r="O782" s="255">
        <f t="shared" si="196"/>
        <v>104</v>
      </c>
      <c r="P782" s="256">
        <f t="shared" si="196"/>
        <v>63.33333333333303</v>
      </c>
      <c r="Q782" s="437">
        <f t="shared" si="196"/>
        <v>21.91666666666697</v>
      </c>
      <c r="R782" s="255">
        <f t="shared" si="196"/>
        <v>88.16666666666697</v>
      </c>
      <c r="S782" s="255">
        <f t="shared" si="196"/>
        <v>-30.08333333333303</v>
      </c>
      <c r="T782" s="255">
        <f t="shared" si="196"/>
        <v>154.71428571428532</v>
      </c>
      <c r="U782" s="255">
        <f t="shared" si="196"/>
        <v>63.5</v>
      </c>
      <c r="V782" s="255">
        <f t="shared" si="196"/>
        <v>7.8333333333330302</v>
      </c>
      <c r="W782" s="256">
        <f t="shared" si="196"/>
        <v>22.91666666666697</v>
      </c>
      <c r="X782" s="363">
        <f t="shared" ref="X782" si="197">X778-$C$285</f>
        <v>1880.8000000000002</v>
      </c>
      <c r="Y782" s="935"/>
      <c r="Z782" s="210"/>
    </row>
    <row r="783" spans="1:27" x14ac:dyDescent="0.2">
      <c r="A783" s="1206" t="s">
        <v>51</v>
      </c>
      <c r="B783" s="1207"/>
      <c r="C783" s="956">
        <v>43</v>
      </c>
      <c r="D783" s="957">
        <v>40</v>
      </c>
      <c r="E783" s="957">
        <v>42</v>
      </c>
      <c r="F783" s="957">
        <v>9</v>
      </c>
      <c r="G783" s="957">
        <v>43</v>
      </c>
      <c r="H783" s="957">
        <v>44</v>
      </c>
      <c r="I783" s="958">
        <v>43</v>
      </c>
      <c r="J783" s="959">
        <v>44</v>
      </c>
      <c r="K783" s="957">
        <v>44</v>
      </c>
      <c r="L783" s="957">
        <v>45</v>
      </c>
      <c r="M783" s="957">
        <v>9</v>
      </c>
      <c r="N783" s="957">
        <v>44</v>
      </c>
      <c r="O783" s="957">
        <v>45</v>
      </c>
      <c r="P783" s="960">
        <v>43</v>
      </c>
      <c r="Q783" s="956">
        <v>44</v>
      </c>
      <c r="R783" s="957">
        <v>44</v>
      </c>
      <c r="S783" s="957">
        <v>44</v>
      </c>
      <c r="T783" s="957">
        <v>10</v>
      </c>
      <c r="U783" s="957">
        <v>44</v>
      </c>
      <c r="V783" s="957">
        <v>45</v>
      </c>
      <c r="W783" s="960">
        <v>42</v>
      </c>
      <c r="X783" s="972">
        <f>SUM(C783:W783)</f>
        <v>811</v>
      </c>
      <c r="Y783" s="200" t="s">
        <v>56</v>
      </c>
      <c r="Z783" s="263">
        <f>X768-X783</f>
        <v>1</v>
      </c>
      <c r="AA783" s="285">
        <f>Z783/X768</f>
        <v>1.2315270935960591E-3</v>
      </c>
    </row>
    <row r="784" spans="1:27" x14ac:dyDescent="0.2">
      <c r="A784" s="1206" t="s">
        <v>28</v>
      </c>
      <c r="B784" s="1207"/>
      <c r="C784" s="218">
        <v>161.5</v>
      </c>
      <c r="D784" s="218">
        <v>161.5</v>
      </c>
      <c r="E784" s="267">
        <v>161</v>
      </c>
      <c r="F784" s="267">
        <v>161</v>
      </c>
      <c r="G784" s="267">
        <v>161</v>
      </c>
      <c r="H784" s="267">
        <v>160</v>
      </c>
      <c r="I784" s="267">
        <v>160</v>
      </c>
      <c r="J784" s="425">
        <v>162</v>
      </c>
      <c r="K784" s="425">
        <v>162</v>
      </c>
      <c r="L784" s="267">
        <v>161.5</v>
      </c>
      <c r="M784" s="267">
        <v>161.5</v>
      </c>
      <c r="N784" s="267">
        <v>161</v>
      </c>
      <c r="O784" s="267">
        <v>160</v>
      </c>
      <c r="P784" s="267">
        <v>160</v>
      </c>
      <c r="Q784" s="425">
        <v>164</v>
      </c>
      <c r="R784" s="425">
        <v>164</v>
      </c>
      <c r="S784" s="267">
        <v>161</v>
      </c>
      <c r="T784" s="267">
        <v>161</v>
      </c>
      <c r="U784" s="267">
        <v>161</v>
      </c>
      <c r="V784" s="267">
        <v>159.5</v>
      </c>
      <c r="W784" s="267">
        <v>159.5</v>
      </c>
      <c r="X784" s="1010">
        <f>AVERAGE(C784:W784)</f>
        <v>161.14285714285714</v>
      </c>
      <c r="Y784" s="200" t="s">
        <v>57</v>
      </c>
      <c r="Z784" s="200">
        <v>161.34</v>
      </c>
      <c r="AA784" s="210"/>
    </row>
    <row r="785" spans="1:27" ht="13.5" thickBot="1" x14ac:dyDescent="0.25">
      <c r="A785" s="1212" t="s">
        <v>26</v>
      </c>
      <c r="B785" s="1213"/>
      <c r="C785" s="623">
        <f t="shared" ref="C785:W785" si="198">C784-C769</f>
        <v>0</v>
      </c>
      <c r="D785" s="624">
        <f t="shared" si="198"/>
        <v>0</v>
      </c>
      <c r="E785" s="624">
        <f t="shared" si="198"/>
        <v>0</v>
      </c>
      <c r="F785" s="624">
        <f t="shared" si="198"/>
        <v>0</v>
      </c>
      <c r="G785" s="624">
        <f t="shared" si="198"/>
        <v>0</v>
      </c>
      <c r="H785" s="624">
        <f t="shared" si="198"/>
        <v>0</v>
      </c>
      <c r="I785" s="625">
        <f t="shared" si="198"/>
        <v>0</v>
      </c>
      <c r="J785" s="723">
        <f t="shared" si="198"/>
        <v>0</v>
      </c>
      <c r="K785" s="624">
        <f t="shared" si="198"/>
        <v>0</v>
      </c>
      <c r="L785" s="624">
        <f t="shared" si="198"/>
        <v>0</v>
      </c>
      <c r="M785" s="624">
        <f t="shared" si="198"/>
        <v>0</v>
      </c>
      <c r="N785" s="624">
        <f t="shared" si="198"/>
        <v>0</v>
      </c>
      <c r="O785" s="624">
        <f t="shared" si="198"/>
        <v>0</v>
      </c>
      <c r="P785" s="625">
        <f t="shared" si="198"/>
        <v>0</v>
      </c>
      <c r="Q785" s="723">
        <f t="shared" si="198"/>
        <v>0</v>
      </c>
      <c r="R785" s="624">
        <f t="shared" si="198"/>
        <v>0</v>
      </c>
      <c r="S785" s="624">
        <f t="shared" si="198"/>
        <v>0</v>
      </c>
      <c r="T785" s="624">
        <f t="shared" si="198"/>
        <v>0</v>
      </c>
      <c r="U785" s="624">
        <f t="shared" si="198"/>
        <v>0</v>
      </c>
      <c r="V785" s="624">
        <f t="shared" si="198"/>
        <v>0</v>
      </c>
      <c r="W785" s="626">
        <f t="shared" si="198"/>
        <v>0</v>
      </c>
      <c r="X785" s="223"/>
      <c r="Y785" s="200" t="s">
        <v>26</v>
      </c>
      <c r="Z785" s="200">
        <f>Z784-Z769</f>
        <v>1.1700000000000159</v>
      </c>
    </row>
    <row r="786" spans="1:27" ht="13.5" thickBot="1" x14ac:dyDescent="0.25"/>
    <row r="787" spans="1:27" ht="13.5" thickBot="1" x14ac:dyDescent="0.25">
      <c r="A787" s="1003">
        <f>A772+7</f>
        <v>45797</v>
      </c>
      <c r="B787" s="1022"/>
      <c r="C787" s="989">
        <f>C792/C798</f>
        <v>0.27906976744186046</v>
      </c>
      <c r="D787" s="989">
        <f t="shared" ref="D787:W787" si="199">D792/D798</f>
        <v>0.3</v>
      </c>
      <c r="E787" s="989">
        <f t="shared" si="199"/>
        <v>0.2857142857142857</v>
      </c>
      <c r="F787" s="989">
        <f t="shared" si="199"/>
        <v>0.75</v>
      </c>
      <c r="G787" s="989">
        <f t="shared" si="199"/>
        <v>0.27906976744186046</v>
      </c>
      <c r="H787" s="989">
        <f t="shared" si="199"/>
        <v>0.27906976744186046</v>
      </c>
      <c r="I787" s="989">
        <f t="shared" si="199"/>
        <v>0.27906976744186046</v>
      </c>
      <c r="J787" s="989">
        <f t="shared" si="199"/>
        <v>0.27272727272727271</v>
      </c>
      <c r="K787" s="989">
        <f t="shared" si="199"/>
        <v>0.27272727272727271</v>
      </c>
      <c r="L787" s="989">
        <f t="shared" si="199"/>
        <v>0.26666666666666666</v>
      </c>
      <c r="M787" s="991">
        <f t="shared" si="199"/>
        <v>0.66666666666666663</v>
      </c>
      <c r="N787" s="991">
        <f t="shared" si="199"/>
        <v>0.27272727272727271</v>
      </c>
      <c r="O787" s="991">
        <f t="shared" si="199"/>
        <v>0.26666666666666666</v>
      </c>
      <c r="P787" s="991">
        <f t="shared" si="199"/>
        <v>0.27906976744186046</v>
      </c>
      <c r="Q787" s="991">
        <f t="shared" si="199"/>
        <v>0.27272727272727271</v>
      </c>
      <c r="R787" s="991">
        <f t="shared" si="199"/>
        <v>0.27272727272727271</v>
      </c>
      <c r="S787" s="991">
        <f t="shared" si="199"/>
        <v>0.27272727272727271</v>
      </c>
      <c r="T787" s="991">
        <f t="shared" si="199"/>
        <v>0.66666666666666663</v>
      </c>
      <c r="U787" s="989">
        <f t="shared" si="199"/>
        <v>0.27272727272727271</v>
      </c>
      <c r="V787" s="989">
        <f t="shared" si="199"/>
        <v>0.26666666666666666</v>
      </c>
      <c r="W787" s="989">
        <f t="shared" si="199"/>
        <v>0.2857142857142857</v>
      </c>
    </row>
    <row r="788" spans="1:27" ht="13.5" thickBot="1" x14ac:dyDescent="0.25">
      <c r="A788" s="1023" t="s">
        <v>324</v>
      </c>
      <c r="B788" s="1024">
        <f>B773+1</f>
        <v>60</v>
      </c>
      <c r="C788" s="1086" t="s">
        <v>130</v>
      </c>
      <c r="D788" s="1087"/>
      <c r="E788" s="1087"/>
      <c r="F788" s="1087"/>
      <c r="G788" s="1087"/>
      <c r="H788" s="1087"/>
      <c r="I788" s="1088"/>
      <c r="J788" s="1086" t="s">
        <v>131</v>
      </c>
      <c r="K788" s="1087"/>
      <c r="L788" s="1087"/>
      <c r="M788" s="1087"/>
      <c r="N788" s="1087"/>
      <c r="O788" s="1087"/>
      <c r="P788" s="1088"/>
      <c r="Q788" s="1086" t="s">
        <v>53</v>
      </c>
      <c r="R788" s="1087"/>
      <c r="S788" s="1087"/>
      <c r="T788" s="1087"/>
      <c r="U788" s="1087"/>
      <c r="V788" s="1087"/>
      <c r="W788" s="1088"/>
      <c r="X788" s="992" t="s">
        <v>55</v>
      </c>
      <c r="Y788" s="228"/>
    </row>
    <row r="789" spans="1:27" ht="13.5" thickBot="1" x14ac:dyDescent="0.25">
      <c r="A789" s="1214" t="s">
        <v>54</v>
      </c>
      <c r="B789" s="1215"/>
      <c r="C789" s="271">
        <v>1</v>
      </c>
      <c r="D789" s="273">
        <v>2</v>
      </c>
      <c r="E789" s="273">
        <v>3</v>
      </c>
      <c r="F789" s="273">
        <v>4</v>
      </c>
      <c r="G789" s="273">
        <v>5</v>
      </c>
      <c r="H789" s="273">
        <v>6</v>
      </c>
      <c r="I789" s="686">
        <v>7</v>
      </c>
      <c r="J789" s="272">
        <v>8</v>
      </c>
      <c r="K789" s="273">
        <v>9</v>
      </c>
      <c r="L789" s="273">
        <v>10</v>
      </c>
      <c r="M789" s="273">
        <v>11</v>
      </c>
      <c r="N789" s="273">
        <v>12</v>
      </c>
      <c r="O789" s="273">
        <v>13</v>
      </c>
      <c r="P789" s="686">
        <v>14</v>
      </c>
      <c r="Q789" s="272">
        <v>1</v>
      </c>
      <c r="R789" s="273">
        <v>2</v>
      </c>
      <c r="S789" s="273">
        <v>3</v>
      </c>
      <c r="T789" s="273">
        <v>4</v>
      </c>
      <c r="U789" s="273">
        <v>5</v>
      </c>
      <c r="V789" s="273">
        <v>6</v>
      </c>
      <c r="W789" s="686">
        <v>7</v>
      </c>
      <c r="X789" s="993"/>
      <c r="Y789" s="228"/>
      <c r="Z789" s="228"/>
    </row>
    <row r="790" spans="1:27" x14ac:dyDescent="0.2">
      <c r="A790" s="1208" t="s">
        <v>3</v>
      </c>
      <c r="B790" s="1209"/>
      <c r="C790" s="338">
        <v>4610</v>
      </c>
      <c r="D790" s="339">
        <v>4610</v>
      </c>
      <c r="E790" s="339">
        <v>4610</v>
      </c>
      <c r="F790" s="339">
        <v>4610</v>
      </c>
      <c r="G790" s="339">
        <v>4610</v>
      </c>
      <c r="H790" s="339">
        <v>4610</v>
      </c>
      <c r="I790" s="340">
        <v>4610</v>
      </c>
      <c r="J790" s="338">
        <v>4610</v>
      </c>
      <c r="K790" s="339">
        <v>4610</v>
      </c>
      <c r="L790" s="339">
        <v>4610</v>
      </c>
      <c r="M790" s="339">
        <v>4610</v>
      </c>
      <c r="N790" s="339">
        <v>4610</v>
      </c>
      <c r="O790" s="339">
        <v>4610</v>
      </c>
      <c r="P790" s="343">
        <v>4610</v>
      </c>
      <c r="Q790" s="419">
        <v>4610</v>
      </c>
      <c r="R790" s="339">
        <v>4610</v>
      </c>
      <c r="S790" s="339">
        <v>4610</v>
      </c>
      <c r="T790" s="339">
        <v>4610</v>
      </c>
      <c r="U790" s="339">
        <v>4610</v>
      </c>
      <c r="V790" s="339">
        <v>4610</v>
      </c>
      <c r="W790" s="343">
        <v>4610</v>
      </c>
      <c r="X790" s="973">
        <v>4610</v>
      </c>
      <c r="Y790" s="215">
        <f>X790-X775</f>
        <v>15</v>
      </c>
      <c r="Z790" s="210"/>
    </row>
    <row r="791" spans="1:27" ht="13.5" hidden="1" customHeight="1" x14ac:dyDescent="0.2">
      <c r="A791" s="1208" t="s">
        <v>323</v>
      </c>
      <c r="B791" s="1209"/>
      <c r="C791" s="997">
        <v>64819</v>
      </c>
      <c r="D791" s="998">
        <v>64829</v>
      </c>
      <c r="E791" s="998">
        <v>63061</v>
      </c>
      <c r="F791" s="998">
        <v>32189</v>
      </c>
      <c r="G791" s="998">
        <v>58286</v>
      </c>
      <c r="H791" s="998">
        <v>58443</v>
      </c>
      <c r="I791" s="999">
        <v>57105</v>
      </c>
      <c r="J791" s="997">
        <v>61165</v>
      </c>
      <c r="K791" s="998">
        <v>60910</v>
      </c>
      <c r="L791" s="998">
        <v>60586</v>
      </c>
      <c r="M791" s="998">
        <v>32153</v>
      </c>
      <c r="N791" s="998">
        <v>60701</v>
      </c>
      <c r="O791" s="998">
        <v>66072</v>
      </c>
      <c r="P791" s="1000">
        <v>69393</v>
      </c>
      <c r="Q791" s="1001">
        <v>60353</v>
      </c>
      <c r="R791" s="998">
        <v>59957</v>
      </c>
      <c r="S791" s="998">
        <v>62183</v>
      </c>
      <c r="T791" s="998">
        <v>30834</v>
      </c>
      <c r="U791" s="998">
        <v>63768</v>
      </c>
      <c r="V791" s="998">
        <v>67998</v>
      </c>
      <c r="W791" s="1000">
        <v>65967</v>
      </c>
      <c r="X791" s="1029">
        <v>1220772</v>
      </c>
      <c r="Y791" s="215"/>
      <c r="Z791" s="210"/>
    </row>
    <row r="792" spans="1:27" hidden="1" x14ac:dyDescent="0.2">
      <c r="A792" s="1208" t="s">
        <v>322</v>
      </c>
      <c r="B792" s="1209"/>
      <c r="C792" s="997">
        <v>12</v>
      </c>
      <c r="D792" s="998">
        <v>12</v>
      </c>
      <c r="E792" s="998">
        <v>12</v>
      </c>
      <c r="F792" s="998">
        <v>6</v>
      </c>
      <c r="G792" s="998">
        <v>12</v>
      </c>
      <c r="H792" s="998">
        <v>12</v>
      </c>
      <c r="I792" s="999">
        <v>12</v>
      </c>
      <c r="J792" s="997">
        <v>12</v>
      </c>
      <c r="K792" s="998">
        <v>12</v>
      </c>
      <c r="L792" s="998">
        <v>12</v>
      </c>
      <c r="M792" s="998">
        <v>6</v>
      </c>
      <c r="N792" s="998">
        <v>12</v>
      </c>
      <c r="O792" s="998">
        <v>12</v>
      </c>
      <c r="P792" s="1000">
        <v>12</v>
      </c>
      <c r="Q792" s="1001">
        <v>12</v>
      </c>
      <c r="R792" s="998">
        <v>12</v>
      </c>
      <c r="S792" s="998">
        <v>12</v>
      </c>
      <c r="T792" s="998">
        <v>6</v>
      </c>
      <c r="U792" s="998">
        <v>12</v>
      </c>
      <c r="V792" s="998">
        <v>12</v>
      </c>
      <c r="W792" s="1000">
        <v>12</v>
      </c>
      <c r="X792" s="1002">
        <v>234</v>
      </c>
      <c r="Y792" s="215"/>
      <c r="Z792" s="210"/>
    </row>
    <row r="793" spans="1:27" x14ac:dyDescent="0.2">
      <c r="A793" s="1210" t="s">
        <v>6</v>
      </c>
      <c r="B793" s="1211"/>
      <c r="C793" s="239">
        <v>5401.583333333333</v>
      </c>
      <c r="D793" s="240">
        <v>5402.416666666667</v>
      </c>
      <c r="E793" s="240">
        <v>5255.083333333333</v>
      </c>
      <c r="F793" s="240">
        <v>5364.833333333333</v>
      </c>
      <c r="G793" s="240">
        <v>4857.166666666667</v>
      </c>
      <c r="H793" s="240">
        <v>4870.25</v>
      </c>
      <c r="I793" s="280">
        <v>4758.75</v>
      </c>
      <c r="J793" s="239">
        <v>5097.083333333333</v>
      </c>
      <c r="K793" s="240">
        <v>5075.833333333333</v>
      </c>
      <c r="L793" s="240">
        <v>5048.833333333333</v>
      </c>
      <c r="M793" s="240">
        <v>5358.833333333333</v>
      </c>
      <c r="N793" s="240">
        <v>5058.416666666667</v>
      </c>
      <c r="O793" s="240">
        <v>5506</v>
      </c>
      <c r="P793" s="241">
        <v>5782.75</v>
      </c>
      <c r="Q793" s="420">
        <v>5029.416666666667</v>
      </c>
      <c r="R793" s="240">
        <v>4996.416666666667</v>
      </c>
      <c r="S793" s="240">
        <v>5181.916666666667</v>
      </c>
      <c r="T793" s="240">
        <v>5139</v>
      </c>
      <c r="U793" s="240">
        <v>5314</v>
      </c>
      <c r="V793" s="240">
        <v>5666.5</v>
      </c>
      <c r="W793" s="241">
        <v>5497.25</v>
      </c>
      <c r="X793" s="317">
        <v>5216.9743589743593</v>
      </c>
    </row>
    <row r="794" spans="1:27" x14ac:dyDescent="0.2">
      <c r="A794" s="1206" t="s">
        <v>7</v>
      </c>
      <c r="B794" s="1207"/>
      <c r="C794" s="1004">
        <v>0.91666666666666652</v>
      </c>
      <c r="D794" s="1005">
        <v>0.91666666666666652</v>
      </c>
      <c r="E794" s="1005">
        <v>1</v>
      </c>
      <c r="F794" s="1005">
        <v>0.75</v>
      </c>
      <c r="G794" s="1005">
        <v>0.91666666666666652</v>
      </c>
      <c r="H794" s="1005">
        <v>0.91666666666666652</v>
      </c>
      <c r="I794" s="1006">
        <v>0.83333333333333337</v>
      </c>
      <c r="J794" s="1004">
        <v>0.83333333333333337</v>
      </c>
      <c r="K794" s="1005">
        <v>0.91666666666666652</v>
      </c>
      <c r="L794" s="1005">
        <v>0.91666666666666652</v>
      </c>
      <c r="M794" s="1005">
        <v>1</v>
      </c>
      <c r="N794" s="1005">
        <v>1</v>
      </c>
      <c r="O794" s="1005">
        <v>0.875</v>
      </c>
      <c r="P794" s="1007">
        <v>1</v>
      </c>
      <c r="Q794" s="1008">
        <v>0.95833333333333348</v>
      </c>
      <c r="R794" s="1005">
        <v>0.95833333333333348</v>
      </c>
      <c r="S794" s="1005">
        <v>0.95833333333333348</v>
      </c>
      <c r="T794" s="1005">
        <v>1</v>
      </c>
      <c r="U794" s="1005">
        <v>0.91666666666666652</v>
      </c>
      <c r="V794" s="1005">
        <v>0.91666666666666652</v>
      </c>
      <c r="W794" s="1007">
        <v>0.91666666666666652</v>
      </c>
      <c r="X794" s="1009">
        <v>0.92521367521367515</v>
      </c>
      <c r="Y794" s="228"/>
      <c r="Z794" s="393"/>
    </row>
    <row r="795" spans="1:27" ht="13.5" thickBot="1" x14ac:dyDescent="0.25">
      <c r="A795" s="1206" t="s">
        <v>8</v>
      </c>
      <c r="B795" s="1207"/>
      <c r="C795" s="911">
        <v>0.10369042955539377</v>
      </c>
      <c r="D795" s="912">
        <v>0.10754968281797288</v>
      </c>
      <c r="E795" s="912">
        <v>0.10976992904298012</v>
      </c>
      <c r="F795" s="912">
        <v>0.10691142549713552</v>
      </c>
      <c r="G795" s="912">
        <v>0.11823397393957651</v>
      </c>
      <c r="H795" s="971">
        <v>0.11809470536489754</v>
      </c>
      <c r="I795" s="941">
        <v>0.12153247363856633</v>
      </c>
      <c r="J795" s="911">
        <v>0.11374891186138057</v>
      </c>
      <c r="K795" s="912">
        <v>0.11409222126741246</v>
      </c>
      <c r="L795" s="912">
        <v>0.11552693611806265</v>
      </c>
      <c r="M795" s="912">
        <v>0.10890588464000329</v>
      </c>
      <c r="N795" s="912">
        <v>0.11432224780773326</v>
      </c>
      <c r="O795" s="912">
        <v>0.10557352345965954</v>
      </c>
      <c r="P795" s="913">
        <v>9.9754294587736561E-2</v>
      </c>
      <c r="Q795" s="974">
        <v>0.11572115587516983</v>
      </c>
      <c r="R795" s="912">
        <v>0.11556746545189404</v>
      </c>
      <c r="S795" s="912">
        <v>0.11306013856240132</v>
      </c>
      <c r="T795" s="912">
        <v>0.1125945751663029</v>
      </c>
      <c r="U795" s="912">
        <v>0.10981174815019211</v>
      </c>
      <c r="V795" s="912">
        <v>0.10299572251165247</v>
      </c>
      <c r="W795" s="913">
        <v>0.1037666416400566</v>
      </c>
      <c r="X795" s="1017">
        <v>0.11112913560535687</v>
      </c>
      <c r="Z795" s="313"/>
    </row>
    <row r="796" spans="1:27" x14ac:dyDescent="0.2">
      <c r="A796" s="1210" t="s">
        <v>1</v>
      </c>
      <c r="B796" s="1211"/>
      <c r="C796" s="936">
        <f>C793/C790*100-100</f>
        <v>17.17100506146059</v>
      </c>
      <c r="D796" s="936">
        <f t="shared" ref="D796:W796" si="200">D793/D790*100-100</f>
        <v>17.189081706435289</v>
      </c>
      <c r="E796" s="936">
        <f t="shared" si="200"/>
        <v>13.99313087490961</v>
      </c>
      <c r="F796" s="936">
        <f t="shared" si="200"/>
        <v>16.373825018076644</v>
      </c>
      <c r="G796" s="936">
        <f t="shared" si="200"/>
        <v>5.3615328994938523</v>
      </c>
      <c r="H796" s="936">
        <f t="shared" si="200"/>
        <v>5.6453362255965374</v>
      </c>
      <c r="I796" s="936">
        <f t="shared" si="200"/>
        <v>3.2266811279826584</v>
      </c>
      <c r="J796" s="936">
        <f t="shared" si="200"/>
        <v>10.565798987707865</v>
      </c>
      <c r="K796" s="936">
        <f t="shared" si="200"/>
        <v>10.104844540853207</v>
      </c>
      <c r="L796" s="936">
        <f t="shared" si="200"/>
        <v>9.5191612436731532</v>
      </c>
      <c r="M796" s="936">
        <f t="shared" si="200"/>
        <v>16.243673174258859</v>
      </c>
      <c r="N796" s="936">
        <f t="shared" si="200"/>
        <v>9.7270426608821623</v>
      </c>
      <c r="O796" s="936">
        <f t="shared" si="200"/>
        <v>19.436008676789584</v>
      </c>
      <c r="P796" s="936">
        <f t="shared" si="200"/>
        <v>25.439262472885034</v>
      </c>
      <c r="Q796" s="936">
        <f t="shared" si="200"/>
        <v>9.0979754157628463</v>
      </c>
      <c r="R796" s="936">
        <f t="shared" si="200"/>
        <v>8.3821402747650069</v>
      </c>
      <c r="S796" s="936">
        <f t="shared" si="200"/>
        <v>12.406001446131597</v>
      </c>
      <c r="T796" s="936">
        <f t="shared" si="200"/>
        <v>11.475054229934926</v>
      </c>
      <c r="U796" s="936">
        <f t="shared" si="200"/>
        <v>15.271149674620403</v>
      </c>
      <c r="V796" s="936">
        <f t="shared" si="200"/>
        <v>22.91757049891541</v>
      </c>
      <c r="W796" s="936">
        <f t="shared" si="200"/>
        <v>19.246203904555315</v>
      </c>
      <c r="X796" s="936">
        <f>X793/X790*100-100</f>
        <v>13.166471995105411</v>
      </c>
      <c r="Y796" s="767"/>
    </row>
    <row r="797" spans="1:27" ht="13.5" thickBot="1" x14ac:dyDescent="0.25">
      <c r="A797" s="1206" t="s">
        <v>27</v>
      </c>
      <c r="B797" s="1207"/>
      <c r="C797" s="254">
        <f t="shared" ref="C797:W797" si="201">C793-C778</f>
        <v>-316.16666666666697</v>
      </c>
      <c r="D797" s="255">
        <f t="shared" si="201"/>
        <v>84.5</v>
      </c>
      <c r="E797" s="255">
        <f t="shared" si="201"/>
        <v>6.6666666666660603</v>
      </c>
      <c r="F797" s="255">
        <f t="shared" si="201"/>
        <v>-54.66666666666697</v>
      </c>
      <c r="G797" s="255">
        <f t="shared" si="201"/>
        <v>-37.25</v>
      </c>
      <c r="H797" s="255">
        <f t="shared" si="201"/>
        <v>-22.58333333333303</v>
      </c>
      <c r="I797" s="256">
        <f t="shared" si="201"/>
        <v>30.58333333333303</v>
      </c>
      <c r="J797" s="437">
        <f t="shared" si="201"/>
        <v>58.08333333333303</v>
      </c>
      <c r="K797" s="255">
        <f t="shared" si="201"/>
        <v>46.08333333333303</v>
      </c>
      <c r="L797" s="255">
        <f t="shared" si="201"/>
        <v>117.58333333333303</v>
      </c>
      <c r="M797" s="255">
        <f t="shared" si="201"/>
        <v>130.83333333333303</v>
      </c>
      <c r="N797" s="255">
        <f t="shared" si="201"/>
        <v>31.58333333333394</v>
      </c>
      <c r="O797" s="255">
        <f t="shared" si="201"/>
        <v>91</v>
      </c>
      <c r="P797" s="256">
        <f t="shared" si="201"/>
        <v>7.4166666666669698</v>
      </c>
      <c r="Q797" s="437">
        <f t="shared" si="201"/>
        <v>95.5</v>
      </c>
      <c r="R797" s="255">
        <f t="shared" si="201"/>
        <v>16.25</v>
      </c>
      <c r="S797" s="255">
        <f t="shared" si="201"/>
        <v>166</v>
      </c>
      <c r="T797" s="255">
        <f t="shared" si="201"/>
        <v>35.285714285714675</v>
      </c>
      <c r="U797" s="255">
        <f t="shared" si="201"/>
        <v>128.5</v>
      </c>
      <c r="V797" s="255">
        <f t="shared" si="201"/>
        <v>138.66666666666697</v>
      </c>
      <c r="W797" s="256">
        <f t="shared" si="201"/>
        <v>-116.66666666666697</v>
      </c>
      <c r="X797" s="363">
        <f t="shared" ref="X797" si="202">X793-$C$285</f>
        <v>1910.9743589743593</v>
      </c>
      <c r="Y797" s="935"/>
      <c r="Z797" s="210"/>
    </row>
    <row r="798" spans="1:27" x14ac:dyDescent="0.2">
      <c r="A798" s="1206" t="s">
        <v>51</v>
      </c>
      <c r="B798" s="1207"/>
      <c r="C798" s="956">
        <v>43</v>
      </c>
      <c r="D798" s="957">
        <v>40</v>
      </c>
      <c r="E798" s="957">
        <v>42</v>
      </c>
      <c r="F798" s="957">
        <v>8</v>
      </c>
      <c r="G798" s="957">
        <v>43</v>
      </c>
      <c r="H798" s="957">
        <v>43</v>
      </c>
      <c r="I798" s="958">
        <v>43</v>
      </c>
      <c r="J798" s="959">
        <v>44</v>
      </c>
      <c r="K798" s="957">
        <v>44</v>
      </c>
      <c r="L798" s="957">
        <v>45</v>
      </c>
      <c r="M798" s="957">
        <v>9</v>
      </c>
      <c r="N798" s="957">
        <v>44</v>
      </c>
      <c r="O798" s="957">
        <v>45</v>
      </c>
      <c r="P798" s="960">
        <v>43</v>
      </c>
      <c r="Q798" s="956">
        <v>44</v>
      </c>
      <c r="R798" s="957">
        <v>44</v>
      </c>
      <c r="S798" s="957">
        <v>44</v>
      </c>
      <c r="T798" s="957">
        <v>9</v>
      </c>
      <c r="U798" s="957">
        <v>44</v>
      </c>
      <c r="V798" s="957">
        <v>45</v>
      </c>
      <c r="W798" s="960">
        <v>42</v>
      </c>
      <c r="X798" s="972">
        <f>SUM(C798:W798)</f>
        <v>808</v>
      </c>
      <c r="Y798" s="200" t="s">
        <v>56</v>
      </c>
      <c r="Z798" s="263">
        <f>X783-X798</f>
        <v>3</v>
      </c>
      <c r="AA798" s="285">
        <f>Z798/X783</f>
        <v>3.6991368680641184E-3</v>
      </c>
    </row>
    <row r="799" spans="1:27" x14ac:dyDescent="0.2">
      <c r="A799" s="1206" t="s">
        <v>28</v>
      </c>
      <c r="B799" s="1207"/>
      <c r="C799" s="218">
        <v>161.5</v>
      </c>
      <c r="D799" s="218">
        <v>161.5</v>
      </c>
      <c r="E799" s="267">
        <v>161</v>
      </c>
      <c r="F799" s="267">
        <v>161</v>
      </c>
      <c r="G799" s="267">
        <v>161</v>
      </c>
      <c r="H799" s="267">
        <v>160</v>
      </c>
      <c r="I799" s="267">
        <v>160</v>
      </c>
      <c r="J799" s="425">
        <v>162</v>
      </c>
      <c r="K799" s="425">
        <v>162</v>
      </c>
      <c r="L799" s="267">
        <v>161.5</v>
      </c>
      <c r="M799" s="267">
        <v>161.5</v>
      </c>
      <c r="N799" s="267">
        <v>161</v>
      </c>
      <c r="O799" s="267">
        <v>160</v>
      </c>
      <c r="P799" s="267">
        <v>160</v>
      </c>
      <c r="Q799" s="425">
        <v>164</v>
      </c>
      <c r="R799" s="425">
        <v>164</v>
      </c>
      <c r="S799" s="267">
        <v>161</v>
      </c>
      <c r="T799" s="267">
        <v>161</v>
      </c>
      <c r="U799" s="267">
        <v>161</v>
      </c>
      <c r="V799" s="267">
        <v>159.5</v>
      </c>
      <c r="W799" s="267">
        <v>159.5</v>
      </c>
      <c r="X799" s="1010">
        <f>AVERAGE(C799:W799)</f>
        <v>161.14285714285714</v>
      </c>
      <c r="Y799" s="200" t="s">
        <v>57</v>
      </c>
      <c r="Z799" s="200">
        <v>161.69</v>
      </c>
      <c r="AA799" s="210"/>
    </row>
    <row r="800" spans="1:27" ht="13.5" thickBot="1" x14ac:dyDescent="0.25">
      <c r="A800" s="1212" t="s">
        <v>26</v>
      </c>
      <c r="B800" s="1213"/>
      <c r="C800" s="623">
        <f t="shared" ref="C800:W800" si="203">C799-C784</f>
        <v>0</v>
      </c>
      <c r="D800" s="624">
        <f t="shared" si="203"/>
        <v>0</v>
      </c>
      <c r="E800" s="624">
        <f t="shared" si="203"/>
        <v>0</v>
      </c>
      <c r="F800" s="624">
        <f t="shared" si="203"/>
        <v>0</v>
      </c>
      <c r="G800" s="624">
        <f t="shared" si="203"/>
        <v>0</v>
      </c>
      <c r="H800" s="624">
        <f t="shared" si="203"/>
        <v>0</v>
      </c>
      <c r="I800" s="625">
        <f t="shared" si="203"/>
        <v>0</v>
      </c>
      <c r="J800" s="723">
        <f t="shared" si="203"/>
        <v>0</v>
      </c>
      <c r="K800" s="624">
        <f t="shared" si="203"/>
        <v>0</v>
      </c>
      <c r="L800" s="624">
        <f t="shared" si="203"/>
        <v>0</v>
      </c>
      <c r="M800" s="624">
        <f t="shared" si="203"/>
        <v>0</v>
      </c>
      <c r="N800" s="624">
        <f t="shared" si="203"/>
        <v>0</v>
      </c>
      <c r="O800" s="624">
        <f t="shared" si="203"/>
        <v>0</v>
      </c>
      <c r="P800" s="625">
        <f t="shared" si="203"/>
        <v>0</v>
      </c>
      <c r="Q800" s="723">
        <f t="shared" si="203"/>
        <v>0</v>
      </c>
      <c r="R800" s="624">
        <f t="shared" si="203"/>
        <v>0</v>
      </c>
      <c r="S800" s="624">
        <f t="shared" si="203"/>
        <v>0</v>
      </c>
      <c r="T800" s="624">
        <f t="shared" si="203"/>
        <v>0</v>
      </c>
      <c r="U800" s="624">
        <f t="shared" si="203"/>
        <v>0</v>
      </c>
      <c r="V800" s="624">
        <f t="shared" si="203"/>
        <v>0</v>
      </c>
      <c r="W800" s="626">
        <f t="shared" si="203"/>
        <v>0</v>
      </c>
      <c r="X800" s="223"/>
      <c r="Y800" s="200" t="s">
        <v>26</v>
      </c>
      <c r="Z800" s="200">
        <f>Z799-Z784</f>
        <v>0.34999999999999432</v>
      </c>
    </row>
    <row r="801" spans="1:27" ht="13.5" thickBot="1" x14ac:dyDescent="0.25"/>
    <row r="802" spans="1:27" ht="13.5" thickBot="1" x14ac:dyDescent="0.25">
      <c r="A802" s="1003">
        <f>A787+7</f>
        <v>45804</v>
      </c>
      <c r="B802" s="1022"/>
      <c r="C802" s="989">
        <f>C807/C813</f>
        <v>0.30232558139534882</v>
      </c>
      <c r="D802" s="989">
        <f t="shared" ref="D802:W802" si="204">D807/D813</f>
        <v>0.3</v>
      </c>
      <c r="E802" s="989">
        <f t="shared" si="204"/>
        <v>0.2857142857142857</v>
      </c>
      <c r="F802" s="989">
        <f t="shared" si="204"/>
        <v>0.75</v>
      </c>
      <c r="G802" s="989">
        <f t="shared" si="204"/>
        <v>0.2857142857142857</v>
      </c>
      <c r="H802" s="989">
        <f t="shared" si="204"/>
        <v>0.2857142857142857</v>
      </c>
      <c r="I802" s="989">
        <f t="shared" si="204"/>
        <v>0.27906976744186046</v>
      </c>
      <c r="J802" s="989">
        <f t="shared" si="204"/>
        <v>0.27272727272727271</v>
      </c>
      <c r="K802" s="989">
        <f t="shared" si="204"/>
        <v>0.27272727272727271</v>
      </c>
      <c r="L802" s="989">
        <f t="shared" si="204"/>
        <v>0.26666666666666666</v>
      </c>
      <c r="M802" s="991">
        <f t="shared" si="204"/>
        <v>0.66666666666666663</v>
      </c>
      <c r="N802" s="991">
        <f t="shared" si="204"/>
        <v>0.27906976744186046</v>
      </c>
      <c r="O802" s="991">
        <f t="shared" si="204"/>
        <v>0.26666666666666666</v>
      </c>
      <c r="P802" s="991">
        <f t="shared" si="204"/>
        <v>0.27906976744186046</v>
      </c>
      <c r="Q802" s="991">
        <f t="shared" si="204"/>
        <v>0.27272727272727271</v>
      </c>
      <c r="R802" s="991">
        <f t="shared" si="204"/>
        <v>0.27272727272727271</v>
      </c>
      <c r="S802" s="991">
        <f t="shared" si="204"/>
        <v>0.27272727272727271</v>
      </c>
      <c r="T802" s="991">
        <f t="shared" si="204"/>
        <v>0.66666666666666663</v>
      </c>
      <c r="U802" s="989">
        <f t="shared" si="204"/>
        <v>0.27272727272727271</v>
      </c>
      <c r="V802" s="989">
        <f t="shared" si="204"/>
        <v>0.26666666666666666</v>
      </c>
      <c r="W802" s="989">
        <f t="shared" si="204"/>
        <v>0.2857142857142857</v>
      </c>
    </row>
    <row r="803" spans="1:27" ht="13.5" thickBot="1" x14ac:dyDescent="0.25">
      <c r="A803" s="1023" t="s">
        <v>324</v>
      </c>
      <c r="B803" s="1024">
        <f>B788+1</f>
        <v>61</v>
      </c>
      <c r="C803" s="1086" t="s">
        <v>130</v>
      </c>
      <c r="D803" s="1087"/>
      <c r="E803" s="1087"/>
      <c r="F803" s="1087"/>
      <c r="G803" s="1087"/>
      <c r="H803" s="1087"/>
      <c r="I803" s="1088"/>
      <c r="J803" s="1086" t="s">
        <v>131</v>
      </c>
      <c r="K803" s="1087"/>
      <c r="L803" s="1087"/>
      <c r="M803" s="1087"/>
      <c r="N803" s="1087"/>
      <c r="O803" s="1087"/>
      <c r="P803" s="1088"/>
      <c r="Q803" s="1086" t="s">
        <v>53</v>
      </c>
      <c r="R803" s="1087"/>
      <c r="S803" s="1087"/>
      <c r="T803" s="1087"/>
      <c r="U803" s="1087"/>
      <c r="V803" s="1087"/>
      <c r="W803" s="1088"/>
      <c r="X803" s="992" t="s">
        <v>55</v>
      </c>
      <c r="Y803" s="228"/>
    </row>
    <row r="804" spans="1:27" ht="13.5" thickBot="1" x14ac:dyDescent="0.25">
      <c r="A804" s="1214" t="s">
        <v>54</v>
      </c>
      <c r="B804" s="1215"/>
      <c r="C804" s="271">
        <v>1</v>
      </c>
      <c r="D804" s="273">
        <v>2</v>
      </c>
      <c r="E804" s="273">
        <v>3</v>
      </c>
      <c r="F804" s="273">
        <v>4</v>
      </c>
      <c r="G804" s="273">
        <v>5</v>
      </c>
      <c r="H804" s="273">
        <v>6</v>
      </c>
      <c r="I804" s="686">
        <v>7</v>
      </c>
      <c r="J804" s="272">
        <v>8</v>
      </c>
      <c r="K804" s="273">
        <v>9</v>
      </c>
      <c r="L804" s="273">
        <v>10</v>
      </c>
      <c r="M804" s="273">
        <v>11</v>
      </c>
      <c r="N804" s="273">
        <v>12</v>
      </c>
      <c r="O804" s="273">
        <v>13</v>
      </c>
      <c r="P804" s="686">
        <v>14</v>
      </c>
      <c r="Q804" s="272">
        <v>1</v>
      </c>
      <c r="R804" s="273">
        <v>2</v>
      </c>
      <c r="S804" s="273">
        <v>3</v>
      </c>
      <c r="T804" s="273">
        <v>4</v>
      </c>
      <c r="U804" s="273">
        <v>5</v>
      </c>
      <c r="V804" s="273">
        <v>6</v>
      </c>
      <c r="W804" s="686">
        <v>7</v>
      </c>
      <c r="X804" s="993"/>
      <c r="Y804" s="228"/>
      <c r="Z804" s="228"/>
    </row>
    <row r="805" spans="1:27" x14ac:dyDescent="0.2">
      <c r="A805" s="1208" t="s">
        <v>3</v>
      </c>
      <c r="B805" s="1209"/>
      <c r="C805" s="338">
        <v>4625</v>
      </c>
      <c r="D805" s="339">
        <v>4625</v>
      </c>
      <c r="E805" s="339">
        <v>4625</v>
      </c>
      <c r="F805" s="339">
        <v>4625</v>
      </c>
      <c r="G805" s="339">
        <v>4625</v>
      </c>
      <c r="H805" s="339">
        <v>4625</v>
      </c>
      <c r="I805" s="340">
        <v>4625</v>
      </c>
      <c r="J805" s="338">
        <v>4625</v>
      </c>
      <c r="K805" s="339">
        <v>4625</v>
      </c>
      <c r="L805" s="339">
        <v>4625</v>
      </c>
      <c r="M805" s="339">
        <v>4625</v>
      </c>
      <c r="N805" s="339">
        <v>4625</v>
      </c>
      <c r="O805" s="339">
        <v>4625</v>
      </c>
      <c r="P805" s="343">
        <v>4625</v>
      </c>
      <c r="Q805" s="419">
        <v>4625</v>
      </c>
      <c r="R805" s="339">
        <v>4625</v>
      </c>
      <c r="S805" s="339">
        <v>4625</v>
      </c>
      <c r="T805" s="339">
        <v>4625</v>
      </c>
      <c r="U805" s="339">
        <v>4625</v>
      </c>
      <c r="V805" s="339">
        <v>4625</v>
      </c>
      <c r="W805" s="343">
        <v>4625</v>
      </c>
      <c r="X805" s="973">
        <v>4625</v>
      </c>
      <c r="Y805" s="215">
        <f>X805-X790</f>
        <v>15</v>
      </c>
      <c r="Z805" s="210"/>
    </row>
    <row r="806" spans="1:27" x14ac:dyDescent="0.2">
      <c r="A806" s="1208" t="s">
        <v>323</v>
      </c>
      <c r="B806" s="1209"/>
      <c r="C806" s="997">
        <v>73171</v>
      </c>
      <c r="D806" s="998">
        <v>64962</v>
      </c>
      <c r="E806" s="998">
        <v>63923</v>
      </c>
      <c r="F806" s="998">
        <v>31634</v>
      </c>
      <c r="G806" s="998">
        <v>58933</v>
      </c>
      <c r="H806" s="998">
        <v>59042</v>
      </c>
      <c r="I806" s="999">
        <v>58506</v>
      </c>
      <c r="J806" s="997">
        <v>61478</v>
      </c>
      <c r="K806" s="998">
        <v>60957</v>
      </c>
      <c r="L806" s="998">
        <v>62668</v>
      </c>
      <c r="M806" s="998">
        <v>29022</v>
      </c>
      <c r="N806" s="998">
        <v>62372</v>
      </c>
      <c r="O806" s="998">
        <v>63922</v>
      </c>
      <c r="P806" s="1000">
        <v>69346</v>
      </c>
      <c r="Q806" s="1001">
        <v>59840</v>
      </c>
      <c r="R806" s="998">
        <v>59584</v>
      </c>
      <c r="S806" s="998">
        <v>60703</v>
      </c>
      <c r="T806" s="998">
        <v>31794</v>
      </c>
      <c r="U806" s="998">
        <v>61521</v>
      </c>
      <c r="V806" s="998">
        <v>68004</v>
      </c>
      <c r="W806" s="1000">
        <v>66636</v>
      </c>
      <c r="X806" s="1029">
        <v>1228018</v>
      </c>
      <c r="Y806" s="215"/>
      <c r="Z806" s="210"/>
    </row>
    <row r="807" spans="1:27" x14ac:dyDescent="0.2">
      <c r="A807" s="1208" t="s">
        <v>322</v>
      </c>
      <c r="B807" s="1209"/>
      <c r="C807" s="997">
        <v>13</v>
      </c>
      <c r="D807" s="998">
        <v>12</v>
      </c>
      <c r="E807" s="998">
        <v>12</v>
      </c>
      <c r="F807" s="998">
        <v>6</v>
      </c>
      <c r="G807" s="998">
        <v>12</v>
      </c>
      <c r="H807" s="998">
        <v>12</v>
      </c>
      <c r="I807" s="999">
        <v>12</v>
      </c>
      <c r="J807" s="997">
        <v>12</v>
      </c>
      <c r="K807" s="998">
        <v>12</v>
      </c>
      <c r="L807" s="998">
        <v>12</v>
      </c>
      <c r="M807" s="998">
        <v>6</v>
      </c>
      <c r="N807" s="998">
        <v>12</v>
      </c>
      <c r="O807" s="998">
        <v>12</v>
      </c>
      <c r="P807" s="1000">
        <v>12</v>
      </c>
      <c r="Q807" s="1001">
        <v>12</v>
      </c>
      <c r="R807" s="998">
        <v>12</v>
      </c>
      <c r="S807" s="998">
        <v>12</v>
      </c>
      <c r="T807" s="998">
        <v>6</v>
      </c>
      <c r="U807" s="998">
        <v>12</v>
      </c>
      <c r="V807" s="998">
        <v>12</v>
      </c>
      <c r="W807" s="1000">
        <v>12</v>
      </c>
      <c r="X807" s="1029">
        <v>235</v>
      </c>
      <c r="Y807" s="215"/>
      <c r="Z807" s="210"/>
    </row>
    <row r="808" spans="1:27" x14ac:dyDescent="0.2">
      <c r="A808" s="1210" t="s">
        <v>6</v>
      </c>
      <c r="B808" s="1211"/>
      <c r="C808" s="239">
        <v>5628.5384615384619</v>
      </c>
      <c r="D808" s="240">
        <v>5413.5</v>
      </c>
      <c r="E808" s="240">
        <v>5326.916666666667</v>
      </c>
      <c r="F808" s="240">
        <v>5272.333333333333</v>
      </c>
      <c r="G808" s="240">
        <v>4911.083333333333</v>
      </c>
      <c r="H808" s="240">
        <v>4920.166666666667</v>
      </c>
      <c r="I808" s="280">
        <v>4875.5</v>
      </c>
      <c r="J808" s="239">
        <v>5123.166666666667</v>
      </c>
      <c r="K808" s="240">
        <v>5079.75</v>
      </c>
      <c r="L808" s="240">
        <v>5222.333333333333</v>
      </c>
      <c r="M808" s="240">
        <v>4837</v>
      </c>
      <c r="N808" s="240">
        <v>5197.666666666667</v>
      </c>
      <c r="O808" s="240">
        <v>5326.833333333333</v>
      </c>
      <c r="P808" s="241">
        <v>5778.833333333333</v>
      </c>
      <c r="Q808" s="420">
        <v>4986.666666666667</v>
      </c>
      <c r="R808" s="240">
        <v>4965.333333333333</v>
      </c>
      <c r="S808" s="240">
        <v>5058.583333333333</v>
      </c>
      <c r="T808" s="240">
        <v>5299</v>
      </c>
      <c r="U808" s="240">
        <v>5126.75</v>
      </c>
      <c r="V808" s="240">
        <v>5667</v>
      </c>
      <c r="W808" s="241">
        <v>5553</v>
      </c>
      <c r="X808" s="317">
        <v>5225.608510638298</v>
      </c>
    </row>
    <row r="809" spans="1:27" x14ac:dyDescent="0.2">
      <c r="A809" s="1206" t="s">
        <v>7</v>
      </c>
      <c r="B809" s="1207"/>
      <c r="C809" s="1037">
        <v>0.91891891891891919</v>
      </c>
      <c r="D809" s="1038">
        <v>0.94444444444444453</v>
      </c>
      <c r="E809" s="1038">
        <v>0.97222222222222199</v>
      </c>
      <c r="F809" s="1038">
        <v>0.83333333333333337</v>
      </c>
      <c r="G809" s="1038">
        <v>0.91666666666666652</v>
      </c>
      <c r="H809" s="1038">
        <v>0.91666666666666652</v>
      </c>
      <c r="I809" s="1039">
        <v>0.80555555555555547</v>
      </c>
      <c r="J809" s="1037">
        <v>0.88888888888888917</v>
      </c>
      <c r="K809" s="1038">
        <v>0.88888888888888917</v>
      </c>
      <c r="L809" s="1038">
        <v>0.88888888888888917</v>
      </c>
      <c r="M809" s="1038">
        <v>0.94444444444444453</v>
      </c>
      <c r="N809" s="1038">
        <v>0.97222222222222199</v>
      </c>
      <c r="O809" s="1038">
        <v>0.88888888888888917</v>
      </c>
      <c r="P809" s="1040">
        <v>1</v>
      </c>
      <c r="Q809" s="1041">
        <v>0.97222222222222199</v>
      </c>
      <c r="R809" s="1038">
        <v>0.97222222222222199</v>
      </c>
      <c r="S809" s="1038">
        <v>0.97222222222222199</v>
      </c>
      <c r="T809" s="1038">
        <v>1</v>
      </c>
      <c r="U809" s="1038">
        <v>0.86111111111111083</v>
      </c>
      <c r="V809" s="1038">
        <v>0.86111111111111083</v>
      </c>
      <c r="W809" s="1040">
        <v>0.94444444444444453</v>
      </c>
      <c r="X809" s="1009">
        <v>0.92175579835154442</v>
      </c>
      <c r="Y809" s="228"/>
      <c r="Z809" s="393"/>
    </row>
    <row r="810" spans="1:27" ht="13.5" thickBot="1" x14ac:dyDescent="0.25">
      <c r="A810" s="1206" t="s">
        <v>8</v>
      </c>
      <c r="B810" s="1207"/>
      <c r="C810" s="911">
        <v>0.1087514861538872</v>
      </c>
      <c r="D810" s="912">
        <v>0.1129155588737696</v>
      </c>
      <c r="E810" s="912">
        <v>0.11507977622885816</v>
      </c>
      <c r="F810" s="912">
        <v>0.11345821928230763</v>
      </c>
      <c r="G810" s="912">
        <v>0.12424484911404836</v>
      </c>
      <c r="H810" s="971">
        <v>0.1240706796935002</v>
      </c>
      <c r="I810" s="941">
        <v>0.12684221951572122</v>
      </c>
      <c r="J810" s="911">
        <v>0.11938730983564637</v>
      </c>
      <c r="K810" s="912">
        <v>0.11996844373581438</v>
      </c>
      <c r="L810" s="912">
        <v>0.11983363221480704</v>
      </c>
      <c r="M810" s="912">
        <v>0.1181133618497079</v>
      </c>
      <c r="N810" s="912">
        <v>0.11920243022609685</v>
      </c>
      <c r="O810" s="912">
        <v>0.11212330716564793</v>
      </c>
      <c r="P810" s="913">
        <v>0.10507986181373578</v>
      </c>
      <c r="Q810" s="974">
        <v>0.1218569102079991</v>
      </c>
      <c r="R810" s="912">
        <v>0.12192283280990861</v>
      </c>
      <c r="S810" s="912">
        <v>0.11940948175529982</v>
      </c>
      <c r="T810" s="912">
        <v>0.11730909213854086</v>
      </c>
      <c r="U810" s="912">
        <v>0.11658336501781209</v>
      </c>
      <c r="V810" s="912">
        <v>0.10804369806319707</v>
      </c>
      <c r="W810" s="913">
        <v>0.10932204676358974</v>
      </c>
      <c r="X810" s="1017">
        <v>0.11684123487680563</v>
      </c>
      <c r="Z810" s="313"/>
    </row>
    <row r="811" spans="1:27" x14ac:dyDescent="0.2">
      <c r="A811" s="1210" t="s">
        <v>1</v>
      </c>
      <c r="B811" s="1211"/>
      <c r="C811" s="936">
        <f>C808/C805*100-100</f>
        <v>21.6981288981289</v>
      </c>
      <c r="D811" s="936">
        <f t="shared" ref="D811:W811" si="205">D808/D805*100-100</f>
        <v>17.048648648648651</v>
      </c>
      <c r="E811" s="936">
        <f t="shared" si="205"/>
        <v>15.176576576576579</v>
      </c>
      <c r="F811" s="936">
        <f t="shared" si="205"/>
        <v>13.996396396396378</v>
      </c>
      <c r="G811" s="936">
        <f t="shared" si="205"/>
        <v>6.1855855855855708</v>
      </c>
      <c r="H811" s="936">
        <f t="shared" si="205"/>
        <v>6.3819819819819941</v>
      </c>
      <c r="I811" s="936">
        <f t="shared" si="205"/>
        <v>5.4162162162162133</v>
      </c>
      <c r="J811" s="936">
        <f t="shared" si="205"/>
        <v>10.771171171171162</v>
      </c>
      <c r="K811" s="936">
        <f t="shared" si="205"/>
        <v>9.8324324324324408</v>
      </c>
      <c r="L811" s="936">
        <f t="shared" si="205"/>
        <v>12.915315315315311</v>
      </c>
      <c r="M811" s="936">
        <f t="shared" si="205"/>
        <v>4.5837837837837867</v>
      </c>
      <c r="N811" s="936">
        <f t="shared" si="205"/>
        <v>12.381981981981994</v>
      </c>
      <c r="O811" s="936">
        <f t="shared" si="205"/>
        <v>15.174774774774761</v>
      </c>
      <c r="P811" s="936">
        <f t="shared" si="205"/>
        <v>24.947747747747755</v>
      </c>
      <c r="Q811" s="936">
        <f t="shared" si="205"/>
        <v>7.819819819819827</v>
      </c>
      <c r="R811" s="936">
        <f t="shared" si="205"/>
        <v>7.3585585585585562</v>
      </c>
      <c r="S811" s="936">
        <f t="shared" si="205"/>
        <v>9.3747747747747781</v>
      </c>
      <c r="T811" s="936">
        <f t="shared" si="205"/>
        <v>14.572972972972977</v>
      </c>
      <c r="U811" s="936">
        <f t="shared" si="205"/>
        <v>10.848648648648648</v>
      </c>
      <c r="V811" s="936">
        <f t="shared" si="205"/>
        <v>22.529729729729723</v>
      </c>
      <c r="W811" s="936">
        <f t="shared" si="205"/>
        <v>20.064864864864873</v>
      </c>
      <c r="X811" s="936">
        <f>X808/X805*100-100</f>
        <v>12.986129959746975</v>
      </c>
      <c r="Y811" s="767"/>
    </row>
    <row r="812" spans="1:27" ht="13.5" thickBot="1" x14ac:dyDescent="0.25">
      <c r="A812" s="1206" t="s">
        <v>27</v>
      </c>
      <c r="B812" s="1207"/>
      <c r="C812" s="254">
        <f t="shared" ref="C812:W812" si="206">C808-C793</f>
        <v>226.95512820512886</v>
      </c>
      <c r="D812" s="255">
        <f t="shared" si="206"/>
        <v>11.08333333333303</v>
      </c>
      <c r="E812" s="255">
        <f t="shared" si="206"/>
        <v>71.83333333333394</v>
      </c>
      <c r="F812" s="255">
        <f t="shared" si="206"/>
        <v>-92.5</v>
      </c>
      <c r="G812" s="255">
        <f t="shared" si="206"/>
        <v>53.91666666666606</v>
      </c>
      <c r="H812" s="255">
        <f t="shared" si="206"/>
        <v>49.91666666666697</v>
      </c>
      <c r="I812" s="256">
        <f t="shared" si="206"/>
        <v>116.75</v>
      </c>
      <c r="J812" s="437">
        <f t="shared" si="206"/>
        <v>26.08333333333394</v>
      </c>
      <c r="K812" s="255">
        <f t="shared" si="206"/>
        <v>3.9166666666669698</v>
      </c>
      <c r="L812" s="255">
        <f t="shared" si="206"/>
        <v>173.5</v>
      </c>
      <c r="M812" s="255">
        <f t="shared" si="206"/>
        <v>-521.83333333333303</v>
      </c>
      <c r="N812" s="255">
        <f t="shared" si="206"/>
        <v>139.25</v>
      </c>
      <c r="O812" s="255">
        <f t="shared" si="206"/>
        <v>-179.16666666666697</v>
      </c>
      <c r="P812" s="256">
        <f t="shared" si="206"/>
        <v>-3.9166666666669698</v>
      </c>
      <c r="Q812" s="437">
        <f t="shared" si="206"/>
        <v>-42.75</v>
      </c>
      <c r="R812" s="255">
        <f t="shared" si="206"/>
        <v>-31.08333333333394</v>
      </c>
      <c r="S812" s="255">
        <f t="shared" si="206"/>
        <v>-123.33333333333394</v>
      </c>
      <c r="T812" s="255">
        <f t="shared" si="206"/>
        <v>160</v>
      </c>
      <c r="U812" s="255">
        <f t="shared" si="206"/>
        <v>-187.25</v>
      </c>
      <c r="V812" s="255">
        <f t="shared" si="206"/>
        <v>0.5</v>
      </c>
      <c r="W812" s="256">
        <f t="shared" si="206"/>
        <v>55.75</v>
      </c>
      <c r="X812" s="363">
        <f t="shared" ref="X812" si="207">X808-$C$285</f>
        <v>1919.608510638298</v>
      </c>
      <c r="Y812" s="935"/>
      <c r="Z812" s="210"/>
    </row>
    <row r="813" spans="1:27" x14ac:dyDescent="0.2">
      <c r="A813" s="1206" t="s">
        <v>51</v>
      </c>
      <c r="B813" s="1207"/>
      <c r="C813" s="956">
        <v>43</v>
      </c>
      <c r="D813" s="957">
        <v>40</v>
      </c>
      <c r="E813" s="957">
        <v>42</v>
      </c>
      <c r="F813" s="957">
        <v>8</v>
      </c>
      <c r="G813" s="957">
        <v>42</v>
      </c>
      <c r="H813" s="957">
        <v>42</v>
      </c>
      <c r="I813" s="958">
        <v>43</v>
      </c>
      <c r="J813" s="959">
        <v>44</v>
      </c>
      <c r="K813" s="957">
        <v>44</v>
      </c>
      <c r="L813" s="957">
        <v>45</v>
      </c>
      <c r="M813" s="957">
        <v>9</v>
      </c>
      <c r="N813" s="957">
        <v>43</v>
      </c>
      <c r="O813" s="957">
        <v>45</v>
      </c>
      <c r="P813" s="960">
        <v>43</v>
      </c>
      <c r="Q813" s="956">
        <v>44</v>
      </c>
      <c r="R813" s="957">
        <v>44</v>
      </c>
      <c r="S813" s="957">
        <v>44</v>
      </c>
      <c r="T813" s="957">
        <v>9</v>
      </c>
      <c r="U813" s="957">
        <v>44</v>
      </c>
      <c r="V813" s="957">
        <v>45</v>
      </c>
      <c r="W813" s="960">
        <v>42</v>
      </c>
      <c r="X813" s="972">
        <f>SUM(C813:W813)</f>
        <v>805</v>
      </c>
      <c r="Y813" s="200" t="s">
        <v>56</v>
      </c>
      <c r="Z813" s="263">
        <f>X798-X813</f>
        <v>3</v>
      </c>
      <c r="AA813" s="285">
        <f>Z813/X798</f>
        <v>3.7128712871287127E-3</v>
      </c>
    </row>
    <row r="814" spans="1:27" x14ac:dyDescent="0.2">
      <c r="A814" s="1206" t="s">
        <v>28</v>
      </c>
      <c r="B814" s="1207"/>
      <c r="C814" s="218">
        <v>162.5</v>
      </c>
      <c r="D814" s="218">
        <v>162.5</v>
      </c>
      <c r="E814" s="267">
        <v>162</v>
      </c>
      <c r="F814" s="267">
        <v>162</v>
      </c>
      <c r="G814" s="267">
        <v>162</v>
      </c>
      <c r="H814" s="267">
        <v>161</v>
      </c>
      <c r="I814" s="267">
        <v>161</v>
      </c>
      <c r="J814" s="425">
        <v>163</v>
      </c>
      <c r="K814" s="425">
        <v>163</v>
      </c>
      <c r="L814" s="267">
        <v>162.5</v>
      </c>
      <c r="M814" s="267">
        <v>162.5</v>
      </c>
      <c r="N814" s="267">
        <v>162</v>
      </c>
      <c r="O814" s="267">
        <v>161</v>
      </c>
      <c r="P814" s="267">
        <v>161</v>
      </c>
      <c r="Q814" s="425">
        <v>165</v>
      </c>
      <c r="R814" s="425">
        <v>165</v>
      </c>
      <c r="S814" s="267">
        <v>162</v>
      </c>
      <c r="T814" s="267">
        <v>162</v>
      </c>
      <c r="U814" s="267">
        <v>162</v>
      </c>
      <c r="V814" s="267">
        <v>160.5</v>
      </c>
      <c r="W814" s="267">
        <v>160.5</v>
      </c>
      <c r="X814" s="1010">
        <f>AVERAGE(C814:W814)</f>
        <v>162.14285714285714</v>
      </c>
      <c r="Y814" s="200" t="s">
        <v>57</v>
      </c>
      <c r="Z814" s="200">
        <v>161.56</v>
      </c>
      <c r="AA814" s="210"/>
    </row>
    <row r="815" spans="1:27" ht="13.5" thickBot="1" x14ac:dyDescent="0.25">
      <c r="A815" s="1212" t="s">
        <v>26</v>
      </c>
      <c r="B815" s="1213"/>
      <c r="C815" s="623">
        <f t="shared" ref="C815:W815" si="208">C814-C799</f>
        <v>1</v>
      </c>
      <c r="D815" s="624">
        <f t="shared" si="208"/>
        <v>1</v>
      </c>
      <c r="E815" s="624">
        <f t="shared" si="208"/>
        <v>1</v>
      </c>
      <c r="F815" s="624">
        <f t="shared" si="208"/>
        <v>1</v>
      </c>
      <c r="G815" s="624">
        <f t="shared" si="208"/>
        <v>1</v>
      </c>
      <c r="H815" s="624">
        <f t="shared" si="208"/>
        <v>1</v>
      </c>
      <c r="I815" s="625">
        <f t="shared" si="208"/>
        <v>1</v>
      </c>
      <c r="J815" s="723">
        <f t="shared" si="208"/>
        <v>1</v>
      </c>
      <c r="K815" s="624">
        <f t="shared" si="208"/>
        <v>1</v>
      </c>
      <c r="L815" s="624">
        <f t="shared" si="208"/>
        <v>1</v>
      </c>
      <c r="M815" s="624">
        <f t="shared" si="208"/>
        <v>1</v>
      </c>
      <c r="N815" s="624">
        <f t="shared" si="208"/>
        <v>1</v>
      </c>
      <c r="O815" s="624">
        <f t="shared" si="208"/>
        <v>1</v>
      </c>
      <c r="P815" s="625">
        <f t="shared" si="208"/>
        <v>1</v>
      </c>
      <c r="Q815" s="723">
        <f t="shared" si="208"/>
        <v>1</v>
      </c>
      <c r="R815" s="624">
        <f t="shared" si="208"/>
        <v>1</v>
      </c>
      <c r="S815" s="624">
        <f t="shared" si="208"/>
        <v>1</v>
      </c>
      <c r="T815" s="624">
        <f t="shared" si="208"/>
        <v>1</v>
      </c>
      <c r="U815" s="624">
        <f t="shared" si="208"/>
        <v>1</v>
      </c>
      <c r="V815" s="624">
        <f t="shared" si="208"/>
        <v>1</v>
      </c>
      <c r="W815" s="626">
        <f t="shared" si="208"/>
        <v>1</v>
      </c>
      <c r="X815" s="223"/>
      <c r="Y815" s="200" t="s">
        <v>26</v>
      </c>
      <c r="Z815" s="200">
        <f>Z814-Z799</f>
        <v>-0.12999999999999545</v>
      </c>
    </row>
    <row r="816" spans="1:27" ht="13.5" thickBot="1" x14ac:dyDescent="0.25">
      <c r="A816" s="1050"/>
      <c r="B816" s="1050"/>
      <c r="C816" s="1050"/>
      <c r="D816" s="1050"/>
      <c r="E816" s="1050"/>
      <c r="F816" s="1050"/>
      <c r="G816" s="1050"/>
      <c r="H816" s="1050"/>
      <c r="I816" s="1050"/>
      <c r="J816" s="1050"/>
      <c r="K816" s="1050"/>
      <c r="L816" s="1050"/>
      <c r="M816" s="1050"/>
      <c r="N816" s="1050"/>
      <c r="O816" s="1050"/>
      <c r="P816" s="1050"/>
      <c r="Q816" s="1050"/>
      <c r="R816" s="1050"/>
      <c r="S816" s="1050"/>
      <c r="T816" s="1050"/>
      <c r="U816" s="1050"/>
      <c r="V816" s="1050"/>
      <c r="W816" s="1050"/>
      <c r="X816" s="1050"/>
      <c r="Y816" s="1050"/>
      <c r="Z816" s="1050"/>
      <c r="AA816" s="1050"/>
    </row>
    <row r="817" spans="1:27" ht="13.5" thickBot="1" x14ac:dyDescent="0.25">
      <c r="A817" s="1003">
        <f>A802+7</f>
        <v>45811</v>
      </c>
      <c r="B817" s="1022"/>
      <c r="C817" s="989">
        <f>C822/C828</f>
        <v>0.27906976744186046</v>
      </c>
      <c r="D817" s="989">
        <f t="shared" ref="D817:W817" si="209">D822/D828</f>
        <v>0.3</v>
      </c>
      <c r="E817" s="989">
        <f t="shared" si="209"/>
        <v>0.2857142857142857</v>
      </c>
      <c r="F817" s="989">
        <f t="shared" si="209"/>
        <v>0.75</v>
      </c>
      <c r="G817" s="989">
        <f t="shared" si="209"/>
        <v>0.2857142857142857</v>
      </c>
      <c r="H817" s="989">
        <f t="shared" si="209"/>
        <v>0.29268292682926828</v>
      </c>
      <c r="I817" s="989">
        <f t="shared" si="209"/>
        <v>0.27906976744186046</v>
      </c>
      <c r="J817" s="989">
        <f t="shared" si="209"/>
        <v>0.27272727272727271</v>
      </c>
      <c r="K817" s="989">
        <f t="shared" si="209"/>
        <v>0.27272727272727271</v>
      </c>
      <c r="L817" s="989">
        <f t="shared" si="209"/>
        <v>0.26666666666666666</v>
      </c>
      <c r="M817" s="991">
        <f t="shared" si="209"/>
        <v>0.66666666666666663</v>
      </c>
      <c r="N817" s="991">
        <f t="shared" si="209"/>
        <v>0.27906976744186046</v>
      </c>
      <c r="O817" s="991">
        <f t="shared" si="209"/>
        <v>0.26666666666666666</v>
      </c>
      <c r="P817" s="991">
        <f t="shared" si="209"/>
        <v>0.27906976744186046</v>
      </c>
      <c r="Q817" s="991">
        <f t="shared" si="209"/>
        <v>0.27272727272727271</v>
      </c>
      <c r="R817" s="991">
        <f t="shared" si="209"/>
        <v>0.27272727272727271</v>
      </c>
      <c r="S817" s="991">
        <f t="shared" si="209"/>
        <v>0.27272727272727271</v>
      </c>
      <c r="T817" s="991">
        <f t="shared" si="209"/>
        <v>0.66666666666666663</v>
      </c>
      <c r="U817" s="989">
        <f t="shared" si="209"/>
        <v>0.27272727272727271</v>
      </c>
      <c r="V817" s="989">
        <f t="shared" si="209"/>
        <v>0.26666666666666666</v>
      </c>
      <c r="W817" s="989">
        <f t="shared" si="209"/>
        <v>0.2857142857142857</v>
      </c>
      <c r="X817" s="1050"/>
      <c r="Y817" s="1050"/>
      <c r="Z817" s="1050"/>
      <c r="AA817" s="1050"/>
    </row>
    <row r="818" spans="1:27" ht="13.5" thickBot="1" x14ac:dyDescent="0.25">
      <c r="A818" s="1023" t="s">
        <v>324</v>
      </c>
      <c r="B818" s="1024">
        <f>B803+1</f>
        <v>62</v>
      </c>
      <c r="C818" s="1086" t="s">
        <v>130</v>
      </c>
      <c r="D818" s="1087"/>
      <c r="E818" s="1087"/>
      <c r="F818" s="1087"/>
      <c r="G818" s="1087"/>
      <c r="H818" s="1087"/>
      <c r="I818" s="1088"/>
      <c r="J818" s="1086" t="s">
        <v>131</v>
      </c>
      <c r="K818" s="1087"/>
      <c r="L818" s="1087"/>
      <c r="M818" s="1087"/>
      <c r="N818" s="1087"/>
      <c r="O818" s="1087"/>
      <c r="P818" s="1088"/>
      <c r="Q818" s="1086" t="s">
        <v>53</v>
      </c>
      <c r="R818" s="1087"/>
      <c r="S818" s="1087"/>
      <c r="T818" s="1087"/>
      <c r="U818" s="1087"/>
      <c r="V818" s="1087"/>
      <c r="W818" s="1088"/>
      <c r="X818" s="1042" t="s">
        <v>55</v>
      </c>
      <c r="Y818" s="228"/>
      <c r="Z818" s="1050"/>
      <c r="AA818" s="1050"/>
    </row>
    <row r="819" spans="1:27" ht="13.5" thickBot="1" x14ac:dyDescent="0.25">
      <c r="A819" s="1214" t="s">
        <v>54</v>
      </c>
      <c r="B819" s="1215"/>
      <c r="C819" s="271">
        <v>1</v>
      </c>
      <c r="D819" s="273">
        <v>2</v>
      </c>
      <c r="E819" s="273">
        <v>3</v>
      </c>
      <c r="F819" s="273">
        <v>4</v>
      </c>
      <c r="G819" s="273">
        <v>5</v>
      </c>
      <c r="H819" s="273">
        <v>6</v>
      </c>
      <c r="I819" s="686">
        <v>7</v>
      </c>
      <c r="J819" s="272">
        <v>8</v>
      </c>
      <c r="K819" s="273">
        <v>9</v>
      </c>
      <c r="L819" s="273">
        <v>10</v>
      </c>
      <c r="M819" s="273">
        <v>11</v>
      </c>
      <c r="N819" s="273">
        <v>12</v>
      </c>
      <c r="O819" s="273">
        <v>13</v>
      </c>
      <c r="P819" s="686">
        <v>14</v>
      </c>
      <c r="Q819" s="272">
        <v>1</v>
      </c>
      <c r="R819" s="273">
        <v>2</v>
      </c>
      <c r="S819" s="273">
        <v>3</v>
      </c>
      <c r="T819" s="273">
        <v>4</v>
      </c>
      <c r="U819" s="273">
        <v>5</v>
      </c>
      <c r="V819" s="273">
        <v>6</v>
      </c>
      <c r="W819" s="686">
        <v>7</v>
      </c>
      <c r="X819" s="1043"/>
      <c r="Y819" s="228"/>
      <c r="Z819" s="228"/>
      <c r="AA819" s="1050"/>
    </row>
    <row r="820" spans="1:27" x14ac:dyDescent="0.2">
      <c r="A820" s="1208" t="s">
        <v>3</v>
      </c>
      <c r="B820" s="1209"/>
      <c r="C820" s="338">
        <v>4640</v>
      </c>
      <c r="D820" s="339">
        <v>4640</v>
      </c>
      <c r="E820" s="339">
        <v>4640</v>
      </c>
      <c r="F820" s="339">
        <v>4640</v>
      </c>
      <c r="G820" s="339">
        <v>4640</v>
      </c>
      <c r="H820" s="339">
        <v>4640</v>
      </c>
      <c r="I820" s="340">
        <v>4640</v>
      </c>
      <c r="J820" s="338">
        <v>4640</v>
      </c>
      <c r="K820" s="339">
        <v>4640</v>
      </c>
      <c r="L820" s="339">
        <v>4640</v>
      </c>
      <c r="M820" s="339">
        <v>4640</v>
      </c>
      <c r="N820" s="339">
        <v>4640</v>
      </c>
      <c r="O820" s="339">
        <v>4640</v>
      </c>
      <c r="P820" s="343">
        <v>4640</v>
      </c>
      <c r="Q820" s="419">
        <v>4640</v>
      </c>
      <c r="R820" s="339">
        <v>4640</v>
      </c>
      <c r="S820" s="339">
        <v>4640</v>
      </c>
      <c r="T820" s="339">
        <v>4640</v>
      </c>
      <c r="U820" s="339">
        <v>4640</v>
      </c>
      <c r="V820" s="339">
        <v>4640</v>
      </c>
      <c r="W820" s="343">
        <v>4640</v>
      </c>
      <c r="X820" s="973">
        <v>4640</v>
      </c>
      <c r="Y820" s="215">
        <f>X820-X805</f>
        <v>15</v>
      </c>
      <c r="Z820" s="210"/>
      <c r="AA820" s="1050"/>
    </row>
    <row r="821" spans="1:27" x14ac:dyDescent="0.2">
      <c r="A821" s="1208" t="s">
        <v>323</v>
      </c>
      <c r="B821" s="1209"/>
      <c r="C821" s="997">
        <v>69709</v>
      </c>
      <c r="D821" s="998">
        <v>64846</v>
      </c>
      <c r="E821" s="998">
        <v>64280</v>
      </c>
      <c r="F821" s="998">
        <v>33436</v>
      </c>
      <c r="G821" s="998">
        <v>60443</v>
      </c>
      <c r="H821" s="998">
        <v>58661</v>
      </c>
      <c r="I821" s="999">
        <v>59377</v>
      </c>
      <c r="J821" s="997">
        <v>62186</v>
      </c>
      <c r="K821" s="998">
        <v>60824</v>
      </c>
      <c r="L821" s="998">
        <v>61975</v>
      </c>
      <c r="M821" s="998">
        <v>33698</v>
      </c>
      <c r="N821" s="998">
        <v>62038</v>
      </c>
      <c r="O821" s="998">
        <v>65837</v>
      </c>
      <c r="P821" s="1000">
        <v>70958</v>
      </c>
      <c r="Q821" s="1001">
        <v>61765</v>
      </c>
      <c r="R821" s="998">
        <v>60846</v>
      </c>
      <c r="S821" s="998">
        <v>61169</v>
      </c>
      <c r="T821" s="998">
        <v>32784</v>
      </c>
      <c r="U821" s="998">
        <v>64052</v>
      </c>
      <c r="V821" s="998">
        <v>66332</v>
      </c>
      <c r="W821" s="1000">
        <v>67313</v>
      </c>
      <c r="X821" s="1029">
        <v>1242529</v>
      </c>
      <c r="Y821" s="215"/>
      <c r="Z821" s="210"/>
      <c r="AA821" s="1050"/>
    </row>
    <row r="822" spans="1:27" x14ac:dyDescent="0.2">
      <c r="A822" s="1208" t="s">
        <v>322</v>
      </c>
      <c r="B822" s="1209"/>
      <c r="C822" s="997">
        <v>12</v>
      </c>
      <c r="D822" s="998">
        <v>12</v>
      </c>
      <c r="E822" s="998">
        <v>12</v>
      </c>
      <c r="F822" s="998">
        <v>6</v>
      </c>
      <c r="G822" s="998">
        <v>12</v>
      </c>
      <c r="H822" s="998">
        <v>12</v>
      </c>
      <c r="I822" s="999">
        <v>12</v>
      </c>
      <c r="J822" s="997">
        <v>12</v>
      </c>
      <c r="K822" s="998">
        <v>12</v>
      </c>
      <c r="L822" s="998">
        <v>12</v>
      </c>
      <c r="M822" s="998">
        <v>6</v>
      </c>
      <c r="N822" s="998">
        <v>12</v>
      </c>
      <c r="O822" s="998">
        <v>12</v>
      </c>
      <c r="P822" s="1000">
        <v>12</v>
      </c>
      <c r="Q822" s="1001">
        <v>12</v>
      </c>
      <c r="R822" s="998">
        <v>12</v>
      </c>
      <c r="S822" s="998">
        <v>12</v>
      </c>
      <c r="T822" s="998">
        <v>6</v>
      </c>
      <c r="U822" s="998">
        <v>12</v>
      </c>
      <c r="V822" s="998">
        <v>12</v>
      </c>
      <c r="W822" s="1000">
        <v>12</v>
      </c>
      <c r="X822" s="1029">
        <v>234</v>
      </c>
      <c r="Y822" s="215"/>
      <c r="Z822" s="210"/>
      <c r="AA822" s="1050"/>
    </row>
    <row r="823" spans="1:27" x14ac:dyDescent="0.2">
      <c r="A823" s="1210" t="s">
        <v>6</v>
      </c>
      <c r="B823" s="1211"/>
      <c r="C823" s="239">
        <v>5809.083333333333</v>
      </c>
      <c r="D823" s="240">
        <v>5403.833333333333</v>
      </c>
      <c r="E823" s="240">
        <v>5356.666666666667</v>
      </c>
      <c r="F823" s="240">
        <v>5572.666666666667</v>
      </c>
      <c r="G823" s="240">
        <v>5036.916666666667</v>
      </c>
      <c r="H823" s="240">
        <v>4888.416666666667</v>
      </c>
      <c r="I823" s="280">
        <v>4948.083333333333</v>
      </c>
      <c r="J823" s="239">
        <v>5182.166666666667</v>
      </c>
      <c r="K823" s="240">
        <v>5068.666666666667</v>
      </c>
      <c r="L823" s="240">
        <v>5164.583333333333</v>
      </c>
      <c r="M823" s="240">
        <v>5616.333333333333</v>
      </c>
      <c r="N823" s="240">
        <v>5169.833333333333</v>
      </c>
      <c r="O823" s="240">
        <v>5486.416666666667</v>
      </c>
      <c r="P823" s="241">
        <v>5913.166666666667</v>
      </c>
      <c r="Q823" s="420">
        <v>5147.083333333333</v>
      </c>
      <c r="R823" s="240">
        <v>5070.5</v>
      </c>
      <c r="S823" s="240">
        <v>5097.416666666667</v>
      </c>
      <c r="T823" s="240">
        <v>5464</v>
      </c>
      <c r="U823" s="240">
        <v>5337.666666666667</v>
      </c>
      <c r="V823" s="240">
        <v>5527.666666666667</v>
      </c>
      <c r="W823" s="241">
        <v>5609.416666666667</v>
      </c>
      <c r="X823" s="317">
        <v>5309.9529914529912</v>
      </c>
      <c r="Y823" s="1050"/>
      <c r="Z823" s="1050"/>
      <c r="AA823" s="1050"/>
    </row>
    <row r="824" spans="1:27" x14ac:dyDescent="0.2">
      <c r="A824" s="1206" t="s">
        <v>7</v>
      </c>
      <c r="B824" s="1207"/>
      <c r="C824" s="1037">
        <v>0.91836734693877575</v>
      </c>
      <c r="D824" s="1038">
        <v>0.91666666666666652</v>
      </c>
      <c r="E824" s="1038">
        <v>0.97916666666666652</v>
      </c>
      <c r="F824" s="1038">
        <v>0.79166666666666663</v>
      </c>
      <c r="G824" s="1038">
        <v>0.9375</v>
      </c>
      <c r="H824" s="1038">
        <v>0.91666666666666652</v>
      </c>
      <c r="I824" s="1039">
        <v>0.83333333333333337</v>
      </c>
      <c r="J824" s="1037">
        <v>0.875</v>
      </c>
      <c r="K824" s="1038">
        <v>0.89583333333333348</v>
      </c>
      <c r="L824" s="1038">
        <v>0.89583333333333348</v>
      </c>
      <c r="M824" s="1038">
        <v>0.83333333333333337</v>
      </c>
      <c r="N824" s="1038">
        <v>0.97916666666666652</v>
      </c>
      <c r="O824" s="1038">
        <v>0.9375</v>
      </c>
      <c r="P824" s="1040">
        <v>0.97916666666666652</v>
      </c>
      <c r="Q824" s="1041">
        <v>0.95833333333333348</v>
      </c>
      <c r="R824" s="1038">
        <v>0.95833333333333348</v>
      </c>
      <c r="S824" s="1038">
        <v>0.89583333333333348</v>
      </c>
      <c r="T824" s="1038">
        <v>0.88</v>
      </c>
      <c r="U824" s="1038">
        <v>0.89583333333333348</v>
      </c>
      <c r="V824" s="1038">
        <v>0.875</v>
      </c>
      <c r="W824" s="1040">
        <v>0.91666666666666652</v>
      </c>
      <c r="X824" s="1009">
        <v>0.91367695796267245</v>
      </c>
      <c r="Y824" s="228"/>
      <c r="Z824" s="393"/>
      <c r="AA824" s="1050"/>
    </row>
    <row r="825" spans="1:27" ht="13.5" thickBot="1" x14ac:dyDescent="0.25">
      <c r="A825" s="1206" t="s">
        <v>8</v>
      </c>
      <c r="B825" s="1207"/>
      <c r="C825" s="911">
        <v>0.10019457001102616</v>
      </c>
      <c r="D825" s="912">
        <v>0.10493230001627897</v>
      </c>
      <c r="E825" s="912">
        <v>0.10666861808022714</v>
      </c>
      <c r="F825" s="912">
        <v>0.104487589399455</v>
      </c>
      <c r="G825" s="912">
        <v>0.11472308129955099</v>
      </c>
      <c r="H825" s="971">
        <v>0.11547288939711887</v>
      </c>
      <c r="I825" s="941">
        <v>0.11703461330971641</v>
      </c>
      <c r="J825" s="911">
        <v>0.11055970029722072</v>
      </c>
      <c r="K825" s="912">
        <v>0.11158274416496883</v>
      </c>
      <c r="L825" s="912">
        <v>0.11096366182144048</v>
      </c>
      <c r="M825" s="912">
        <v>0.10741345047887509</v>
      </c>
      <c r="N825" s="912">
        <v>0.11049843665606233</v>
      </c>
      <c r="O825" s="912">
        <v>0.10398320164336373</v>
      </c>
      <c r="P825" s="913">
        <v>9.7203819354795676E-2</v>
      </c>
      <c r="Q825" s="974">
        <v>0.11245397468043604</v>
      </c>
      <c r="R825" s="912">
        <v>0.11292973447237899</v>
      </c>
      <c r="S825" s="912">
        <v>0.1110354429706417</v>
      </c>
      <c r="T825" s="912">
        <v>0.10771081324240871</v>
      </c>
      <c r="U825" s="912">
        <v>0.1078041348976906</v>
      </c>
      <c r="V825" s="912">
        <v>0.10094228863804895</v>
      </c>
      <c r="W825" s="913">
        <v>0.10146534872703221</v>
      </c>
      <c r="X825" s="1017">
        <v>0.10821817882042906</v>
      </c>
      <c r="Y825" s="1050"/>
      <c r="Z825" s="313"/>
      <c r="AA825" s="1050"/>
    </row>
    <row r="826" spans="1:27" x14ac:dyDescent="0.2">
      <c r="A826" s="1210" t="s">
        <v>1</v>
      </c>
      <c r="B826" s="1211"/>
      <c r="C826" s="936">
        <f>C823/C820*100-100</f>
        <v>25.195761494252864</v>
      </c>
      <c r="D826" s="936">
        <f t="shared" ref="D826:W826" si="210">D823/D820*100-100</f>
        <v>16.461925287356308</v>
      </c>
      <c r="E826" s="936">
        <f t="shared" si="210"/>
        <v>15.445402298850581</v>
      </c>
      <c r="F826" s="936">
        <f t="shared" si="210"/>
        <v>20.100574712643677</v>
      </c>
      <c r="G826" s="936">
        <f t="shared" si="210"/>
        <v>8.5542385057471222</v>
      </c>
      <c r="H826" s="936">
        <f t="shared" si="210"/>
        <v>5.3538074712643748</v>
      </c>
      <c r="I826" s="936">
        <f t="shared" si="210"/>
        <v>6.6397270114942444</v>
      </c>
      <c r="J826" s="936">
        <f t="shared" si="210"/>
        <v>11.684626436781613</v>
      </c>
      <c r="K826" s="936">
        <f t="shared" si="210"/>
        <v>9.2385057471264389</v>
      </c>
      <c r="L826" s="936">
        <f t="shared" si="210"/>
        <v>11.305675287356308</v>
      </c>
      <c r="M826" s="936">
        <f t="shared" si="210"/>
        <v>21.041666666666671</v>
      </c>
      <c r="N826" s="936">
        <f t="shared" si="210"/>
        <v>11.418821839080451</v>
      </c>
      <c r="O826" s="936">
        <f t="shared" si="210"/>
        <v>18.241738505747122</v>
      </c>
      <c r="P826" s="936">
        <f t="shared" si="210"/>
        <v>27.4389367816092</v>
      </c>
      <c r="Q826" s="936">
        <f t="shared" si="210"/>
        <v>10.928520114942515</v>
      </c>
      <c r="R826" s="936">
        <f t="shared" si="210"/>
        <v>9.2780172413793167</v>
      </c>
      <c r="S826" s="936">
        <f t="shared" si="210"/>
        <v>9.858117816091962</v>
      </c>
      <c r="T826" s="936">
        <f t="shared" si="210"/>
        <v>17.758620689655174</v>
      </c>
      <c r="U826" s="936">
        <f t="shared" si="210"/>
        <v>15.035919540229898</v>
      </c>
      <c r="V826" s="936">
        <f t="shared" si="210"/>
        <v>19.130747126436788</v>
      </c>
      <c r="W826" s="936">
        <f t="shared" si="210"/>
        <v>20.892600574712645</v>
      </c>
      <c r="X826" s="936">
        <f>X823/X820*100-100</f>
        <v>14.438642057176537</v>
      </c>
      <c r="Y826" s="767"/>
      <c r="Z826" s="1050"/>
      <c r="AA826" s="1050"/>
    </row>
    <row r="827" spans="1:27" ht="13.5" thickBot="1" x14ac:dyDescent="0.25">
      <c r="A827" s="1206" t="s">
        <v>27</v>
      </c>
      <c r="B827" s="1207"/>
      <c r="C827" s="254">
        <f t="shared" ref="C827:W827" si="211">C823-C808</f>
        <v>180.54487179487114</v>
      </c>
      <c r="D827" s="255">
        <f t="shared" si="211"/>
        <v>-9.6666666666669698</v>
      </c>
      <c r="E827" s="255">
        <f t="shared" si="211"/>
        <v>29.75</v>
      </c>
      <c r="F827" s="255">
        <f t="shared" si="211"/>
        <v>300.33333333333394</v>
      </c>
      <c r="G827" s="255">
        <f t="shared" si="211"/>
        <v>125.83333333333394</v>
      </c>
      <c r="H827" s="255">
        <f t="shared" si="211"/>
        <v>-31.75</v>
      </c>
      <c r="I827" s="256">
        <f t="shared" si="211"/>
        <v>72.58333333333303</v>
      </c>
      <c r="J827" s="437">
        <f t="shared" si="211"/>
        <v>59</v>
      </c>
      <c r="K827" s="255">
        <f t="shared" si="211"/>
        <v>-11.08333333333303</v>
      </c>
      <c r="L827" s="255">
        <f t="shared" si="211"/>
        <v>-57.75</v>
      </c>
      <c r="M827" s="255">
        <f t="shared" si="211"/>
        <v>779.33333333333303</v>
      </c>
      <c r="N827" s="255">
        <f t="shared" si="211"/>
        <v>-27.83333333333394</v>
      </c>
      <c r="O827" s="255">
        <f t="shared" si="211"/>
        <v>159.58333333333394</v>
      </c>
      <c r="P827" s="256">
        <f t="shared" si="211"/>
        <v>134.33333333333394</v>
      </c>
      <c r="Q827" s="437">
        <f t="shared" si="211"/>
        <v>160.41666666666606</v>
      </c>
      <c r="R827" s="255">
        <f t="shared" si="211"/>
        <v>105.16666666666697</v>
      </c>
      <c r="S827" s="255">
        <f t="shared" si="211"/>
        <v>38.83333333333394</v>
      </c>
      <c r="T827" s="255">
        <f t="shared" si="211"/>
        <v>165</v>
      </c>
      <c r="U827" s="255">
        <f t="shared" si="211"/>
        <v>210.91666666666697</v>
      </c>
      <c r="V827" s="255">
        <f t="shared" si="211"/>
        <v>-139.33333333333303</v>
      </c>
      <c r="W827" s="256">
        <f t="shared" si="211"/>
        <v>56.41666666666697</v>
      </c>
      <c r="X827" s="363">
        <f t="shared" ref="X827" si="212">X823-$C$285</f>
        <v>2003.9529914529912</v>
      </c>
      <c r="Y827" s="935"/>
      <c r="Z827" s="210"/>
      <c r="AA827" s="1050"/>
    </row>
    <row r="828" spans="1:27" x14ac:dyDescent="0.2">
      <c r="A828" s="1206" t="s">
        <v>51</v>
      </c>
      <c r="B828" s="1207"/>
      <c r="C828" s="956">
        <v>43</v>
      </c>
      <c r="D828" s="957">
        <v>40</v>
      </c>
      <c r="E828" s="957">
        <v>42</v>
      </c>
      <c r="F828" s="957">
        <v>8</v>
      </c>
      <c r="G828" s="957">
        <v>42</v>
      </c>
      <c r="H828" s="957">
        <v>41</v>
      </c>
      <c r="I828" s="958">
        <v>43</v>
      </c>
      <c r="J828" s="959">
        <v>44</v>
      </c>
      <c r="K828" s="957">
        <v>44</v>
      </c>
      <c r="L828" s="957">
        <v>45</v>
      </c>
      <c r="M828" s="957">
        <v>9</v>
      </c>
      <c r="N828" s="957">
        <v>43</v>
      </c>
      <c r="O828" s="957">
        <v>45</v>
      </c>
      <c r="P828" s="960">
        <v>43</v>
      </c>
      <c r="Q828" s="956">
        <v>44</v>
      </c>
      <c r="R828" s="957">
        <v>44</v>
      </c>
      <c r="S828" s="957">
        <v>44</v>
      </c>
      <c r="T828" s="957">
        <v>9</v>
      </c>
      <c r="U828" s="957">
        <v>44</v>
      </c>
      <c r="V828" s="957">
        <v>45</v>
      </c>
      <c r="W828" s="960">
        <v>42</v>
      </c>
      <c r="X828" s="972">
        <f>SUM(C828:W828)</f>
        <v>804</v>
      </c>
      <c r="Y828" s="1050" t="s">
        <v>56</v>
      </c>
      <c r="Z828" s="263">
        <f>X813-X828</f>
        <v>1</v>
      </c>
      <c r="AA828" s="285">
        <f>Z828/X813</f>
        <v>1.2422360248447205E-3</v>
      </c>
    </row>
    <row r="829" spans="1:27" x14ac:dyDescent="0.2">
      <c r="A829" s="1206" t="s">
        <v>28</v>
      </c>
      <c r="B829" s="1207"/>
      <c r="C829" s="1047"/>
      <c r="D829" s="1047"/>
      <c r="E829" s="1048"/>
      <c r="F829" s="1048"/>
      <c r="G829" s="1048"/>
      <c r="H829" s="1048"/>
      <c r="I829" s="1048"/>
      <c r="J829" s="425"/>
      <c r="K829" s="425"/>
      <c r="L829" s="1048"/>
      <c r="M829" s="1048"/>
      <c r="N829" s="1048"/>
      <c r="O829" s="1048"/>
      <c r="P829" s="1048"/>
      <c r="Q829" s="425"/>
      <c r="R829" s="425"/>
      <c r="S829" s="1048"/>
      <c r="T829" s="1048"/>
      <c r="U829" s="1048"/>
      <c r="V829" s="1048"/>
      <c r="W829" s="1048"/>
      <c r="X829" s="1010" t="e">
        <f>AVERAGE(C829:W829)</f>
        <v>#DIV/0!</v>
      </c>
      <c r="Y829" s="1050" t="s">
        <v>57</v>
      </c>
      <c r="Z829" s="1050">
        <v>162.33000000000001</v>
      </c>
      <c r="AA829" s="210"/>
    </row>
    <row r="830" spans="1:27" ht="13.5" thickBot="1" x14ac:dyDescent="0.25">
      <c r="A830" s="1212" t="s">
        <v>26</v>
      </c>
      <c r="B830" s="1213"/>
      <c r="C830" s="623">
        <f t="shared" ref="C830:W830" si="213">C829-C814</f>
        <v>-162.5</v>
      </c>
      <c r="D830" s="624">
        <f t="shared" si="213"/>
        <v>-162.5</v>
      </c>
      <c r="E830" s="624">
        <f t="shared" si="213"/>
        <v>-162</v>
      </c>
      <c r="F830" s="624">
        <f t="shared" si="213"/>
        <v>-162</v>
      </c>
      <c r="G830" s="624">
        <f t="shared" si="213"/>
        <v>-162</v>
      </c>
      <c r="H830" s="624">
        <f t="shared" si="213"/>
        <v>-161</v>
      </c>
      <c r="I830" s="625">
        <f t="shared" si="213"/>
        <v>-161</v>
      </c>
      <c r="J830" s="723">
        <f t="shared" si="213"/>
        <v>-163</v>
      </c>
      <c r="K830" s="624">
        <f t="shared" si="213"/>
        <v>-163</v>
      </c>
      <c r="L830" s="624">
        <f t="shared" si="213"/>
        <v>-162.5</v>
      </c>
      <c r="M830" s="624">
        <f t="shared" si="213"/>
        <v>-162.5</v>
      </c>
      <c r="N830" s="624">
        <f t="shared" si="213"/>
        <v>-162</v>
      </c>
      <c r="O830" s="624">
        <f t="shared" si="213"/>
        <v>-161</v>
      </c>
      <c r="P830" s="625">
        <f t="shared" si="213"/>
        <v>-161</v>
      </c>
      <c r="Q830" s="723">
        <f t="shared" si="213"/>
        <v>-165</v>
      </c>
      <c r="R830" s="624">
        <f t="shared" si="213"/>
        <v>-165</v>
      </c>
      <c r="S830" s="624">
        <f t="shared" si="213"/>
        <v>-162</v>
      </c>
      <c r="T830" s="624">
        <f t="shared" si="213"/>
        <v>-162</v>
      </c>
      <c r="U830" s="624">
        <f t="shared" si="213"/>
        <v>-162</v>
      </c>
      <c r="V830" s="624">
        <f t="shared" si="213"/>
        <v>-160.5</v>
      </c>
      <c r="W830" s="626">
        <f t="shared" si="213"/>
        <v>-160.5</v>
      </c>
      <c r="X830" s="223"/>
      <c r="Y830" s="1050" t="s">
        <v>26</v>
      </c>
      <c r="Z830" s="1050">
        <f>Z829-Z814</f>
        <v>0.77000000000001023</v>
      </c>
      <c r="AA830" s="1050"/>
    </row>
  </sheetData>
  <mergeCells count="257">
    <mergeCell ref="A825:B825"/>
    <mergeCell ref="A826:B826"/>
    <mergeCell ref="A827:B827"/>
    <mergeCell ref="A828:B828"/>
    <mergeCell ref="A829:B829"/>
    <mergeCell ref="A830:B830"/>
    <mergeCell ref="C818:I818"/>
    <mergeCell ref="J818:P818"/>
    <mergeCell ref="Q818:W818"/>
    <mergeCell ref="A819:B819"/>
    <mergeCell ref="A820:B820"/>
    <mergeCell ref="A821:B821"/>
    <mergeCell ref="A822:B822"/>
    <mergeCell ref="A823:B823"/>
    <mergeCell ref="A824:B824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795:B795"/>
    <mergeCell ref="A796:B796"/>
    <mergeCell ref="A797:B797"/>
    <mergeCell ref="A780:B780"/>
    <mergeCell ref="A781:B781"/>
    <mergeCell ref="A782:B782"/>
    <mergeCell ref="A783:B783"/>
    <mergeCell ref="A784:B784"/>
    <mergeCell ref="A785:B785"/>
    <mergeCell ref="C788:I788"/>
    <mergeCell ref="J788:P788"/>
    <mergeCell ref="Q788:W788"/>
    <mergeCell ref="A768:B768"/>
    <mergeCell ref="A769:B769"/>
    <mergeCell ref="A770:B770"/>
    <mergeCell ref="A774:B774"/>
    <mergeCell ref="A775:B775"/>
    <mergeCell ref="A776:B776"/>
    <mergeCell ref="A777:B777"/>
    <mergeCell ref="A778:B778"/>
    <mergeCell ref="A779:B779"/>
    <mergeCell ref="A759:B759"/>
    <mergeCell ref="A760:B760"/>
    <mergeCell ref="A761:B761"/>
    <mergeCell ref="A762:B762"/>
    <mergeCell ref="A763:B763"/>
    <mergeCell ref="A764:B764"/>
    <mergeCell ref="A765:B765"/>
    <mergeCell ref="A766:B766"/>
    <mergeCell ref="A767:B767"/>
    <mergeCell ref="C745:I745"/>
    <mergeCell ref="J745:P745"/>
    <mergeCell ref="Q745:W745"/>
    <mergeCell ref="X745:X746"/>
    <mergeCell ref="C719:I719"/>
    <mergeCell ref="J719:P719"/>
    <mergeCell ref="Q719:W719"/>
    <mergeCell ref="X719:X720"/>
    <mergeCell ref="C773:I773"/>
    <mergeCell ref="J773:P773"/>
    <mergeCell ref="Q773:W773"/>
    <mergeCell ref="C758:I758"/>
    <mergeCell ref="J758:P758"/>
    <mergeCell ref="Q758:W758"/>
    <mergeCell ref="C706:I706"/>
    <mergeCell ref="J706:P706"/>
    <mergeCell ref="Q706:W706"/>
    <mergeCell ref="X706:X707"/>
    <mergeCell ref="C732:I732"/>
    <mergeCell ref="J732:P732"/>
    <mergeCell ref="Q732:W732"/>
    <mergeCell ref="X732:X733"/>
    <mergeCell ref="C680:I680"/>
    <mergeCell ref="J680:P680"/>
    <mergeCell ref="Q680:W680"/>
    <mergeCell ref="X680:X681"/>
    <mergeCell ref="C667:I667"/>
    <mergeCell ref="J667:P667"/>
    <mergeCell ref="Q667:W667"/>
    <mergeCell ref="X667:X668"/>
    <mergeCell ref="C693:I693"/>
    <mergeCell ref="J693:P693"/>
    <mergeCell ref="Q693:W693"/>
    <mergeCell ref="X693:X694"/>
    <mergeCell ref="C615:I615"/>
    <mergeCell ref="J615:P615"/>
    <mergeCell ref="Q615:W615"/>
    <mergeCell ref="X615:X616"/>
    <mergeCell ref="C654:I654"/>
    <mergeCell ref="J654:P654"/>
    <mergeCell ref="Q654:W654"/>
    <mergeCell ref="X654:X655"/>
    <mergeCell ref="C641:I641"/>
    <mergeCell ref="J641:P641"/>
    <mergeCell ref="Q641:W641"/>
    <mergeCell ref="X641:X642"/>
    <mergeCell ref="C628:I628"/>
    <mergeCell ref="J628:P628"/>
    <mergeCell ref="Q628:W628"/>
    <mergeCell ref="X628:X629"/>
    <mergeCell ref="C550:I550"/>
    <mergeCell ref="J550:P550"/>
    <mergeCell ref="Q550:W550"/>
    <mergeCell ref="X550:X551"/>
    <mergeCell ref="C602:I602"/>
    <mergeCell ref="J602:P602"/>
    <mergeCell ref="Q602:W602"/>
    <mergeCell ref="X602:X603"/>
    <mergeCell ref="C589:I589"/>
    <mergeCell ref="J589:P589"/>
    <mergeCell ref="Q589:W589"/>
    <mergeCell ref="X589:X590"/>
    <mergeCell ref="C576:I576"/>
    <mergeCell ref="J576:P576"/>
    <mergeCell ref="Q576:W576"/>
    <mergeCell ref="X576:X577"/>
    <mergeCell ref="C563:I563"/>
    <mergeCell ref="J563:P563"/>
    <mergeCell ref="Q563:W563"/>
    <mergeCell ref="X563:X564"/>
    <mergeCell ref="C537:I537"/>
    <mergeCell ref="J537:P537"/>
    <mergeCell ref="Q537:W537"/>
    <mergeCell ref="X537:X538"/>
    <mergeCell ref="C524:I524"/>
    <mergeCell ref="J524:P524"/>
    <mergeCell ref="Q524:W524"/>
    <mergeCell ref="X524:X525"/>
    <mergeCell ref="C511:I511"/>
    <mergeCell ref="J511:P511"/>
    <mergeCell ref="Q511:W511"/>
    <mergeCell ref="X511:X512"/>
    <mergeCell ref="C498:I498"/>
    <mergeCell ref="J498:P498"/>
    <mergeCell ref="Q498:W498"/>
    <mergeCell ref="X498:X499"/>
    <mergeCell ref="C485:I485"/>
    <mergeCell ref="J485:P485"/>
    <mergeCell ref="Q485:W485"/>
    <mergeCell ref="X485:X486"/>
    <mergeCell ref="C472:I472"/>
    <mergeCell ref="J472:P472"/>
    <mergeCell ref="Q472:W472"/>
    <mergeCell ref="X472:X473"/>
    <mergeCell ref="C459:I459"/>
    <mergeCell ref="J459:P459"/>
    <mergeCell ref="Q459:W459"/>
    <mergeCell ref="X459:X460"/>
    <mergeCell ref="C433:I433"/>
    <mergeCell ref="J433:P433"/>
    <mergeCell ref="Q433:W433"/>
    <mergeCell ref="X433:X434"/>
    <mergeCell ref="C420:I420"/>
    <mergeCell ref="J420:P420"/>
    <mergeCell ref="Q420:W420"/>
    <mergeCell ref="X420:X421"/>
    <mergeCell ref="C338:I338"/>
    <mergeCell ref="J338:P338"/>
    <mergeCell ref="Q338:W338"/>
    <mergeCell ref="X338:X339"/>
    <mergeCell ref="C407:I407"/>
    <mergeCell ref="J407:P407"/>
    <mergeCell ref="Q407:W407"/>
    <mergeCell ref="X407:X408"/>
    <mergeCell ref="C446:I446"/>
    <mergeCell ref="J446:P446"/>
    <mergeCell ref="Q446:W446"/>
    <mergeCell ref="X446:X447"/>
    <mergeCell ref="C310:I310"/>
    <mergeCell ref="J310:P310"/>
    <mergeCell ref="Q310:W310"/>
    <mergeCell ref="X310:X311"/>
    <mergeCell ref="C394:I394"/>
    <mergeCell ref="J394:P394"/>
    <mergeCell ref="Q394:W394"/>
    <mergeCell ref="X394:X395"/>
    <mergeCell ref="C324:I324"/>
    <mergeCell ref="J324:P324"/>
    <mergeCell ref="Q324:W324"/>
    <mergeCell ref="X324:X325"/>
    <mergeCell ref="C380:I380"/>
    <mergeCell ref="J380:P380"/>
    <mergeCell ref="Q380:W380"/>
    <mergeCell ref="X380:X381"/>
    <mergeCell ref="C366:I366"/>
    <mergeCell ref="J366:P366"/>
    <mergeCell ref="Q366:W366"/>
    <mergeCell ref="X366:X367"/>
    <mergeCell ref="C352:I352"/>
    <mergeCell ref="J352:P352"/>
    <mergeCell ref="Q352:W352"/>
    <mergeCell ref="X352:X353"/>
    <mergeCell ref="H242:H243"/>
    <mergeCell ref="C296:I296"/>
    <mergeCell ref="J296:P296"/>
    <mergeCell ref="Q296:W296"/>
    <mergeCell ref="X296:X297"/>
    <mergeCell ref="X282:X283"/>
    <mergeCell ref="C282:I282"/>
    <mergeCell ref="J282:P282"/>
    <mergeCell ref="Q282:W282"/>
    <mergeCell ref="C268:G268"/>
    <mergeCell ref="H268:H269"/>
    <mergeCell ref="C255:G255"/>
    <mergeCell ref="H255:H256"/>
    <mergeCell ref="C242:G242"/>
    <mergeCell ref="C73:G73"/>
    <mergeCell ref="C138:G138"/>
    <mergeCell ref="C164:G164"/>
    <mergeCell ref="L115:O115"/>
    <mergeCell ref="C112:G112"/>
    <mergeCell ref="M133:P133"/>
    <mergeCell ref="C151:G151"/>
    <mergeCell ref="M134:S134"/>
    <mergeCell ref="C8:G8"/>
    <mergeCell ref="C21:G21"/>
    <mergeCell ref="C34:G34"/>
    <mergeCell ref="C47:G47"/>
    <mergeCell ref="C60:G60"/>
    <mergeCell ref="K69:Q71"/>
    <mergeCell ref="R69:R71"/>
    <mergeCell ref="C99:G99"/>
    <mergeCell ref="C86:G86"/>
    <mergeCell ref="Q133:S133"/>
    <mergeCell ref="C125:G125"/>
    <mergeCell ref="L114:O114"/>
    <mergeCell ref="C177:G177"/>
    <mergeCell ref="J76:R78"/>
    <mergeCell ref="C229:G229"/>
    <mergeCell ref="H229:H230"/>
    <mergeCell ref="M178:P178"/>
    <mergeCell ref="M179:P179"/>
    <mergeCell ref="C216:G216"/>
    <mergeCell ref="H216:H217"/>
    <mergeCell ref="C203:G203"/>
    <mergeCell ref="H203:H204"/>
    <mergeCell ref="C190:G190"/>
    <mergeCell ref="H190:H191"/>
    <mergeCell ref="A810:B810"/>
    <mergeCell ref="A811:B811"/>
    <mergeCell ref="A812:B812"/>
    <mergeCell ref="A813:B813"/>
    <mergeCell ref="A814:B814"/>
    <mergeCell ref="A815:B815"/>
    <mergeCell ref="C803:I803"/>
    <mergeCell ref="J803:P803"/>
    <mergeCell ref="Q803:W803"/>
    <mergeCell ref="A804:B804"/>
    <mergeCell ref="A805:B805"/>
    <mergeCell ref="A806:B806"/>
    <mergeCell ref="A807:B807"/>
    <mergeCell ref="A808:B808"/>
    <mergeCell ref="A809:B809"/>
  </mergeCells>
  <conditionalFormatting sqref="C141:G14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4:G15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7:G16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:G18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W28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3:W31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7:W32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1:W34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5:W3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9:W36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3:W38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7:W39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0:W41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3:W4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6:W43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9:W4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2:W46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5:W47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8:W48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1:W50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4:W51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7:W5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0:W54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3:W5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6:W56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9:W57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2:W5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8:W6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1:W6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4:W6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7:W6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0:W67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3:W68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W69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9:W70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2:W7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5:W7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8:W74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3:W76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78:W77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93:W79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08:W80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23:W82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850"/>
  <sheetViews>
    <sheetView showGridLines="0" topLeftCell="A821" zoomScale="70" zoomScaleNormal="70" workbookViewId="0">
      <selection activeCell="C840" sqref="C840:I840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8" width="10.85546875" style="200" customWidth="1"/>
    <col min="9" max="9" width="11.42578125" style="200" bestFit="1" customWidth="1"/>
    <col min="10" max="10" width="9.140625" style="200" customWidth="1"/>
    <col min="11" max="11" width="11.28515625" style="200" bestFit="1" customWidth="1"/>
    <col min="12" max="12" width="27.85546875" style="200" customWidth="1"/>
    <col min="13" max="17" width="11.42578125" style="200"/>
    <col min="18" max="18" width="11.85546875" style="200" customWidth="1"/>
    <col min="19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C2" s="227">
        <v>42.28</v>
      </c>
    </row>
    <row r="3" spans="1:16" x14ac:dyDescent="0.2">
      <c r="A3" s="200" t="s">
        <v>7</v>
      </c>
      <c r="C3" s="200">
        <v>44.11</v>
      </c>
    </row>
    <row r="4" spans="1:16" x14ac:dyDescent="0.2">
      <c r="A4" s="200" t="s">
        <v>60</v>
      </c>
      <c r="C4" s="200">
        <v>3703</v>
      </c>
    </row>
    <row r="6" spans="1:16" x14ac:dyDescent="0.2">
      <c r="A6" s="229" t="s">
        <v>61</v>
      </c>
      <c r="B6" s="229"/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  <c r="I6" s="227">
        <v>42.28</v>
      </c>
    </row>
    <row r="7" spans="1:16" ht="13.5" thickBot="1" x14ac:dyDescent="0.25">
      <c r="A7" s="229" t="s">
        <v>62</v>
      </c>
      <c r="B7" s="229"/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27">
        <v>21.7</v>
      </c>
      <c r="I7" s="215"/>
    </row>
    <row r="8" spans="1:16" ht="13.5" thickBot="1" x14ac:dyDescent="0.25">
      <c r="A8" s="270" t="s">
        <v>49</v>
      </c>
      <c r="B8" s="230"/>
      <c r="C8" s="1086" t="s">
        <v>50</v>
      </c>
      <c r="D8" s="1087"/>
      <c r="E8" s="1087"/>
      <c r="F8" s="1087"/>
      <c r="G8" s="1087"/>
      <c r="H8" s="1088"/>
      <c r="I8" s="291" t="s">
        <v>0</v>
      </c>
    </row>
    <row r="9" spans="1:16" x14ac:dyDescent="0.2">
      <c r="A9" s="214" t="s">
        <v>54</v>
      </c>
      <c r="B9" s="265"/>
      <c r="C9" s="271">
        <v>1</v>
      </c>
      <c r="D9" s="272">
        <v>2</v>
      </c>
      <c r="E9" s="273">
        <v>3</v>
      </c>
      <c r="F9" s="272">
        <v>4</v>
      </c>
      <c r="G9" s="273">
        <v>5</v>
      </c>
      <c r="H9" s="268">
        <v>6</v>
      </c>
      <c r="I9" s="274">
        <v>392</v>
      </c>
      <c r="J9" s="213"/>
    </row>
    <row r="10" spans="1:16" ht="12.95" customHeight="1" x14ac:dyDescent="0.2">
      <c r="A10" s="214" t="s">
        <v>2</v>
      </c>
      <c r="B10" s="231"/>
      <c r="C10" s="232">
        <v>1</v>
      </c>
      <c r="D10" s="306">
        <v>2</v>
      </c>
      <c r="E10" s="233">
        <v>3</v>
      </c>
      <c r="F10" s="293">
        <v>4</v>
      </c>
      <c r="G10" s="314">
        <v>5</v>
      </c>
      <c r="H10" s="315">
        <v>6</v>
      </c>
      <c r="I10" s="269" t="s">
        <v>0</v>
      </c>
      <c r="J10" s="229"/>
      <c r="K10" s="275"/>
      <c r="L10" s="210" t="s">
        <v>64</v>
      </c>
      <c r="M10" s="210"/>
      <c r="N10" s="210"/>
      <c r="O10" s="350"/>
      <c r="P10" s="350"/>
    </row>
    <row r="11" spans="1:16" x14ac:dyDescent="0.2">
      <c r="A11" s="276" t="s">
        <v>3</v>
      </c>
      <c r="B11" s="234"/>
      <c r="C11" s="235">
        <v>150</v>
      </c>
      <c r="D11" s="236">
        <v>150</v>
      </c>
      <c r="E11" s="236">
        <v>150</v>
      </c>
      <c r="F11" s="236">
        <v>150</v>
      </c>
      <c r="G11" s="236">
        <v>150</v>
      </c>
      <c r="H11" s="237">
        <v>150</v>
      </c>
      <c r="I11" s="277">
        <v>150</v>
      </c>
      <c r="J11" s="278"/>
      <c r="K11" s="275"/>
      <c r="L11" s="350"/>
      <c r="M11" s="350"/>
      <c r="N11" s="350"/>
      <c r="O11" s="350"/>
      <c r="P11" s="350"/>
    </row>
    <row r="12" spans="1:16" x14ac:dyDescent="0.2">
      <c r="A12" s="279" t="s">
        <v>6</v>
      </c>
      <c r="B12" s="238"/>
      <c r="C12" s="239">
        <v>149.33333333333334</v>
      </c>
      <c r="D12" s="240">
        <v>161.92753623188406</v>
      </c>
      <c r="E12" s="240">
        <v>163.63917525773195</v>
      </c>
      <c r="F12" s="240">
        <v>170.046875</v>
      </c>
      <c r="G12" s="280">
        <v>167.48333333333332</v>
      </c>
      <c r="H12" s="241">
        <v>172.06666666666666</v>
      </c>
      <c r="I12" s="318">
        <v>163.85969387755102</v>
      </c>
      <c r="K12" s="275"/>
      <c r="L12" s="350"/>
      <c r="M12" s="350"/>
      <c r="N12" s="350"/>
      <c r="O12" s="350"/>
      <c r="P12" s="350"/>
    </row>
    <row r="13" spans="1:16" x14ac:dyDescent="0.2">
      <c r="A13" s="214" t="s">
        <v>7</v>
      </c>
      <c r="B13" s="231"/>
      <c r="C13" s="242">
        <v>78.94736842105263</v>
      </c>
      <c r="D13" s="243">
        <v>78.260869565217391</v>
      </c>
      <c r="E13" s="243">
        <v>88.659793814432987</v>
      </c>
      <c r="F13" s="243">
        <v>93.75</v>
      </c>
      <c r="G13" s="281">
        <v>93.333333333333329</v>
      </c>
      <c r="H13" s="244">
        <v>88.888888888888886</v>
      </c>
      <c r="I13" s="282">
        <v>82.397959183673464</v>
      </c>
      <c r="J13" s="320"/>
      <c r="K13" s="275"/>
    </row>
    <row r="14" spans="1:16" x14ac:dyDescent="0.2">
      <c r="A14" s="214" t="s">
        <v>8</v>
      </c>
      <c r="B14" s="231"/>
      <c r="C14" s="246">
        <v>8.5207003538051176E-2</v>
      </c>
      <c r="D14" s="247">
        <v>7.8759367119487597E-2</v>
      </c>
      <c r="E14" s="247">
        <v>7.242974523033098E-2</v>
      </c>
      <c r="F14" s="247">
        <v>5.6122000942457999E-2</v>
      </c>
      <c r="G14" s="283">
        <v>6.7247038697213532E-2</v>
      </c>
      <c r="H14" s="248">
        <v>5.8070496691810282E-2</v>
      </c>
      <c r="I14" s="284">
        <v>8.1882799102791351E-2</v>
      </c>
      <c r="J14" s="285"/>
      <c r="K14" s="286"/>
    </row>
    <row r="15" spans="1:16" x14ac:dyDescent="0.2">
      <c r="A15" s="279" t="s">
        <v>1</v>
      </c>
      <c r="B15" s="238"/>
      <c r="C15" s="250">
        <f t="shared" ref="C15:I15" si="0">C12/C11*100-100</f>
        <v>-0.44444444444444287</v>
      </c>
      <c r="D15" s="251">
        <f t="shared" si="0"/>
        <v>7.9516908212560367</v>
      </c>
      <c r="E15" s="251">
        <f t="shared" si="0"/>
        <v>9.0927835051546282</v>
      </c>
      <c r="F15" s="251">
        <f t="shared" si="0"/>
        <v>13.364583333333329</v>
      </c>
      <c r="G15" s="251">
        <f t="shared" ref="G15" si="1">G12/G11*100-100</f>
        <v>11.655555555555551</v>
      </c>
      <c r="H15" s="252">
        <f t="shared" si="0"/>
        <v>14.711111111111123</v>
      </c>
      <c r="I15" s="316">
        <f t="shared" si="0"/>
        <v>9.2397959183673493</v>
      </c>
      <c r="K15" s="286"/>
    </row>
    <row r="16" spans="1:16" ht="13.5" thickBot="1" x14ac:dyDescent="0.25">
      <c r="A16" s="214" t="s">
        <v>27</v>
      </c>
      <c r="B16" s="253"/>
      <c r="C16" s="254">
        <f t="shared" ref="C16:I16" si="2">C12-C6</f>
        <v>107.05333333333334</v>
      </c>
      <c r="D16" s="255">
        <f t="shared" si="2"/>
        <v>119.64753623188406</v>
      </c>
      <c r="E16" s="255">
        <f t="shared" si="2"/>
        <v>121.35917525773195</v>
      </c>
      <c r="F16" s="255">
        <f t="shared" si="2"/>
        <v>127.766875</v>
      </c>
      <c r="G16" s="255">
        <f t="shared" si="2"/>
        <v>125.20333333333332</v>
      </c>
      <c r="H16" s="256">
        <f t="shared" si="2"/>
        <v>129.78666666666666</v>
      </c>
      <c r="I16" s="287">
        <f t="shared" si="2"/>
        <v>121.57969387755102</v>
      </c>
      <c r="J16" s="215"/>
      <c r="K16" s="286"/>
    </row>
    <row r="17" spans="1:16" x14ac:dyDescent="0.2">
      <c r="A17" s="288" t="s">
        <v>51</v>
      </c>
      <c r="B17" s="265"/>
      <c r="C17" s="259">
        <v>549</v>
      </c>
      <c r="D17" s="260">
        <v>668</v>
      </c>
      <c r="E17" s="260">
        <v>798</v>
      </c>
      <c r="F17" s="260">
        <v>585</v>
      </c>
      <c r="G17" s="260">
        <v>625</v>
      </c>
      <c r="H17" s="261">
        <v>410</v>
      </c>
      <c r="I17" s="262">
        <f>SUM(C17:H17)</f>
        <v>3635</v>
      </c>
      <c r="J17" s="263" t="s">
        <v>56</v>
      </c>
      <c r="K17" s="289">
        <f>C4-I17</f>
        <v>68</v>
      </c>
      <c r="L17" s="264">
        <f>K17/C4</f>
        <v>1.8363489062921956E-2</v>
      </c>
    </row>
    <row r="18" spans="1:16" x14ac:dyDescent="0.2">
      <c r="A18" s="288" t="s">
        <v>28</v>
      </c>
      <c r="B18" s="265"/>
      <c r="C18" s="218">
        <v>30</v>
      </c>
      <c r="D18" s="267">
        <v>29.5</v>
      </c>
      <c r="E18" s="267">
        <v>29.5</v>
      </c>
      <c r="F18" s="267">
        <v>29</v>
      </c>
      <c r="G18" s="267">
        <v>29</v>
      </c>
      <c r="H18" s="219">
        <v>28.5</v>
      </c>
      <c r="I18" s="222"/>
      <c r="J18" s="200" t="s">
        <v>57</v>
      </c>
      <c r="K18" s="200">
        <v>21.74</v>
      </c>
    </row>
    <row r="19" spans="1:16" ht="13.5" thickBot="1" x14ac:dyDescent="0.25">
      <c r="A19" s="290" t="s">
        <v>26</v>
      </c>
      <c r="B19" s="266"/>
      <c r="C19" s="345">
        <f>(C18-C7)</f>
        <v>8.3000000000000007</v>
      </c>
      <c r="D19" s="346">
        <f>D18-D7</f>
        <v>7.8000000000000007</v>
      </c>
      <c r="E19" s="346">
        <f>E18-E7</f>
        <v>7.8000000000000007</v>
      </c>
      <c r="F19" s="346">
        <f>F18-F7</f>
        <v>7.3000000000000007</v>
      </c>
      <c r="G19" s="346">
        <f>G18-G7</f>
        <v>7.3000000000000007</v>
      </c>
      <c r="H19" s="347">
        <f>H18-H7</f>
        <v>6.8000000000000007</v>
      </c>
      <c r="I19" s="223"/>
      <c r="J19" s="200" t="s">
        <v>26</v>
      </c>
    </row>
    <row r="20" spans="1:16" x14ac:dyDescent="0.2">
      <c r="C20" s="200">
        <v>30</v>
      </c>
      <c r="D20" s="200">
        <v>29.5</v>
      </c>
      <c r="E20" s="200">
        <v>29.5</v>
      </c>
    </row>
    <row r="21" spans="1:16" ht="13.5" thickBot="1" x14ac:dyDescent="0.25"/>
    <row r="22" spans="1:16" ht="13.5" thickBot="1" x14ac:dyDescent="0.25">
      <c r="A22" s="270" t="s">
        <v>65</v>
      </c>
      <c r="B22" s="230"/>
      <c r="C22" s="1086" t="s">
        <v>50</v>
      </c>
      <c r="D22" s="1087"/>
      <c r="E22" s="1087"/>
      <c r="F22" s="1087"/>
      <c r="G22" s="1087"/>
      <c r="H22" s="1088"/>
      <c r="I22" s="291" t="s">
        <v>0</v>
      </c>
    </row>
    <row r="23" spans="1:16" x14ac:dyDescent="0.2">
      <c r="A23" s="214" t="s">
        <v>54</v>
      </c>
      <c r="B23" s="265"/>
      <c r="C23" s="271">
        <v>1</v>
      </c>
      <c r="D23" s="272">
        <v>2</v>
      </c>
      <c r="E23" s="273">
        <v>3</v>
      </c>
      <c r="F23" s="272">
        <v>4</v>
      </c>
      <c r="G23" s="273">
        <v>5</v>
      </c>
      <c r="H23" s="268">
        <v>6</v>
      </c>
      <c r="I23" s="274">
        <v>362</v>
      </c>
      <c r="J23" s="213"/>
    </row>
    <row r="24" spans="1:16" x14ac:dyDescent="0.2">
      <c r="A24" s="214" t="s">
        <v>2</v>
      </c>
      <c r="B24" s="231"/>
      <c r="C24" s="232">
        <v>1</v>
      </c>
      <c r="D24" s="306">
        <v>2</v>
      </c>
      <c r="E24" s="233">
        <v>3</v>
      </c>
      <c r="F24" s="293">
        <v>4</v>
      </c>
      <c r="G24" s="314">
        <v>5</v>
      </c>
      <c r="H24" s="315">
        <v>6</v>
      </c>
      <c r="I24" s="269" t="s">
        <v>0</v>
      </c>
      <c r="J24" s="229"/>
      <c r="K24" s="275"/>
      <c r="L24" s="350"/>
      <c r="M24" s="350"/>
      <c r="N24" s="350"/>
      <c r="O24" s="350"/>
      <c r="P24" s="350"/>
    </row>
    <row r="25" spans="1:16" x14ac:dyDescent="0.2">
      <c r="A25" s="276" t="s">
        <v>3</v>
      </c>
      <c r="B25" s="234"/>
      <c r="C25" s="235">
        <v>260</v>
      </c>
      <c r="D25" s="236">
        <v>260</v>
      </c>
      <c r="E25" s="236">
        <v>260</v>
      </c>
      <c r="F25" s="236">
        <v>260</v>
      </c>
      <c r="G25" s="236">
        <v>260</v>
      </c>
      <c r="H25" s="237">
        <v>260</v>
      </c>
      <c r="I25" s="277">
        <v>260</v>
      </c>
      <c r="J25" s="278"/>
      <c r="K25" s="275"/>
      <c r="L25" s="350"/>
      <c r="M25" s="350"/>
      <c r="N25" s="350"/>
      <c r="O25" s="350"/>
      <c r="P25" s="350"/>
    </row>
    <row r="26" spans="1:16" x14ac:dyDescent="0.2">
      <c r="A26" s="279" t="s">
        <v>6</v>
      </c>
      <c r="B26" s="238"/>
      <c r="C26" s="239">
        <v>305</v>
      </c>
      <c r="D26" s="240">
        <v>288</v>
      </c>
      <c r="E26" s="240">
        <v>284</v>
      </c>
      <c r="F26" s="240">
        <v>290</v>
      </c>
      <c r="G26" s="280">
        <v>297</v>
      </c>
      <c r="H26" s="241">
        <v>303</v>
      </c>
      <c r="I26" s="318">
        <v>293</v>
      </c>
      <c r="K26" s="275"/>
      <c r="L26" s="350"/>
      <c r="M26" s="350"/>
      <c r="N26" s="350"/>
      <c r="O26" s="350"/>
      <c r="P26" s="350"/>
    </row>
    <row r="27" spans="1:16" x14ac:dyDescent="0.2">
      <c r="A27" s="214" t="s">
        <v>7</v>
      </c>
      <c r="B27" s="231"/>
      <c r="C27" s="242">
        <v>70.400000000000006</v>
      </c>
      <c r="D27" s="243">
        <v>78.8</v>
      </c>
      <c r="E27" s="243">
        <v>70.900000000000006</v>
      </c>
      <c r="F27" s="243">
        <v>79.7</v>
      </c>
      <c r="G27" s="281">
        <v>82.5</v>
      </c>
      <c r="H27" s="244">
        <v>78</v>
      </c>
      <c r="I27" s="282">
        <v>76.5</v>
      </c>
      <c r="J27" s="320"/>
      <c r="K27" s="275"/>
    </row>
    <row r="28" spans="1:16" x14ac:dyDescent="0.2">
      <c r="A28" s="214" t="s">
        <v>8</v>
      </c>
      <c r="B28" s="231"/>
      <c r="C28" s="246">
        <v>9.8000000000000004E-2</v>
      </c>
      <c r="D28" s="247">
        <v>8.8999999999999996E-2</v>
      </c>
      <c r="E28" s="247">
        <v>0.09</v>
      </c>
      <c r="F28" s="247">
        <v>7.3999999999999996E-2</v>
      </c>
      <c r="G28" s="283">
        <v>7.0000000000000007E-2</v>
      </c>
      <c r="H28" s="248">
        <v>7.6999999999999999E-2</v>
      </c>
      <c r="I28" s="284">
        <v>8.6999999999999994E-2</v>
      </c>
      <c r="J28" s="285"/>
      <c r="K28" s="286"/>
    </row>
    <row r="29" spans="1:16" x14ac:dyDescent="0.2">
      <c r="A29" s="279" t="s">
        <v>1</v>
      </c>
      <c r="B29" s="238"/>
      <c r="C29" s="250">
        <f t="shared" ref="C29:I29" si="3">C26/C25*100-100</f>
        <v>17.307692307692307</v>
      </c>
      <c r="D29" s="251">
        <f t="shared" si="3"/>
        <v>10.769230769230774</v>
      </c>
      <c r="E29" s="251">
        <f t="shared" si="3"/>
        <v>9.2307692307692264</v>
      </c>
      <c r="F29" s="251">
        <f t="shared" si="3"/>
        <v>11.538461538461547</v>
      </c>
      <c r="G29" s="251">
        <f t="shared" si="3"/>
        <v>14.230769230769226</v>
      </c>
      <c r="H29" s="252">
        <f t="shared" si="3"/>
        <v>16.538461538461547</v>
      </c>
      <c r="I29" s="316">
        <f t="shared" si="3"/>
        <v>12.692307692307693</v>
      </c>
      <c r="K29" s="286"/>
    </row>
    <row r="30" spans="1:16" ht="13.5" thickBot="1" x14ac:dyDescent="0.25">
      <c r="A30" s="214" t="s">
        <v>27</v>
      </c>
      <c r="B30" s="253"/>
      <c r="C30" s="254">
        <f>C26-C12</f>
        <v>155.66666666666666</v>
      </c>
      <c r="D30" s="255">
        <f t="shared" ref="D30:H30" si="4">D26-D12</f>
        <v>126.07246376811594</v>
      </c>
      <c r="E30" s="255">
        <f t="shared" si="4"/>
        <v>120.36082474226805</v>
      </c>
      <c r="F30" s="255">
        <f t="shared" si="4"/>
        <v>119.953125</v>
      </c>
      <c r="G30" s="255">
        <f t="shared" si="4"/>
        <v>129.51666666666668</v>
      </c>
      <c r="H30" s="256">
        <f t="shared" si="4"/>
        <v>130.93333333333334</v>
      </c>
      <c r="I30" s="287">
        <f>I26-I12</f>
        <v>129.14030612244898</v>
      </c>
      <c r="J30" s="215"/>
      <c r="K30" s="286"/>
    </row>
    <row r="31" spans="1:16" x14ac:dyDescent="0.2">
      <c r="A31" s="288" t="s">
        <v>51</v>
      </c>
      <c r="B31" s="265"/>
      <c r="C31" s="259">
        <v>540</v>
      </c>
      <c r="D31" s="260">
        <v>657</v>
      </c>
      <c r="E31" s="260">
        <v>789</v>
      </c>
      <c r="F31" s="260">
        <v>585</v>
      </c>
      <c r="G31" s="260">
        <v>623</v>
      </c>
      <c r="H31" s="261">
        <v>410</v>
      </c>
      <c r="I31" s="262">
        <f>SUM(C31:H31)</f>
        <v>3604</v>
      </c>
      <c r="J31" s="263" t="s">
        <v>56</v>
      </c>
      <c r="K31" s="289">
        <f>I17-I31</f>
        <v>31</v>
      </c>
      <c r="L31" s="264">
        <f>K31/I17</f>
        <v>8.5281980742778537E-3</v>
      </c>
    </row>
    <row r="32" spans="1:16" x14ac:dyDescent="0.2">
      <c r="A32" s="288" t="s">
        <v>28</v>
      </c>
      <c r="B32" s="265"/>
      <c r="C32" s="218">
        <v>35</v>
      </c>
      <c r="D32" s="267">
        <v>34.5</v>
      </c>
      <c r="E32" s="267">
        <v>34.5</v>
      </c>
      <c r="F32" s="267">
        <v>34</v>
      </c>
      <c r="G32" s="267">
        <v>34</v>
      </c>
      <c r="H32" s="219">
        <v>33.5</v>
      </c>
      <c r="I32" s="222"/>
      <c r="J32" s="200" t="s">
        <v>57</v>
      </c>
      <c r="K32" s="200">
        <v>29.48</v>
      </c>
    </row>
    <row r="33" spans="1:19" ht="13.5" thickBot="1" x14ac:dyDescent="0.25">
      <c r="A33" s="290" t="s">
        <v>26</v>
      </c>
      <c r="B33" s="266"/>
      <c r="C33" s="345">
        <f>C32-C18</f>
        <v>5</v>
      </c>
      <c r="D33" s="346">
        <f>D32-D18</f>
        <v>5</v>
      </c>
      <c r="E33" s="346">
        <f t="shared" ref="E33:H33" si="5">E32-E18</f>
        <v>5</v>
      </c>
      <c r="F33" s="346">
        <f t="shared" si="5"/>
        <v>5</v>
      </c>
      <c r="G33" s="346">
        <f t="shared" si="5"/>
        <v>5</v>
      </c>
      <c r="H33" s="346">
        <f t="shared" si="5"/>
        <v>5</v>
      </c>
      <c r="I33" s="223"/>
      <c r="J33" s="200" t="s">
        <v>26</v>
      </c>
      <c r="K33" s="200">
        <f>K32-K18</f>
        <v>7.740000000000002</v>
      </c>
    </row>
    <row r="35" spans="1:19" ht="13.5" thickBot="1" x14ac:dyDescent="0.25"/>
    <row r="36" spans="1:19" ht="13.5" thickBot="1" x14ac:dyDescent="0.25">
      <c r="A36" s="270" t="s">
        <v>66</v>
      </c>
      <c r="B36" s="230"/>
      <c r="C36" s="1086" t="s">
        <v>50</v>
      </c>
      <c r="D36" s="1087"/>
      <c r="E36" s="1087"/>
      <c r="F36" s="1087"/>
      <c r="G36" s="1087"/>
      <c r="H36" s="1088"/>
      <c r="I36" s="291" t="s">
        <v>0</v>
      </c>
      <c r="O36" s="1128" t="s">
        <v>67</v>
      </c>
      <c r="P36" s="1128"/>
      <c r="Q36" s="1128"/>
      <c r="R36" s="1128"/>
    </row>
    <row r="37" spans="1:19" x14ac:dyDescent="0.2">
      <c r="A37" s="214" t="s">
        <v>54</v>
      </c>
      <c r="B37" s="265"/>
      <c r="C37" s="271">
        <v>1</v>
      </c>
      <c r="D37" s="272">
        <v>2</v>
      </c>
      <c r="E37" s="273">
        <v>3</v>
      </c>
      <c r="F37" s="272">
        <v>4</v>
      </c>
      <c r="G37" s="273">
        <v>5</v>
      </c>
      <c r="H37" s="268">
        <v>6</v>
      </c>
      <c r="I37" s="274">
        <v>541</v>
      </c>
      <c r="J37" s="213"/>
      <c r="O37" s="267" t="s">
        <v>68</v>
      </c>
      <c r="P37" s="267" t="s">
        <v>59</v>
      </c>
      <c r="Q37" s="267" t="s">
        <v>51</v>
      </c>
      <c r="R37" s="267" t="s">
        <v>69</v>
      </c>
    </row>
    <row r="38" spans="1:19" x14ac:dyDescent="0.2">
      <c r="A38" s="214" t="s">
        <v>2</v>
      </c>
      <c r="B38" s="231"/>
      <c r="C38" s="232">
        <v>1</v>
      </c>
      <c r="D38" s="306">
        <v>2</v>
      </c>
      <c r="E38" s="233">
        <v>3</v>
      </c>
      <c r="F38" s="293">
        <v>4</v>
      </c>
      <c r="G38" s="314">
        <v>5</v>
      </c>
      <c r="H38" s="315">
        <v>6</v>
      </c>
      <c r="I38" s="269" t="s">
        <v>0</v>
      </c>
      <c r="J38" s="229"/>
      <c r="K38" s="275"/>
      <c r="L38" s="350"/>
      <c r="O38" s="267">
        <v>1</v>
      </c>
      <c r="P38" s="267">
        <v>350</v>
      </c>
      <c r="Q38" s="267">
        <v>341</v>
      </c>
      <c r="R38" s="267">
        <v>40</v>
      </c>
    </row>
    <row r="39" spans="1:19" x14ac:dyDescent="0.2">
      <c r="A39" s="276" t="s">
        <v>3</v>
      </c>
      <c r="B39" s="234"/>
      <c r="C39" s="235">
        <v>390</v>
      </c>
      <c r="D39" s="236">
        <v>390</v>
      </c>
      <c r="E39" s="236">
        <v>390</v>
      </c>
      <c r="F39" s="236">
        <v>390</v>
      </c>
      <c r="G39" s="236">
        <v>390</v>
      </c>
      <c r="H39" s="237">
        <v>390</v>
      </c>
      <c r="I39" s="277">
        <v>390</v>
      </c>
      <c r="J39" s="278"/>
      <c r="K39" s="275"/>
      <c r="L39" s="350"/>
      <c r="O39" s="267">
        <v>2</v>
      </c>
      <c r="P39" s="267" t="s">
        <v>70</v>
      </c>
      <c r="Q39" s="267">
        <v>549</v>
      </c>
      <c r="R39" s="267">
        <v>39.5</v>
      </c>
      <c r="S39" s="200">
        <v>39.5</v>
      </c>
    </row>
    <row r="40" spans="1:19" x14ac:dyDescent="0.2">
      <c r="A40" s="279" t="s">
        <v>6</v>
      </c>
      <c r="B40" s="238"/>
      <c r="C40" s="239">
        <v>421</v>
      </c>
      <c r="D40" s="240">
        <v>445</v>
      </c>
      <c r="E40" s="240">
        <v>442</v>
      </c>
      <c r="F40" s="240">
        <v>440</v>
      </c>
      <c r="G40" s="280">
        <v>450</v>
      </c>
      <c r="H40" s="241">
        <v>459</v>
      </c>
      <c r="I40" s="318">
        <v>442</v>
      </c>
      <c r="K40" s="275"/>
      <c r="L40" s="350"/>
      <c r="O40" s="267">
        <v>3</v>
      </c>
      <c r="P40" s="267" t="s">
        <v>71</v>
      </c>
      <c r="Q40" s="267">
        <v>755</v>
      </c>
      <c r="R40" s="267">
        <v>39</v>
      </c>
      <c r="S40" s="200">
        <v>39</v>
      </c>
    </row>
    <row r="41" spans="1:19" x14ac:dyDescent="0.2">
      <c r="A41" s="214" t="s">
        <v>7</v>
      </c>
      <c r="B41" s="231"/>
      <c r="C41" s="242">
        <v>59.3</v>
      </c>
      <c r="D41" s="243">
        <v>57.8</v>
      </c>
      <c r="E41" s="243">
        <v>57.7</v>
      </c>
      <c r="F41" s="243">
        <v>71.2</v>
      </c>
      <c r="G41" s="281">
        <v>69.400000000000006</v>
      </c>
      <c r="H41" s="244">
        <v>70.7</v>
      </c>
      <c r="I41" s="282">
        <v>63.4</v>
      </c>
      <c r="J41" s="320"/>
      <c r="K41" s="275"/>
      <c r="O41" s="267">
        <v>4</v>
      </c>
      <c r="P41" s="267" t="s">
        <v>72</v>
      </c>
      <c r="Q41" s="267">
        <v>420</v>
      </c>
      <c r="R41" s="267">
        <v>38</v>
      </c>
    </row>
    <row r="42" spans="1:19" x14ac:dyDescent="0.2">
      <c r="A42" s="214" t="s">
        <v>8</v>
      </c>
      <c r="B42" s="231"/>
      <c r="C42" s="246">
        <v>0.11</v>
      </c>
      <c r="D42" s="247">
        <v>0.115</v>
      </c>
      <c r="E42" s="247">
        <v>0.115</v>
      </c>
      <c r="F42" s="247">
        <v>8.5000000000000006E-2</v>
      </c>
      <c r="G42" s="283">
        <v>8.8999999999999996E-2</v>
      </c>
      <c r="H42" s="248">
        <v>0.104</v>
      </c>
      <c r="I42" s="284">
        <v>0.106</v>
      </c>
      <c r="J42" s="285"/>
      <c r="K42" s="286"/>
      <c r="O42" s="267">
        <v>4</v>
      </c>
      <c r="P42" s="267" t="s">
        <v>72</v>
      </c>
      <c r="Q42" s="267">
        <v>421</v>
      </c>
      <c r="R42" s="267">
        <v>38</v>
      </c>
    </row>
    <row r="43" spans="1:19" x14ac:dyDescent="0.2">
      <c r="A43" s="279" t="s">
        <v>1</v>
      </c>
      <c r="B43" s="238"/>
      <c r="C43" s="250">
        <f t="shared" ref="C43:I43" si="6">C40/C39*100-100</f>
        <v>7.9487179487179418</v>
      </c>
      <c r="D43" s="251">
        <f t="shared" si="6"/>
        <v>14.102564102564102</v>
      </c>
      <c r="E43" s="251">
        <f t="shared" si="6"/>
        <v>13.333333333333329</v>
      </c>
      <c r="F43" s="251">
        <f t="shared" si="6"/>
        <v>12.820512820512818</v>
      </c>
      <c r="G43" s="251">
        <f t="shared" si="6"/>
        <v>15.384615384615373</v>
      </c>
      <c r="H43" s="252">
        <f t="shared" si="6"/>
        <v>17.692307692307693</v>
      </c>
      <c r="I43" s="316">
        <f t="shared" si="6"/>
        <v>13.333333333333329</v>
      </c>
      <c r="K43" s="286"/>
      <c r="O43" s="267">
        <v>5</v>
      </c>
      <c r="P43" s="267" t="s">
        <v>73</v>
      </c>
      <c r="Q43" s="267">
        <v>667</v>
      </c>
      <c r="R43" s="267">
        <v>37.5</v>
      </c>
    </row>
    <row r="44" spans="1:19" ht="13.5" thickBot="1" x14ac:dyDescent="0.25">
      <c r="A44" s="214" t="s">
        <v>27</v>
      </c>
      <c r="B44" s="253"/>
      <c r="C44" s="254">
        <f>C40-C26</f>
        <v>116</v>
      </c>
      <c r="D44" s="255">
        <f t="shared" ref="D44:H44" si="7">D40-D26</f>
        <v>157</v>
      </c>
      <c r="E44" s="255">
        <f t="shared" si="7"/>
        <v>158</v>
      </c>
      <c r="F44" s="255">
        <f t="shared" si="7"/>
        <v>150</v>
      </c>
      <c r="G44" s="255">
        <f t="shared" si="7"/>
        <v>153</v>
      </c>
      <c r="H44" s="256">
        <f t="shared" si="7"/>
        <v>156</v>
      </c>
      <c r="I44" s="287">
        <f>I40-I26</f>
        <v>149</v>
      </c>
      <c r="J44" s="215"/>
      <c r="K44" s="286"/>
      <c r="O44" s="267">
        <v>6</v>
      </c>
      <c r="P44" s="267">
        <v>490</v>
      </c>
      <c r="Q44" s="267">
        <v>438</v>
      </c>
      <c r="R44" s="267">
        <v>37</v>
      </c>
    </row>
    <row r="45" spans="1:19" x14ac:dyDescent="0.2">
      <c r="A45" s="288" t="s">
        <v>51</v>
      </c>
      <c r="B45" s="265"/>
      <c r="C45" s="259">
        <v>536</v>
      </c>
      <c r="D45" s="260">
        <v>656</v>
      </c>
      <c r="E45" s="260">
        <v>788</v>
      </c>
      <c r="F45" s="260">
        <v>584</v>
      </c>
      <c r="G45" s="260">
        <v>620</v>
      </c>
      <c r="H45" s="261">
        <v>410</v>
      </c>
      <c r="I45" s="262">
        <f>SUM(C45:H45)</f>
        <v>3594</v>
      </c>
      <c r="J45" s="263" t="s">
        <v>56</v>
      </c>
      <c r="K45" s="289">
        <f>I31-I45</f>
        <v>10</v>
      </c>
      <c r="L45" s="264">
        <f>K45/I31</f>
        <v>2.7746947835738068E-3</v>
      </c>
    </row>
    <row r="46" spans="1:19" x14ac:dyDescent="0.2">
      <c r="A46" s="288" t="s">
        <v>28</v>
      </c>
      <c r="B46" s="265"/>
      <c r="C46" s="218">
        <v>39</v>
      </c>
      <c r="D46" s="267">
        <v>38</v>
      </c>
      <c r="E46" s="267">
        <v>38</v>
      </c>
      <c r="F46" s="267">
        <v>37.5</v>
      </c>
      <c r="G46" s="267">
        <v>37.5</v>
      </c>
      <c r="H46" s="219">
        <v>37</v>
      </c>
      <c r="I46" s="222"/>
      <c r="J46" s="200" t="s">
        <v>57</v>
      </c>
      <c r="K46" s="200">
        <v>34.409999999999997</v>
      </c>
    </row>
    <row r="47" spans="1:19" ht="13.5" thickBot="1" x14ac:dyDescent="0.25">
      <c r="A47" s="290" t="s">
        <v>26</v>
      </c>
      <c r="B47" s="266"/>
      <c r="C47" s="345">
        <f>C46-C32</f>
        <v>4</v>
      </c>
      <c r="D47" s="346">
        <f>D46-D32</f>
        <v>3.5</v>
      </c>
      <c r="E47" s="346">
        <f t="shared" ref="E47:H47" si="8">E46-E32</f>
        <v>3.5</v>
      </c>
      <c r="F47" s="346">
        <f t="shared" si="8"/>
        <v>3.5</v>
      </c>
      <c r="G47" s="346">
        <f t="shared" si="8"/>
        <v>3.5</v>
      </c>
      <c r="H47" s="346">
        <f t="shared" si="8"/>
        <v>3.5</v>
      </c>
      <c r="I47" s="223"/>
      <c r="J47" s="200" t="s">
        <v>26</v>
      </c>
      <c r="K47" s="200">
        <f>K46-K32</f>
        <v>4.9299999999999962</v>
      </c>
    </row>
    <row r="49" spans="1:13" ht="13.5" thickBot="1" x14ac:dyDescent="0.25">
      <c r="C49" s="200">
        <v>40</v>
      </c>
      <c r="D49" s="200">
        <v>39.5</v>
      </c>
      <c r="E49" s="200">
        <v>39</v>
      </c>
      <c r="F49" s="200">
        <v>38</v>
      </c>
      <c r="G49" s="200">
        <v>38</v>
      </c>
      <c r="H49" s="200">
        <v>37.5</v>
      </c>
      <c r="I49" s="200">
        <v>37</v>
      </c>
    </row>
    <row r="50" spans="1:13" ht="13.5" thickBot="1" x14ac:dyDescent="0.25">
      <c r="A50" s="270" t="s">
        <v>91</v>
      </c>
      <c r="B50" s="230"/>
      <c r="C50" s="1086" t="s">
        <v>50</v>
      </c>
      <c r="D50" s="1087"/>
      <c r="E50" s="1087"/>
      <c r="F50" s="1087"/>
      <c r="G50" s="1087"/>
      <c r="H50" s="1087"/>
      <c r="I50" s="1088"/>
      <c r="J50" s="291" t="s">
        <v>0</v>
      </c>
    </row>
    <row r="51" spans="1:13" x14ac:dyDescent="0.2">
      <c r="A51" s="231" t="s">
        <v>54</v>
      </c>
      <c r="B51" s="904"/>
      <c r="C51" s="310">
        <v>1</v>
      </c>
      <c r="D51" s="311">
        <v>2</v>
      </c>
      <c r="E51" s="311">
        <v>3</v>
      </c>
      <c r="F51" s="311">
        <v>4</v>
      </c>
      <c r="G51" s="311">
        <v>5</v>
      </c>
      <c r="H51" s="311">
        <v>6</v>
      </c>
      <c r="I51" s="312">
        <v>7</v>
      </c>
      <c r="J51" s="365">
        <v>357</v>
      </c>
      <c r="K51" s="213"/>
    </row>
    <row r="52" spans="1:13" x14ac:dyDescent="0.2">
      <c r="A52" s="231" t="s">
        <v>2</v>
      </c>
      <c r="B52" s="231"/>
      <c r="C52" s="232">
        <v>1</v>
      </c>
      <c r="D52" s="306">
        <v>2</v>
      </c>
      <c r="E52" s="233">
        <v>3</v>
      </c>
      <c r="F52" s="293">
        <v>4</v>
      </c>
      <c r="G52" s="314">
        <v>5</v>
      </c>
      <c r="H52" s="315">
        <v>6</v>
      </c>
      <c r="I52" s="333">
        <v>7</v>
      </c>
      <c r="J52" s="366" t="s">
        <v>0</v>
      </c>
      <c r="K52" s="229"/>
      <c r="L52" s="275"/>
      <c r="M52" s="350"/>
    </row>
    <row r="53" spans="1:13" x14ac:dyDescent="0.2">
      <c r="A53" s="234" t="s">
        <v>3</v>
      </c>
      <c r="B53" s="234"/>
      <c r="C53" s="235">
        <v>525</v>
      </c>
      <c r="D53" s="236">
        <v>525</v>
      </c>
      <c r="E53" s="236">
        <v>525</v>
      </c>
      <c r="F53" s="236">
        <v>525</v>
      </c>
      <c r="G53" s="236">
        <v>525</v>
      </c>
      <c r="H53" s="236">
        <v>525</v>
      </c>
      <c r="I53" s="237">
        <v>525</v>
      </c>
      <c r="J53" s="361">
        <v>525</v>
      </c>
      <c r="K53" s="278"/>
      <c r="L53" s="275"/>
      <c r="M53" s="350"/>
    </row>
    <row r="54" spans="1:13" x14ac:dyDescent="0.2">
      <c r="A54" s="238" t="s">
        <v>6</v>
      </c>
      <c r="B54" s="238"/>
      <c r="C54" s="239">
        <v>538</v>
      </c>
      <c r="D54" s="240">
        <v>549</v>
      </c>
      <c r="E54" s="240">
        <v>558</v>
      </c>
      <c r="F54" s="240">
        <v>574</v>
      </c>
      <c r="G54" s="240">
        <v>582</v>
      </c>
      <c r="H54" s="240">
        <v>600</v>
      </c>
      <c r="I54" s="241">
        <v>630</v>
      </c>
      <c r="J54" s="367">
        <v>576</v>
      </c>
      <c r="L54" s="275"/>
      <c r="M54" s="350"/>
    </row>
    <row r="55" spans="1:13" x14ac:dyDescent="0.2">
      <c r="A55" s="231" t="s">
        <v>7</v>
      </c>
      <c r="B55" s="231"/>
      <c r="C55" s="242">
        <v>82.4</v>
      </c>
      <c r="D55" s="243">
        <v>92.6</v>
      </c>
      <c r="E55" s="243">
        <v>98.7</v>
      </c>
      <c r="F55" s="243">
        <v>92.9</v>
      </c>
      <c r="G55" s="243">
        <v>95.2</v>
      </c>
      <c r="H55" s="243">
        <v>97</v>
      </c>
      <c r="I55" s="244">
        <v>88.4</v>
      </c>
      <c r="J55" s="368">
        <v>84.6</v>
      </c>
      <c r="K55" s="320"/>
      <c r="L55" s="275"/>
    </row>
    <row r="56" spans="1:13" x14ac:dyDescent="0.2">
      <c r="A56" s="231" t="s">
        <v>8</v>
      </c>
      <c r="B56" s="231"/>
      <c r="C56" s="246">
        <v>0.1</v>
      </c>
      <c r="D56" s="247">
        <v>0.06</v>
      </c>
      <c r="E56" s="247">
        <v>4.1000000000000002E-2</v>
      </c>
      <c r="F56" s="247">
        <v>0.05</v>
      </c>
      <c r="G56" s="247">
        <v>5.2999999999999999E-2</v>
      </c>
      <c r="H56" s="247">
        <v>4.3999999999999997E-2</v>
      </c>
      <c r="I56" s="248">
        <v>6.3E-2</v>
      </c>
      <c r="J56" s="362">
        <v>7.4999999999999997E-2</v>
      </c>
      <c r="K56" s="285"/>
      <c r="L56" s="286"/>
    </row>
    <row r="57" spans="1:13" x14ac:dyDescent="0.2">
      <c r="A57" s="238" t="s">
        <v>1</v>
      </c>
      <c r="B57" s="238"/>
      <c r="C57" s="250">
        <f t="shared" ref="C57:J57" si="9">C54/C53*100-100</f>
        <v>2.4761904761904816</v>
      </c>
      <c r="D57" s="251">
        <f t="shared" si="9"/>
        <v>4.5714285714285836</v>
      </c>
      <c r="E57" s="251">
        <f t="shared" si="9"/>
        <v>6.2857142857142918</v>
      </c>
      <c r="F57" s="251">
        <f t="shared" si="9"/>
        <v>9.3333333333333286</v>
      </c>
      <c r="G57" s="251">
        <f t="shared" si="9"/>
        <v>10.857142857142861</v>
      </c>
      <c r="H57" s="251">
        <f t="shared" si="9"/>
        <v>14.285714285714278</v>
      </c>
      <c r="I57" s="251">
        <f t="shared" ref="I57" si="10">I54/I53*100-100</f>
        <v>20</v>
      </c>
      <c r="J57" s="369">
        <f t="shared" si="9"/>
        <v>9.7142857142857224</v>
      </c>
      <c r="L57" s="286"/>
    </row>
    <row r="58" spans="1:13" ht="13.5" thickBot="1" x14ac:dyDescent="0.25">
      <c r="A58" s="231" t="s">
        <v>27</v>
      </c>
      <c r="B58" s="253"/>
      <c r="C58" s="254">
        <f>C54-C40</f>
        <v>117</v>
      </c>
      <c r="D58" s="255">
        <f t="shared" ref="D58:H58" si="11">D54-D40</f>
        <v>104</v>
      </c>
      <c r="E58" s="255">
        <f t="shared" si="11"/>
        <v>116</v>
      </c>
      <c r="F58" s="255">
        <f t="shared" si="11"/>
        <v>134</v>
      </c>
      <c r="G58" s="255">
        <f t="shared" si="11"/>
        <v>132</v>
      </c>
      <c r="H58" s="255">
        <f t="shared" si="11"/>
        <v>141</v>
      </c>
      <c r="I58" s="255">
        <f>I54-H40</f>
        <v>171</v>
      </c>
      <c r="J58" s="370">
        <f>J54-I40</f>
        <v>134</v>
      </c>
      <c r="K58" s="215"/>
      <c r="L58" s="286"/>
    </row>
    <row r="59" spans="1:13" x14ac:dyDescent="0.2">
      <c r="A59" s="265" t="s">
        <v>51</v>
      </c>
      <c r="B59" s="265"/>
      <c r="C59" s="259">
        <v>329</v>
      </c>
      <c r="D59" s="260">
        <v>548</v>
      </c>
      <c r="E59" s="260">
        <v>755</v>
      </c>
      <c r="F59" s="260">
        <v>420</v>
      </c>
      <c r="G59" s="260">
        <v>421</v>
      </c>
      <c r="H59" s="260">
        <v>667</v>
      </c>
      <c r="I59" s="261">
        <v>438</v>
      </c>
      <c r="J59" s="364">
        <f>SUM(C59:I59)</f>
        <v>3578</v>
      </c>
      <c r="K59" s="263" t="s">
        <v>56</v>
      </c>
      <c r="L59" s="289">
        <f>I45-J59</f>
        <v>16</v>
      </c>
      <c r="M59" s="264">
        <f>L59/I45</f>
        <v>4.4518642181413468E-3</v>
      </c>
    </row>
    <row r="60" spans="1:13" x14ac:dyDescent="0.2">
      <c r="A60" s="265" t="s">
        <v>28</v>
      </c>
      <c r="B60" s="265"/>
      <c r="C60" s="218">
        <v>44.5</v>
      </c>
      <c r="D60" s="267">
        <v>44</v>
      </c>
      <c r="E60" s="267">
        <v>43</v>
      </c>
      <c r="F60" s="267">
        <v>42</v>
      </c>
      <c r="G60" s="267">
        <v>42</v>
      </c>
      <c r="H60" s="267">
        <v>41.5</v>
      </c>
      <c r="I60" s="267">
        <v>40.5</v>
      </c>
      <c r="J60" s="325"/>
      <c r="K60" s="200" t="s">
        <v>57</v>
      </c>
      <c r="L60" s="200">
        <v>38.54</v>
      </c>
    </row>
    <row r="61" spans="1:13" ht="13.5" thickBot="1" x14ac:dyDescent="0.25">
      <c r="A61" s="266" t="s">
        <v>26</v>
      </c>
      <c r="B61" s="266"/>
      <c r="C61" s="345">
        <f>C60-R38</f>
        <v>4.5</v>
      </c>
      <c r="D61" s="346">
        <f>D60-R39</f>
        <v>4.5</v>
      </c>
      <c r="E61" s="346">
        <f>E60-R40</f>
        <v>4</v>
      </c>
      <c r="F61" s="346">
        <f>F60-R41</f>
        <v>4</v>
      </c>
      <c r="G61" s="346">
        <f>G60-R42</f>
        <v>4</v>
      </c>
      <c r="H61" s="346">
        <f>H60-R43</f>
        <v>4</v>
      </c>
      <c r="I61" s="346">
        <f>I60-R44</f>
        <v>3.5</v>
      </c>
      <c r="J61" s="371"/>
      <c r="K61" s="200" t="s">
        <v>26</v>
      </c>
      <c r="L61" s="200">
        <f>L60-K46</f>
        <v>4.1300000000000026</v>
      </c>
    </row>
    <row r="62" spans="1:13" x14ac:dyDescent="0.2">
      <c r="E62" s="200">
        <v>43</v>
      </c>
      <c r="H62" s="200">
        <v>41.5</v>
      </c>
    </row>
    <row r="63" spans="1:13" ht="13.5" thickBot="1" x14ac:dyDescent="0.25"/>
    <row r="64" spans="1:13" ht="13.5" thickBot="1" x14ac:dyDescent="0.25">
      <c r="A64" s="270" t="s">
        <v>92</v>
      </c>
      <c r="B64" s="230"/>
      <c r="C64" s="1086" t="s">
        <v>50</v>
      </c>
      <c r="D64" s="1087"/>
      <c r="E64" s="1087"/>
      <c r="F64" s="1087"/>
      <c r="G64" s="1087"/>
      <c r="H64" s="1087"/>
      <c r="I64" s="1088"/>
      <c r="J64" s="291" t="s">
        <v>0</v>
      </c>
    </row>
    <row r="65" spans="1:15" x14ac:dyDescent="0.2">
      <c r="A65" s="231" t="s">
        <v>54</v>
      </c>
      <c r="B65" s="904"/>
      <c r="C65" s="310">
        <v>1</v>
      </c>
      <c r="D65" s="311">
        <v>2</v>
      </c>
      <c r="E65" s="311">
        <v>3</v>
      </c>
      <c r="F65" s="311">
        <v>4</v>
      </c>
      <c r="G65" s="311">
        <v>5</v>
      </c>
      <c r="H65" s="311">
        <v>6</v>
      </c>
      <c r="I65" s="312">
        <v>7</v>
      </c>
      <c r="J65" s="365">
        <v>267</v>
      </c>
      <c r="K65" s="213"/>
    </row>
    <row r="66" spans="1:15" x14ac:dyDescent="0.2">
      <c r="A66" s="231" t="s">
        <v>2</v>
      </c>
      <c r="B66" s="231"/>
      <c r="C66" s="232">
        <v>1</v>
      </c>
      <c r="D66" s="306">
        <v>2</v>
      </c>
      <c r="E66" s="233">
        <v>3</v>
      </c>
      <c r="F66" s="293">
        <v>4</v>
      </c>
      <c r="G66" s="314">
        <v>5</v>
      </c>
      <c r="H66" s="315">
        <v>6</v>
      </c>
      <c r="I66" s="333">
        <v>7</v>
      </c>
      <c r="J66" s="366" t="s">
        <v>0</v>
      </c>
      <c r="K66" s="229"/>
      <c r="L66" s="275"/>
      <c r="M66" s="350"/>
    </row>
    <row r="67" spans="1:15" x14ac:dyDescent="0.2">
      <c r="A67" s="234" t="s">
        <v>3</v>
      </c>
      <c r="B67" s="234"/>
      <c r="C67" s="235">
        <v>650</v>
      </c>
      <c r="D67" s="236">
        <v>650</v>
      </c>
      <c r="E67" s="236">
        <v>650</v>
      </c>
      <c r="F67" s="236">
        <v>650</v>
      </c>
      <c r="G67" s="236">
        <v>650</v>
      </c>
      <c r="H67" s="236">
        <v>650</v>
      </c>
      <c r="I67" s="237">
        <v>650</v>
      </c>
      <c r="J67" s="361">
        <v>650</v>
      </c>
      <c r="K67" s="278"/>
      <c r="L67" s="275"/>
      <c r="M67" s="350"/>
    </row>
    <row r="68" spans="1:15" x14ac:dyDescent="0.2">
      <c r="A68" s="238" t="s">
        <v>6</v>
      </c>
      <c r="B68" s="238"/>
      <c r="C68" s="239">
        <v>622</v>
      </c>
      <c r="D68" s="240">
        <v>655</v>
      </c>
      <c r="E68" s="240">
        <v>668</v>
      </c>
      <c r="F68" s="240">
        <v>674</v>
      </c>
      <c r="G68" s="240">
        <v>681</v>
      </c>
      <c r="H68" s="240">
        <v>692</v>
      </c>
      <c r="I68" s="241">
        <v>710</v>
      </c>
      <c r="J68" s="367">
        <v>674</v>
      </c>
      <c r="L68" s="275"/>
      <c r="M68" s="350"/>
    </row>
    <row r="69" spans="1:15" x14ac:dyDescent="0.2">
      <c r="A69" s="231" t="s">
        <v>7</v>
      </c>
      <c r="B69" s="231"/>
      <c r="C69" s="390">
        <v>62.5</v>
      </c>
      <c r="D69" s="243">
        <v>85.4</v>
      </c>
      <c r="E69" s="243">
        <v>96.4</v>
      </c>
      <c r="F69" s="243">
        <v>87.1</v>
      </c>
      <c r="G69" s="243">
        <v>100</v>
      </c>
      <c r="H69" s="243">
        <v>90</v>
      </c>
      <c r="I69" s="244">
        <v>82.4</v>
      </c>
      <c r="J69" s="368">
        <v>84.6</v>
      </c>
      <c r="K69" s="391" t="s">
        <v>97</v>
      </c>
      <c r="L69" s="275"/>
    </row>
    <row r="70" spans="1:15" x14ac:dyDescent="0.2">
      <c r="A70" s="231" t="s">
        <v>8</v>
      </c>
      <c r="B70" s="231"/>
      <c r="C70" s="246">
        <v>0.108</v>
      </c>
      <c r="D70" s="247">
        <v>6.6000000000000003E-2</v>
      </c>
      <c r="E70" s="247">
        <v>4.7E-2</v>
      </c>
      <c r="F70" s="247">
        <v>5.8000000000000003E-2</v>
      </c>
      <c r="G70" s="247">
        <v>5.1999999999999998E-2</v>
      </c>
      <c r="H70" s="247">
        <v>6.8000000000000005E-2</v>
      </c>
      <c r="I70" s="248">
        <v>7.3999999999999996E-2</v>
      </c>
      <c r="J70" s="362">
        <v>7.3999999999999996E-2</v>
      </c>
      <c r="K70" s="285"/>
      <c r="L70" s="286"/>
    </row>
    <row r="71" spans="1:15" x14ac:dyDescent="0.2">
      <c r="A71" s="238" t="s">
        <v>1</v>
      </c>
      <c r="B71" s="238"/>
      <c r="C71" s="250">
        <f t="shared" ref="C71:J71" si="12">C68/C67*100-100</f>
        <v>-4.3076923076923066</v>
      </c>
      <c r="D71" s="251">
        <f t="shared" si="12"/>
        <v>0.7692307692307736</v>
      </c>
      <c r="E71" s="251">
        <f t="shared" si="12"/>
        <v>2.7692307692307736</v>
      </c>
      <c r="F71" s="251">
        <f t="shared" si="12"/>
        <v>3.6923076923076792</v>
      </c>
      <c r="G71" s="251">
        <f t="shared" si="12"/>
        <v>4.7692307692307736</v>
      </c>
      <c r="H71" s="251">
        <f t="shared" si="12"/>
        <v>6.4615384615384528</v>
      </c>
      <c r="I71" s="251">
        <f t="shared" si="12"/>
        <v>9.2307692307692264</v>
      </c>
      <c r="J71" s="369">
        <f t="shared" si="12"/>
        <v>3.6923076923076792</v>
      </c>
      <c r="L71" s="286"/>
    </row>
    <row r="72" spans="1:15" ht="13.5" thickBot="1" x14ac:dyDescent="0.25">
      <c r="A72" s="231" t="s">
        <v>27</v>
      </c>
      <c r="B72" s="253"/>
      <c r="C72" s="254">
        <f>C68-C54</f>
        <v>84</v>
      </c>
      <c r="D72" s="255">
        <f t="shared" ref="D72:H72" si="13">D68-D54</f>
        <v>106</v>
      </c>
      <c r="E72" s="255">
        <f t="shared" si="13"/>
        <v>110</v>
      </c>
      <c r="F72" s="255">
        <f t="shared" si="13"/>
        <v>100</v>
      </c>
      <c r="G72" s="255">
        <f t="shared" si="13"/>
        <v>99</v>
      </c>
      <c r="H72" s="255">
        <f t="shared" si="13"/>
        <v>92</v>
      </c>
      <c r="I72" s="255">
        <f>I68-H54</f>
        <v>110</v>
      </c>
      <c r="J72" s="370">
        <f>J68-J54</f>
        <v>98</v>
      </c>
      <c r="K72" s="215"/>
      <c r="L72" s="286"/>
    </row>
    <row r="73" spans="1:15" x14ac:dyDescent="0.2">
      <c r="A73" s="265" t="s">
        <v>51</v>
      </c>
      <c r="B73" s="265"/>
      <c r="C73" s="259">
        <v>327</v>
      </c>
      <c r="D73" s="260">
        <v>548</v>
      </c>
      <c r="E73" s="260">
        <v>755</v>
      </c>
      <c r="F73" s="260">
        <v>420</v>
      </c>
      <c r="G73" s="260">
        <v>421</v>
      </c>
      <c r="H73" s="260">
        <v>665</v>
      </c>
      <c r="I73" s="261">
        <v>438</v>
      </c>
      <c r="J73" s="364">
        <f>SUM(C73:I73)</f>
        <v>3574</v>
      </c>
      <c r="K73" s="263" t="s">
        <v>56</v>
      </c>
      <c r="L73" s="289">
        <f>J59-J73</f>
        <v>4</v>
      </c>
      <c r="M73" s="264">
        <f>L73/J59</f>
        <v>1.1179429849077697E-3</v>
      </c>
    </row>
    <row r="74" spans="1:15" x14ac:dyDescent="0.2">
      <c r="A74" s="265" t="s">
        <v>28</v>
      </c>
      <c r="B74" s="265"/>
      <c r="C74" s="218">
        <v>49</v>
      </c>
      <c r="D74" s="267">
        <v>48</v>
      </c>
      <c r="E74" s="267">
        <v>47</v>
      </c>
      <c r="F74" s="267">
        <v>46</v>
      </c>
      <c r="G74" s="267">
        <v>46</v>
      </c>
      <c r="H74" s="267">
        <v>45.5</v>
      </c>
      <c r="I74" s="219">
        <v>44.5</v>
      </c>
      <c r="J74" s="325"/>
      <c r="K74" s="200" t="s">
        <v>57</v>
      </c>
      <c r="L74" s="200">
        <v>42.53</v>
      </c>
    </row>
    <row r="75" spans="1:15" ht="13.5" thickBot="1" x14ac:dyDescent="0.25">
      <c r="A75" s="266" t="s">
        <v>26</v>
      </c>
      <c r="B75" s="266"/>
      <c r="C75" s="345">
        <f>C74-C60</f>
        <v>4.5</v>
      </c>
      <c r="D75" s="346">
        <f t="shared" ref="D75:I75" si="14">D74-D60</f>
        <v>4</v>
      </c>
      <c r="E75" s="346">
        <f t="shared" si="14"/>
        <v>4</v>
      </c>
      <c r="F75" s="346">
        <f t="shared" si="14"/>
        <v>4</v>
      </c>
      <c r="G75" s="346">
        <f t="shared" si="14"/>
        <v>4</v>
      </c>
      <c r="H75" s="346">
        <f t="shared" si="14"/>
        <v>4</v>
      </c>
      <c r="I75" s="347">
        <f t="shared" si="14"/>
        <v>4</v>
      </c>
      <c r="J75" s="371"/>
      <c r="K75" s="200" t="s">
        <v>26</v>
      </c>
      <c r="L75" s="200">
        <f>L74-L60</f>
        <v>3.990000000000002</v>
      </c>
    </row>
    <row r="76" spans="1:15" x14ac:dyDescent="0.2">
      <c r="G76" s="200">
        <v>46</v>
      </c>
      <c r="H76" s="200">
        <v>45.5</v>
      </c>
      <c r="I76" s="200">
        <v>44.5</v>
      </c>
    </row>
    <row r="77" spans="1:15" ht="13.5" thickBot="1" x14ac:dyDescent="0.25"/>
    <row r="78" spans="1:15" ht="13.5" thickBot="1" x14ac:dyDescent="0.25">
      <c r="A78" s="270" t="s">
        <v>98</v>
      </c>
      <c r="B78" s="230"/>
      <c r="C78" s="1086" t="s">
        <v>50</v>
      </c>
      <c r="D78" s="1087"/>
      <c r="E78" s="1087"/>
      <c r="F78" s="1087"/>
      <c r="G78" s="1087"/>
      <c r="H78" s="1087"/>
      <c r="I78" s="1088"/>
      <c r="J78" s="291" t="s">
        <v>0</v>
      </c>
    </row>
    <row r="79" spans="1:15" x14ac:dyDescent="0.2">
      <c r="A79" s="231" t="s">
        <v>54</v>
      </c>
      <c r="B79" s="904"/>
      <c r="C79" s="310">
        <v>1</v>
      </c>
      <c r="D79" s="311">
        <v>2</v>
      </c>
      <c r="E79" s="311">
        <v>3</v>
      </c>
      <c r="F79" s="311">
        <v>4</v>
      </c>
      <c r="G79" s="311">
        <v>5</v>
      </c>
      <c r="H79" s="311">
        <v>6</v>
      </c>
      <c r="I79" s="312">
        <v>7</v>
      </c>
      <c r="J79" s="365">
        <v>261</v>
      </c>
      <c r="K79" s="213"/>
    </row>
    <row r="80" spans="1:15" x14ac:dyDescent="0.2">
      <c r="A80" s="231" t="s">
        <v>2</v>
      </c>
      <c r="B80" s="231"/>
      <c r="C80" s="232">
        <v>1</v>
      </c>
      <c r="D80" s="306">
        <v>2</v>
      </c>
      <c r="E80" s="233">
        <v>3</v>
      </c>
      <c r="F80" s="293">
        <v>4</v>
      </c>
      <c r="G80" s="314">
        <v>5</v>
      </c>
      <c r="H80" s="315">
        <v>6</v>
      </c>
      <c r="I80" s="333">
        <v>7</v>
      </c>
      <c r="J80" s="366" t="s">
        <v>0</v>
      </c>
      <c r="K80" s="229"/>
      <c r="L80" s="395"/>
      <c r="M80" s="395"/>
      <c r="N80" s="395"/>
      <c r="O80" s="395"/>
    </row>
    <row r="81" spans="1:15" x14ac:dyDescent="0.2">
      <c r="A81" s="234" t="s">
        <v>3</v>
      </c>
      <c r="B81" s="234"/>
      <c r="C81" s="235">
        <v>765</v>
      </c>
      <c r="D81" s="236">
        <v>765</v>
      </c>
      <c r="E81" s="236">
        <v>765</v>
      </c>
      <c r="F81" s="236">
        <v>765</v>
      </c>
      <c r="G81" s="236">
        <v>765</v>
      </c>
      <c r="H81" s="236">
        <v>765</v>
      </c>
      <c r="I81" s="237">
        <v>765</v>
      </c>
      <c r="J81" s="361">
        <v>765</v>
      </c>
      <c r="K81" s="278"/>
      <c r="L81" s="1229" t="s">
        <v>100</v>
      </c>
      <c r="M81" s="1229"/>
      <c r="N81" s="1229"/>
      <c r="O81" s="1229"/>
    </row>
    <row r="82" spans="1:15" x14ac:dyDescent="0.2">
      <c r="A82" s="238" t="s">
        <v>6</v>
      </c>
      <c r="B82" s="238"/>
      <c r="C82" s="239">
        <v>747</v>
      </c>
      <c r="D82" s="240">
        <v>771</v>
      </c>
      <c r="E82" s="240">
        <v>765</v>
      </c>
      <c r="F82" s="240">
        <v>790</v>
      </c>
      <c r="G82" s="240">
        <v>783</v>
      </c>
      <c r="H82" s="240">
        <v>800</v>
      </c>
      <c r="I82" s="241">
        <v>803</v>
      </c>
      <c r="J82" s="367">
        <v>780</v>
      </c>
      <c r="L82" s="1229"/>
      <c r="M82" s="1229"/>
      <c r="N82" s="1229"/>
      <c r="O82" s="1229"/>
    </row>
    <row r="83" spans="1:15" x14ac:dyDescent="0.2">
      <c r="A83" s="231" t="s">
        <v>7</v>
      </c>
      <c r="B83" s="231"/>
      <c r="C83" s="242">
        <v>83.3</v>
      </c>
      <c r="D83" s="243">
        <v>87.8</v>
      </c>
      <c r="E83" s="243">
        <v>79.599999999999994</v>
      </c>
      <c r="F83" s="243">
        <v>84.4</v>
      </c>
      <c r="G83" s="243">
        <v>84.4</v>
      </c>
      <c r="H83" s="243">
        <v>84.4</v>
      </c>
      <c r="I83" s="244">
        <v>81.8</v>
      </c>
      <c r="J83" s="368">
        <v>79.3</v>
      </c>
      <c r="K83" s="393"/>
      <c r="L83" s="1229"/>
      <c r="M83" s="1229"/>
      <c r="N83" s="1229"/>
      <c r="O83" s="1229"/>
    </row>
    <row r="84" spans="1:15" x14ac:dyDescent="0.2">
      <c r="A84" s="231" t="s">
        <v>8</v>
      </c>
      <c r="B84" s="231"/>
      <c r="C84" s="246">
        <v>7.5999999999999998E-2</v>
      </c>
      <c r="D84" s="247">
        <v>8.1000000000000003E-2</v>
      </c>
      <c r="E84" s="247">
        <v>7.8E-2</v>
      </c>
      <c r="F84" s="247">
        <v>8.7999999999999995E-2</v>
      </c>
      <c r="G84" s="247">
        <v>0.08</v>
      </c>
      <c r="H84" s="247">
        <v>6.9000000000000006E-2</v>
      </c>
      <c r="I84" s="248">
        <v>7.0000000000000007E-2</v>
      </c>
      <c r="J84" s="362">
        <v>0.08</v>
      </c>
      <c r="K84" s="285"/>
      <c r="L84" s="286"/>
    </row>
    <row r="85" spans="1:15" x14ac:dyDescent="0.2">
      <c r="A85" s="238" t="s">
        <v>1</v>
      </c>
      <c r="B85" s="238"/>
      <c r="C85" s="250">
        <f t="shared" ref="C85:J85" si="15">C82/C81*100-100</f>
        <v>-2.3529411764705941</v>
      </c>
      <c r="D85" s="251">
        <f t="shared" si="15"/>
        <v>0.78431372549019329</v>
      </c>
      <c r="E85" s="251">
        <f t="shared" si="15"/>
        <v>0</v>
      </c>
      <c r="F85" s="251">
        <f t="shared" si="15"/>
        <v>3.2679738562091671</v>
      </c>
      <c r="G85" s="251">
        <f t="shared" si="15"/>
        <v>2.3529411764705799</v>
      </c>
      <c r="H85" s="251">
        <f t="shared" si="15"/>
        <v>4.5751633986928226</v>
      </c>
      <c r="I85" s="251">
        <f t="shared" si="15"/>
        <v>4.9673202614379193</v>
      </c>
      <c r="J85" s="369">
        <f t="shared" si="15"/>
        <v>1.9607843137254832</v>
      </c>
      <c r="L85" s="286"/>
    </row>
    <row r="86" spans="1:15" ht="13.5" thickBot="1" x14ac:dyDescent="0.25">
      <c r="A86" s="231" t="s">
        <v>27</v>
      </c>
      <c r="B86" s="253"/>
      <c r="C86" s="254">
        <f>C82-C68</f>
        <v>125</v>
      </c>
      <c r="D86" s="255">
        <f t="shared" ref="D86:H86" si="16">D82-D68</f>
        <v>116</v>
      </c>
      <c r="E86" s="255">
        <f t="shared" si="16"/>
        <v>97</v>
      </c>
      <c r="F86" s="255">
        <f t="shared" si="16"/>
        <v>116</v>
      </c>
      <c r="G86" s="255">
        <f t="shared" si="16"/>
        <v>102</v>
      </c>
      <c r="H86" s="255">
        <f t="shared" si="16"/>
        <v>108</v>
      </c>
      <c r="I86" s="255">
        <f>I82-H68</f>
        <v>111</v>
      </c>
      <c r="J86" s="370">
        <f>J82-J68</f>
        <v>106</v>
      </c>
      <c r="K86" s="215"/>
      <c r="L86" s="286"/>
    </row>
    <row r="87" spans="1:15" x14ac:dyDescent="0.2">
      <c r="A87" s="265" t="s">
        <v>51</v>
      </c>
      <c r="B87" s="265"/>
      <c r="C87" s="259">
        <v>326</v>
      </c>
      <c r="D87" s="260">
        <v>548</v>
      </c>
      <c r="E87" s="260">
        <v>755</v>
      </c>
      <c r="F87" s="260">
        <v>420</v>
      </c>
      <c r="G87" s="260">
        <v>421</v>
      </c>
      <c r="H87" s="260">
        <v>638</v>
      </c>
      <c r="I87" s="261">
        <v>438</v>
      </c>
      <c r="J87" s="364">
        <f>SUM(C87:I87)</f>
        <v>3546</v>
      </c>
      <c r="K87" s="263" t="s">
        <v>56</v>
      </c>
      <c r="L87" s="289">
        <f>J73-J87</f>
        <v>28</v>
      </c>
      <c r="M87" s="264">
        <f>L87/J73</f>
        <v>7.8343592613318407E-3</v>
      </c>
    </row>
    <row r="88" spans="1:15" x14ac:dyDescent="0.2">
      <c r="A88" s="265" t="s">
        <v>28</v>
      </c>
      <c r="B88" s="265"/>
      <c r="C88" s="218">
        <v>52</v>
      </c>
      <c r="D88" s="267">
        <v>51</v>
      </c>
      <c r="E88" s="267">
        <v>50</v>
      </c>
      <c r="F88" s="267">
        <v>48.5</v>
      </c>
      <c r="G88" s="267">
        <v>49</v>
      </c>
      <c r="H88" s="267">
        <v>48.5</v>
      </c>
      <c r="I88" s="219">
        <v>47.5</v>
      </c>
      <c r="J88" s="325"/>
      <c r="K88" s="200" t="s">
        <v>57</v>
      </c>
      <c r="L88" s="200">
        <v>46.76</v>
      </c>
    </row>
    <row r="89" spans="1:15" ht="13.5" thickBot="1" x14ac:dyDescent="0.25">
      <c r="A89" s="266" t="s">
        <v>26</v>
      </c>
      <c r="B89" s="266"/>
      <c r="C89" s="345">
        <f>C88-C74</f>
        <v>3</v>
      </c>
      <c r="D89" s="346">
        <f t="shared" ref="D89:H89" si="17">D88-D74</f>
        <v>3</v>
      </c>
      <c r="E89" s="346">
        <f t="shared" si="17"/>
        <v>3</v>
      </c>
      <c r="F89" s="346">
        <f t="shared" si="17"/>
        <v>2.5</v>
      </c>
      <c r="G89" s="346">
        <f t="shared" si="17"/>
        <v>3</v>
      </c>
      <c r="H89" s="346">
        <f t="shared" si="17"/>
        <v>3</v>
      </c>
      <c r="I89" s="347">
        <f>I88-I74</f>
        <v>3</v>
      </c>
      <c r="J89" s="371"/>
      <c r="K89" s="200" t="s">
        <v>26</v>
      </c>
      <c r="L89" s="200">
        <f>L88-L74</f>
        <v>4.2299999999999969</v>
      </c>
    </row>
    <row r="91" spans="1:15" ht="13.5" thickBot="1" x14ac:dyDescent="0.25"/>
    <row r="92" spans="1:15" ht="13.5" thickBot="1" x14ac:dyDescent="0.25">
      <c r="A92" s="270" t="s">
        <v>102</v>
      </c>
      <c r="B92" s="230"/>
      <c r="C92" s="1086" t="s">
        <v>50</v>
      </c>
      <c r="D92" s="1087"/>
      <c r="E92" s="1087"/>
      <c r="F92" s="1087"/>
      <c r="G92" s="1087"/>
      <c r="H92" s="1087"/>
      <c r="I92" s="1088"/>
      <c r="J92" s="291" t="s">
        <v>0</v>
      </c>
    </row>
    <row r="93" spans="1:15" x14ac:dyDescent="0.2">
      <c r="A93" s="231" t="s">
        <v>54</v>
      </c>
      <c r="B93" s="904"/>
      <c r="C93" s="310">
        <v>1</v>
      </c>
      <c r="D93" s="311">
        <v>2</v>
      </c>
      <c r="E93" s="311">
        <v>3</v>
      </c>
      <c r="F93" s="311">
        <v>4</v>
      </c>
      <c r="G93" s="311">
        <v>5</v>
      </c>
      <c r="H93" s="311">
        <v>6</v>
      </c>
      <c r="I93" s="312">
        <v>7</v>
      </c>
      <c r="J93" s="365">
        <v>268</v>
      </c>
      <c r="K93" s="213"/>
    </row>
    <row r="94" spans="1:15" x14ac:dyDescent="0.2">
      <c r="A94" s="231" t="s">
        <v>2</v>
      </c>
      <c r="B94" s="231"/>
      <c r="C94" s="232">
        <v>1</v>
      </c>
      <c r="D94" s="306">
        <v>2</v>
      </c>
      <c r="E94" s="233">
        <v>3</v>
      </c>
      <c r="F94" s="293">
        <v>4</v>
      </c>
      <c r="G94" s="314">
        <v>5</v>
      </c>
      <c r="H94" s="315">
        <v>6</v>
      </c>
      <c r="I94" s="333">
        <v>7</v>
      </c>
      <c r="J94" s="366" t="s">
        <v>0</v>
      </c>
      <c r="K94" s="229"/>
      <c r="L94" s="395"/>
      <c r="M94" s="395"/>
      <c r="N94" s="395"/>
      <c r="O94" s="395"/>
    </row>
    <row r="95" spans="1:15" x14ac:dyDescent="0.2">
      <c r="A95" s="234" t="s">
        <v>3</v>
      </c>
      <c r="B95" s="234"/>
      <c r="C95" s="235">
        <v>880</v>
      </c>
      <c r="D95" s="236">
        <v>880</v>
      </c>
      <c r="E95" s="236">
        <v>880</v>
      </c>
      <c r="F95" s="236">
        <v>880</v>
      </c>
      <c r="G95" s="236">
        <v>880</v>
      </c>
      <c r="H95" s="236">
        <v>880</v>
      </c>
      <c r="I95" s="237">
        <v>880</v>
      </c>
      <c r="J95" s="361">
        <v>880</v>
      </c>
      <c r="K95" s="278"/>
      <c r="L95" s="396"/>
      <c r="M95" s="396"/>
      <c r="N95" s="396"/>
      <c r="O95" s="396"/>
    </row>
    <row r="96" spans="1:15" x14ac:dyDescent="0.2">
      <c r="A96" s="238" t="s">
        <v>6</v>
      </c>
      <c r="B96" s="238"/>
      <c r="C96" s="239">
        <v>875</v>
      </c>
      <c r="D96" s="240">
        <v>880</v>
      </c>
      <c r="E96" s="240">
        <v>883</v>
      </c>
      <c r="F96" s="240">
        <v>873</v>
      </c>
      <c r="G96" s="240">
        <v>894</v>
      </c>
      <c r="H96" s="240">
        <v>875</v>
      </c>
      <c r="I96" s="241">
        <v>886</v>
      </c>
      <c r="J96" s="367">
        <v>881</v>
      </c>
      <c r="L96" s="396"/>
      <c r="M96" s="396"/>
      <c r="N96" s="396"/>
      <c r="O96" s="396"/>
    </row>
    <row r="97" spans="1:15" x14ac:dyDescent="0.2">
      <c r="A97" s="231" t="s">
        <v>7</v>
      </c>
      <c r="B97" s="231"/>
      <c r="C97" s="242">
        <v>83.3</v>
      </c>
      <c r="D97" s="243">
        <v>87.8</v>
      </c>
      <c r="E97" s="243">
        <v>86</v>
      </c>
      <c r="F97" s="243">
        <v>87.5</v>
      </c>
      <c r="G97" s="243">
        <v>100</v>
      </c>
      <c r="H97" s="243">
        <v>93.8</v>
      </c>
      <c r="I97" s="244">
        <v>87.9</v>
      </c>
      <c r="J97" s="368">
        <v>88.8</v>
      </c>
      <c r="K97" s="393"/>
      <c r="L97" s="396"/>
      <c r="M97" s="396"/>
      <c r="N97" s="396"/>
      <c r="O97" s="396"/>
    </row>
    <row r="98" spans="1:15" x14ac:dyDescent="0.2">
      <c r="A98" s="231" t="s">
        <v>8</v>
      </c>
      <c r="B98" s="231"/>
      <c r="C98" s="246">
        <v>9.0999999999999998E-2</v>
      </c>
      <c r="D98" s="247">
        <v>6.7000000000000004E-2</v>
      </c>
      <c r="E98" s="247">
        <v>6.9000000000000006E-2</v>
      </c>
      <c r="F98" s="247">
        <v>6.6000000000000003E-2</v>
      </c>
      <c r="G98" s="247">
        <v>5.6000000000000001E-2</v>
      </c>
      <c r="H98" s="247">
        <v>6.2E-2</v>
      </c>
      <c r="I98" s="248">
        <v>6.8000000000000005E-2</v>
      </c>
      <c r="J98" s="362">
        <v>6.7000000000000004E-2</v>
      </c>
      <c r="K98" s="285"/>
      <c r="L98" s="286"/>
    </row>
    <row r="99" spans="1:15" x14ac:dyDescent="0.2">
      <c r="A99" s="238" t="s">
        <v>1</v>
      </c>
      <c r="B99" s="238"/>
      <c r="C99" s="250">
        <f t="shared" ref="C99:J99" si="18">C96/C95*100-100</f>
        <v>-0.56818181818182723</v>
      </c>
      <c r="D99" s="251">
        <f t="shared" si="18"/>
        <v>0</v>
      </c>
      <c r="E99" s="251">
        <f t="shared" si="18"/>
        <v>0.34090909090909349</v>
      </c>
      <c r="F99" s="251">
        <f t="shared" si="18"/>
        <v>-0.79545454545454675</v>
      </c>
      <c r="G99" s="251">
        <f t="shared" si="18"/>
        <v>1.5909090909090935</v>
      </c>
      <c r="H99" s="251">
        <f t="shared" si="18"/>
        <v>-0.56818181818182723</v>
      </c>
      <c r="I99" s="251">
        <f t="shared" si="18"/>
        <v>0.68181818181818699</v>
      </c>
      <c r="J99" s="369">
        <f t="shared" si="18"/>
        <v>0.11363636363637397</v>
      </c>
      <c r="L99" s="286"/>
    </row>
    <row r="100" spans="1:15" ht="13.5" thickBot="1" x14ac:dyDescent="0.25">
      <c r="A100" s="231" t="s">
        <v>27</v>
      </c>
      <c r="B100" s="253"/>
      <c r="C100" s="254">
        <f>C96-C82</f>
        <v>128</v>
      </c>
      <c r="D100" s="255">
        <f t="shared" ref="D100:H100" si="19">D96-D82</f>
        <v>109</v>
      </c>
      <c r="E100" s="255">
        <f t="shared" si="19"/>
        <v>118</v>
      </c>
      <c r="F100" s="255">
        <f t="shared" si="19"/>
        <v>83</v>
      </c>
      <c r="G100" s="255">
        <f t="shared" si="19"/>
        <v>111</v>
      </c>
      <c r="H100" s="255">
        <f t="shared" si="19"/>
        <v>75</v>
      </c>
      <c r="I100" s="255">
        <f>I96-H82</f>
        <v>86</v>
      </c>
      <c r="J100" s="370">
        <f>J96-J82</f>
        <v>101</v>
      </c>
      <c r="K100" s="215"/>
      <c r="L100" s="286"/>
    </row>
    <row r="101" spans="1:15" x14ac:dyDescent="0.2">
      <c r="A101" s="265" t="s">
        <v>51</v>
      </c>
      <c r="B101" s="265"/>
      <c r="C101" s="259">
        <v>325</v>
      </c>
      <c r="D101" s="260">
        <v>548</v>
      </c>
      <c r="E101" s="260">
        <v>754</v>
      </c>
      <c r="F101" s="260">
        <v>419</v>
      </c>
      <c r="G101" s="260">
        <v>421</v>
      </c>
      <c r="H101" s="260">
        <v>638</v>
      </c>
      <c r="I101" s="261">
        <v>438</v>
      </c>
      <c r="J101" s="364">
        <f>SUM(C101:I101)</f>
        <v>3543</v>
      </c>
      <c r="K101" s="263" t="s">
        <v>56</v>
      </c>
      <c r="L101" s="289">
        <f>J87-J101</f>
        <v>3</v>
      </c>
      <c r="M101" s="264">
        <f>L101/J87</f>
        <v>8.4602368866328254E-4</v>
      </c>
    </row>
    <row r="102" spans="1:15" x14ac:dyDescent="0.2">
      <c r="A102" s="265" t="s">
        <v>28</v>
      </c>
      <c r="B102" s="265"/>
      <c r="C102" s="218">
        <v>54.5</v>
      </c>
      <c r="D102" s="267">
        <v>53.5</v>
      </c>
      <c r="E102" s="267">
        <v>52.5</v>
      </c>
      <c r="F102" s="267">
        <v>51.5</v>
      </c>
      <c r="G102" s="267">
        <v>52</v>
      </c>
      <c r="H102" s="267">
        <v>51.5</v>
      </c>
      <c r="I102" s="219">
        <v>50.5</v>
      </c>
      <c r="J102" s="325"/>
      <c r="K102" s="200" t="s">
        <v>57</v>
      </c>
      <c r="L102" s="200">
        <v>49.51</v>
      </c>
    </row>
    <row r="103" spans="1:15" ht="13.5" thickBot="1" x14ac:dyDescent="0.25">
      <c r="A103" s="266" t="s">
        <v>26</v>
      </c>
      <c r="B103" s="266"/>
      <c r="C103" s="345">
        <f>C102-C88</f>
        <v>2.5</v>
      </c>
      <c r="D103" s="346">
        <f t="shared" ref="D103:H103" si="20">D102-D88</f>
        <v>2.5</v>
      </c>
      <c r="E103" s="346">
        <f t="shared" si="20"/>
        <v>2.5</v>
      </c>
      <c r="F103" s="346">
        <f t="shared" si="20"/>
        <v>3</v>
      </c>
      <c r="G103" s="346">
        <f t="shared" si="20"/>
        <v>3</v>
      </c>
      <c r="H103" s="346">
        <f t="shared" si="20"/>
        <v>3</v>
      </c>
      <c r="I103" s="347">
        <f>I102-I88</f>
        <v>3</v>
      </c>
      <c r="J103" s="371"/>
      <c r="K103" s="200" t="s">
        <v>26</v>
      </c>
      <c r="L103" s="200">
        <f>L102-L88</f>
        <v>2.75</v>
      </c>
    </row>
    <row r="104" spans="1:15" x14ac:dyDescent="0.2">
      <c r="C104" s="200">
        <v>54.5</v>
      </c>
      <c r="G104" s="200">
        <v>52</v>
      </c>
      <c r="I104" s="200">
        <v>50.5</v>
      </c>
    </row>
    <row r="105" spans="1:15" ht="13.5" thickBot="1" x14ac:dyDescent="0.25"/>
    <row r="106" spans="1:15" ht="13.5" thickBot="1" x14ac:dyDescent="0.25">
      <c r="A106" s="270" t="s">
        <v>103</v>
      </c>
      <c r="B106" s="230"/>
      <c r="C106" s="1086" t="s">
        <v>50</v>
      </c>
      <c r="D106" s="1087"/>
      <c r="E106" s="1087"/>
      <c r="F106" s="1087"/>
      <c r="G106" s="1087"/>
      <c r="H106" s="1087"/>
      <c r="I106" s="1088"/>
      <c r="J106" s="291" t="s">
        <v>0</v>
      </c>
    </row>
    <row r="107" spans="1:15" x14ac:dyDescent="0.2">
      <c r="A107" s="231" t="s">
        <v>54</v>
      </c>
      <c r="B107" s="904"/>
      <c r="C107" s="310">
        <v>1</v>
      </c>
      <c r="D107" s="311">
        <v>2</v>
      </c>
      <c r="E107" s="311">
        <v>3</v>
      </c>
      <c r="F107" s="311">
        <v>4</v>
      </c>
      <c r="G107" s="311">
        <v>5</v>
      </c>
      <c r="H107" s="311">
        <v>6</v>
      </c>
      <c r="I107" s="312">
        <v>7</v>
      </c>
      <c r="J107" s="365">
        <v>267</v>
      </c>
      <c r="K107" s="213"/>
    </row>
    <row r="108" spans="1:15" x14ac:dyDescent="0.2">
      <c r="A108" s="231" t="s">
        <v>2</v>
      </c>
      <c r="B108" s="231"/>
      <c r="C108" s="232">
        <v>1</v>
      </c>
      <c r="D108" s="306">
        <v>2</v>
      </c>
      <c r="E108" s="233">
        <v>3</v>
      </c>
      <c r="F108" s="293">
        <v>4</v>
      </c>
      <c r="G108" s="314">
        <v>5</v>
      </c>
      <c r="H108" s="315">
        <v>6</v>
      </c>
      <c r="I108" s="333">
        <v>7</v>
      </c>
      <c r="J108" s="366" t="s">
        <v>0</v>
      </c>
      <c r="K108" s="229"/>
      <c r="L108" s="395"/>
      <c r="M108" s="395"/>
    </row>
    <row r="109" spans="1:15" x14ac:dyDescent="0.2">
      <c r="A109" s="234" t="s">
        <v>3</v>
      </c>
      <c r="B109" s="234"/>
      <c r="C109" s="235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6">
        <v>990</v>
      </c>
      <c r="I109" s="237">
        <v>990</v>
      </c>
      <c r="J109" s="361">
        <v>990</v>
      </c>
      <c r="K109" s="278"/>
      <c r="L109" s="396"/>
      <c r="M109" s="396"/>
    </row>
    <row r="110" spans="1:15" x14ac:dyDescent="0.2">
      <c r="A110" s="238" t="s">
        <v>6</v>
      </c>
      <c r="B110" s="238"/>
      <c r="C110" s="239">
        <v>941</v>
      </c>
      <c r="D110" s="240">
        <v>988</v>
      </c>
      <c r="E110" s="240">
        <v>962</v>
      </c>
      <c r="F110" s="240">
        <v>982</v>
      </c>
      <c r="G110" s="240">
        <v>982</v>
      </c>
      <c r="H110" s="240">
        <v>966</v>
      </c>
      <c r="I110" s="241">
        <v>1041</v>
      </c>
      <c r="J110" s="367">
        <v>979</v>
      </c>
      <c r="L110" s="396"/>
      <c r="M110" s="396"/>
    </row>
    <row r="111" spans="1:15" x14ac:dyDescent="0.2">
      <c r="A111" s="231" t="s">
        <v>7</v>
      </c>
      <c r="B111" s="231"/>
      <c r="C111" s="242">
        <v>62.5</v>
      </c>
      <c r="D111" s="243">
        <v>70.7</v>
      </c>
      <c r="E111" s="243">
        <v>86</v>
      </c>
      <c r="F111" s="243">
        <v>71.900000000000006</v>
      </c>
      <c r="G111" s="243">
        <v>87.5</v>
      </c>
      <c r="H111" s="243">
        <v>81.2</v>
      </c>
      <c r="I111" s="244">
        <v>84.8</v>
      </c>
      <c r="J111" s="368">
        <v>76.8</v>
      </c>
      <c r="K111" s="393"/>
      <c r="L111" s="396"/>
      <c r="M111" s="396"/>
    </row>
    <row r="112" spans="1:15" x14ac:dyDescent="0.2">
      <c r="A112" s="231" t="s">
        <v>8</v>
      </c>
      <c r="B112" s="231"/>
      <c r="C112" s="246">
        <v>0.10199999999999999</v>
      </c>
      <c r="D112" s="247">
        <v>8.5999999999999993E-2</v>
      </c>
      <c r="E112" s="247">
        <v>6.8000000000000005E-2</v>
      </c>
      <c r="F112" s="247">
        <v>8.5999999999999993E-2</v>
      </c>
      <c r="G112" s="247">
        <v>7.3999999999999996E-2</v>
      </c>
      <c r="H112" s="247">
        <v>6.9000000000000006E-2</v>
      </c>
      <c r="I112" s="248">
        <v>6.6000000000000003E-2</v>
      </c>
      <c r="J112" s="362">
        <v>8.1000000000000003E-2</v>
      </c>
      <c r="K112" s="285"/>
      <c r="L112" s="286"/>
    </row>
    <row r="113" spans="1:23" x14ac:dyDescent="0.2">
      <c r="A113" s="238" t="s">
        <v>1</v>
      </c>
      <c r="B113" s="238"/>
      <c r="C113" s="250">
        <f t="shared" ref="C113:J113" si="21">C110/C109*100-100</f>
        <v>-4.9494949494949481</v>
      </c>
      <c r="D113" s="251">
        <f t="shared" si="21"/>
        <v>-0.20202020202020776</v>
      </c>
      <c r="E113" s="251">
        <f t="shared" si="21"/>
        <v>-2.8282828282828234</v>
      </c>
      <c r="F113" s="251">
        <f t="shared" si="21"/>
        <v>-0.80808080808081684</v>
      </c>
      <c r="G113" s="251">
        <f t="shared" si="21"/>
        <v>-0.80808080808081684</v>
      </c>
      <c r="H113" s="251">
        <f t="shared" si="21"/>
        <v>-2.4242424242424221</v>
      </c>
      <c r="I113" s="251">
        <f t="shared" si="21"/>
        <v>5.1515151515151558</v>
      </c>
      <c r="J113" s="369">
        <f t="shared" si="21"/>
        <v>-1.1111111111111143</v>
      </c>
      <c r="L113" s="286"/>
    </row>
    <row r="114" spans="1:23" ht="13.5" thickBot="1" x14ac:dyDescent="0.25">
      <c r="A114" s="231" t="s">
        <v>27</v>
      </c>
      <c r="B114" s="253"/>
      <c r="C114" s="254">
        <f>C110-C96</f>
        <v>66</v>
      </c>
      <c r="D114" s="255">
        <f t="shared" ref="D114:H114" si="22">D110-D96</f>
        <v>108</v>
      </c>
      <c r="E114" s="255">
        <f t="shared" si="22"/>
        <v>79</v>
      </c>
      <c r="F114" s="255">
        <f t="shared" si="22"/>
        <v>109</v>
      </c>
      <c r="G114" s="255">
        <f t="shared" si="22"/>
        <v>88</v>
      </c>
      <c r="H114" s="255">
        <f t="shared" si="22"/>
        <v>91</v>
      </c>
      <c r="I114" s="255">
        <f>I110-H96</f>
        <v>166</v>
      </c>
      <c r="J114" s="370">
        <f>J110-J96</f>
        <v>98</v>
      </c>
      <c r="K114" s="215"/>
      <c r="L114" s="286"/>
    </row>
    <row r="115" spans="1:23" x14ac:dyDescent="0.2">
      <c r="A115" s="265" t="s">
        <v>51</v>
      </c>
      <c r="B115" s="265"/>
      <c r="C115" s="259">
        <v>324</v>
      </c>
      <c r="D115" s="260">
        <v>548</v>
      </c>
      <c r="E115" s="260">
        <v>753</v>
      </c>
      <c r="F115" s="260">
        <v>419</v>
      </c>
      <c r="G115" s="260">
        <v>421</v>
      </c>
      <c r="H115" s="260">
        <v>638</v>
      </c>
      <c r="I115" s="261">
        <v>438</v>
      </c>
      <c r="J115" s="364">
        <f>SUM(C115:I115)</f>
        <v>3541</v>
      </c>
      <c r="K115" s="263" t="s">
        <v>56</v>
      </c>
      <c r="L115" s="289">
        <f>J101-J115</f>
        <v>2</v>
      </c>
      <c r="M115" s="264">
        <f>L115/J101</f>
        <v>5.6449336720293538E-4</v>
      </c>
    </row>
    <row r="116" spans="1:23" x14ac:dyDescent="0.2">
      <c r="A116" s="265" t="s">
        <v>28</v>
      </c>
      <c r="B116" s="265"/>
      <c r="C116" s="218">
        <v>57.5</v>
      </c>
      <c r="D116" s="267">
        <v>56.5</v>
      </c>
      <c r="E116" s="267">
        <v>55.5</v>
      </c>
      <c r="F116" s="267">
        <v>54.5</v>
      </c>
      <c r="G116" s="267">
        <v>55</v>
      </c>
      <c r="H116" s="267">
        <v>54.5</v>
      </c>
      <c r="I116" s="219">
        <v>53</v>
      </c>
      <c r="J116" s="325"/>
      <c r="K116" s="200" t="s">
        <v>57</v>
      </c>
      <c r="L116" s="200">
        <v>52.25</v>
      </c>
    </row>
    <row r="117" spans="1:23" ht="13.5" thickBot="1" x14ac:dyDescent="0.25">
      <c r="A117" s="266" t="s">
        <v>26</v>
      </c>
      <c r="B117" s="266"/>
      <c r="C117" s="345">
        <f>C116-C102</f>
        <v>3</v>
      </c>
      <c r="D117" s="346">
        <f t="shared" ref="D117:H117" si="23">D116-D102</f>
        <v>3</v>
      </c>
      <c r="E117" s="346">
        <f t="shared" si="23"/>
        <v>3</v>
      </c>
      <c r="F117" s="346">
        <f t="shared" si="23"/>
        <v>3</v>
      </c>
      <c r="G117" s="346">
        <f t="shared" si="23"/>
        <v>3</v>
      </c>
      <c r="H117" s="346">
        <f t="shared" si="23"/>
        <v>3</v>
      </c>
      <c r="I117" s="347">
        <f>I116-I102</f>
        <v>2.5</v>
      </c>
      <c r="J117" s="371"/>
      <c r="K117" s="200" t="s">
        <v>26</v>
      </c>
      <c r="L117" s="200">
        <f>L116-L102</f>
        <v>2.740000000000002</v>
      </c>
    </row>
    <row r="118" spans="1:23" x14ac:dyDescent="0.2">
      <c r="C118" s="200">
        <v>57.5</v>
      </c>
      <c r="D118" s="200">
        <v>56.5</v>
      </c>
      <c r="E118" s="200">
        <v>55.5</v>
      </c>
      <c r="F118" s="200">
        <v>54.5</v>
      </c>
      <c r="G118" s="200">
        <v>55</v>
      </c>
      <c r="H118" s="200">
        <v>54.5</v>
      </c>
      <c r="I118" s="200">
        <v>53</v>
      </c>
    </row>
    <row r="119" spans="1:23" ht="13.5" thickBot="1" x14ac:dyDescent="0.25">
      <c r="A119" s="200">
        <v>2.5</v>
      </c>
    </row>
    <row r="120" spans="1:23" ht="13.5" thickBot="1" x14ac:dyDescent="0.25">
      <c r="A120" s="270" t="s">
        <v>104</v>
      </c>
      <c r="B120" s="230"/>
      <c r="C120" s="1086" t="s">
        <v>50</v>
      </c>
      <c r="D120" s="1087"/>
      <c r="E120" s="1087"/>
      <c r="F120" s="1087"/>
      <c r="G120" s="1087"/>
      <c r="H120" s="1087"/>
      <c r="I120" s="1088"/>
      <c r="J120" s="291" t="s">
        <v>0</v>
      </c>
      <c r="T120" s="1118"/>
      <c r="U120" s="1118"/>
      <c r="V120" s="1118"/>
      <c r="W120" s="1118"/>
    </row>
    <row r="121" spans="1:23" ht="13.5" thickBot="1" x14ac:dyDescent="0.25">
      <c r="A121" s="231" t="s">
        <v>54</v>
      </c>
      <c r="B121" s="904"/>
      <c r="C121" s="399">
        <v>1</v>
      </c>
      <c r="D121" s="400">
        <v>2</v>
      </c>
      <c r="E121" s="400">
        <v>3</v>
      </c>
      <c r="F121" s="402">
        <v>4</v>
      </c>
      <c r="G121" s="402">
        <v>5</v>
      </c>
      <c r="H121" s="402">
        <v>6</v>
      </c>
      <c r="I121" s="403">
        <v>7</v>
      </c>
      <c r="J121" s="365">
        <v>267</v>
      </c>
      <c r="K121" s="213"/>
      <c r="T121" s="1118"/>
      <c r="U121" s="1118"/>
      <c r="V121" s="1118"/>
      <c r="W121" s="1118"/>
    </row>
    <row r="122" spans="1:23" x14ac:dyDescent="0.2">
      <c r="A122" s="231" t="s">
        <v>2</v>
      </c>
      <c r="B122" s="231"/>
      <c r="C122" s="232">
        <v>1</v>
      </c>
      <c r="D122" s="306">
        <v>2</v>
      </c>
      <c r="E122" s="233">
        <v>3</v>
      </c>
      <c r="F122" s="293">
        <v>4</v>
      </c>
      <c r="G122" s="314">
        <v>5</v>
      </c>
      <c r="H122" s="315">
        <v>6</v>
      </c>
      <c r="I122" s="333">
        <v>7</v>
      </c>
      <c r="J122" s="366" t="s">
        <v>0</v>
      </c>
      <c r="K122" s="229"/>
      <c r="L122" s="395"/>
      <c r="M122" s="395"/>
      <c r="R122" s="1124" t="s">
        <v>105</v>
      </c>
      <c r="S122" s="1125"/>
      <c r="T122" s="1125"/>
      <c r="U122" s="1126"/>
      <c r="V122" s="210"/>
    </row>
    <row r="123" spans="1:23" x14ac:dyDescent="0.2">
      <c r="A123" s="234" t="s">
        <v>3</v>
      </c>
      <c r="B123" s="234"/>
      <c r="C123" s="235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6">
        <v>1090</v>
      </c>
      <c r="I123" s="237">
        <v>1090</v>
      </c>
      <c r="J123" s="361">
        <v>1090</v>
      </c>
      <c r="K123" s="278"/>
      <c r="L123" s="396"/>
      <c r="R123" s="1127" t="s">
        <v>67</v>
      </c>
      <c r="S123" s="1128"/>
      <c r="T123" s="1128"/>
      <c r="U123" s="1129"/>
      <c r="V123" s="210"/>
    </row>
    <row r="124" spans="1:23" ht="13.5" customHeight="1" x14ac:dyDescent="0.2">
      <c r="A124" s="238" t="s">
        <v>6</v>
      </c>
      <c r="B124" s="238"/>
      <c r="C124" s="239">
        <v>1088</v>
      </c>
      <c r="D124" s="240">
        <v>1078</v>
      </c>
      <c r="E124" s="240">
        <v>1068</v>
      </c>
      <c r="F124" s="240">
        <v>1099</v>
      </c>
      <c r="G124" s="240">
        <v>1110</v>
      </c>
      <c r="H124" s="240">
        <v>1099</v>
      </c>
      <c r="I124" s="241">
        <v>1111</v>
      </c>
      <c r="J124" s="367">
        <v>1091</v>
      </c>
      <c r="L124" s="396"/>
      <c r="R124" s="218" t="s">
        <v>54</v>
      </c>
      <c r="S124" s="267" t="s">
        <v>68</v>
      </c>
      <c r="T124" s="267" t="s">
        <v>59</v>
      </c>
      <c r="U124" s="219" t="s">
        <v>51</v>
      </c>
    </row>
    <row r="125" spans="1:23" ht="12.95" customHeight="1" x14ac:dyDescent="0.2">
      <c r="A125" s="231" t="s">
        <v>7</v>
      </c>
      <c r="B125" s="231"/>
      <c r="C125" s="242">
        <v>45.8</v>
      </c>
      <c r="D125" s="243">
        <v>65.900000000000006</v>
      </c>
      <c r="E125" s="243">
        <v>75.400000000000006</v>
      </c>
      <c r="F125" s="243">
        <v>78.099999999999994</v>
      </c>
      <c r="G125" s="243">
        <v>71.900000000000006</v>
      </c>
      <c r="H125" s="243">
        <v>75</v>
      </c>
      <c r="I125" s="244">
        <v>78.8</v>
      </c>
      <c r="J125" s="368">
        <v>71.900000000000006</v>
      </c>
      <c r="K125" s="393"/>
      <c r="L125" s="396"/>
      <c r="P125" s="1235" t="s">
        <v>109</v>
      </c>
      <c r="R125" s="354">
        <v>1</v>
      </c>
      <c r="S125" s="397">
        <v>3</v>
      </c>
      <c r="T125" s="397">
        <v>1150</v>
      </c>
      <c r="U125" s="398">
        <v>386</v>
      </c>
      <c r="V125" s="200">
        <v>58</v>
      </c>
    </row>
    <row r="126" spans="1:23" x14ac:dyDescent="0.2">
      <c r="A126" s="231" t="s">
        <v>8</v>
      </c>
      <c r="B126" s="231"/>
      <c r="C126" s="246">
        <v>0.14499999999999999</v>
      </c>
      <c r="D126" s="247">
        <v>9.5000000000000001E-2</v>
      </c>
      <c r="E126" s="247">
        <v>8.8999999999999996E-2</v>
      </c>
      <c r="F126" s="247">
        <v>8.3000000000000004E-2</v>
      </c>
      <c r="G126" s="247">
        <v>7.9000000000000001E-2</v>
      </c>
      <c r="H126" s="247">
        <v>7.0000000000000007E-2</v>
      </c>
      <c r="I126" s="248">
        <v>7.4999999999999997E-2</v>
      </c>
      <c r="J126" s="362">
        <v>0.09</v>
      </c>
      <c r="K126" s="285"/>
      <c r="L126" s="286"/>
      <c r="P126" s="1235"/>
      <c r="R126" s="354">
        <v>2</v>
      </c>
      <c r="S126" s="397">
        <v>2</v>
      </c>
      <c r="T126" s="397" t="s">
        <v>106</v>
      </c>
      <c r="U126" s="398">
        <v>410</v>
      </c>
      <c r="V126" s="200">
        <v>59.5</v>
      </c>
    </row>
    <row r="127" spans="1:23" x14ac:dyDescent="0.2">
      <c r="A127" s="238" t="s">
        <v>1</v>
      </c>
      <c r="B127" s="238"/>
      <c r="C127" s="250">
        <f t="shared" ref="C127:J127" si="24">C124/C123*100-100</f>
        <v>-0.18348623853211166</v>
      </c>
      <c r="D127" s="251">
        <f t="shared" si="24"/>
        <v>-1.1009174311926557</v>
      </c>
      <c r="E127" s="251">
        <f t="shared" si="24"/>
        <v>-2.0183486238531998</v>
      </c>
      <c r="F127" s="251">
        <f t="shared" si="24"/>
        <v>0.82568807339448824</v>
      </c>
      <c r="G127" s="251">
        <f t="shared" si="24"/>
        <v>1.8348623853210881</v>
      </c>
      <c r="H127" s="251">
        <f t="shared" si="24"/>
        <v>0.82568807339448824</v>
      </c>
      <c r="I127" s="251">
        <f t="shared" si="24"/>
        <v>1.9266055045871582</v>
      </c>
      <c r="J127" s="369">
        <f t="shared" si="24"/>
        <v>9.1743119266055828E-2</v>
      </c>
      <c r="L127" s="286"/>
      <c r="R127" s="354">
        <v>3</v>
      </c>
      <c r="S127" s="397">
        <v>2</v>
      </c>
      <c r="T127" s="397" t="s">
        <v>106</v>
      </c>
      <c r="U127" s="398">
        <v>410</v>
      </c>
      <c r="V127" s="200">
        <v>59.5</v>
      </c>
    </row>
    <row r="128" spans="1:23" ht="13.5" thickBot="1" x14ac:dyDescent="0.25">
      <c r="A128" s="231" t="s">
        <v>27</v>
      </c>
      <c r="B128" s="253"/>
      <c r="C128" s="254">
        <f>C124-C110</f>
        <v>147</v>
      </c>
      <c r="D128" s="255">
        <f t="shared" ref="D128:H128" si="25">D124-D110</f>
        <v>90</v>
      </c>
      <c r="E128" s="255">
        <f t="shared" si="25"/>
        <v>106</v>
      </c>
      <c r="F128" s="255">
        <f t="shared" si="25"/>
        <v>117</v>
      </c>
      <c r="G128" s="255">
        <f t="shared" si="25"/>
        <v>128</v>
      </c>
      <c r="H128" s="255">
        <f t="shared" si="25"/>
        <v>133</v>
      </c>
      <c r="I128" s="255">
        <f>I124-H110</f>
        <v>145</v>
      </c>
      <c r="J128" s="370">
        <f>J124-J110</f>
        <v>112</v>
      </c>
      <c r="K128" s="215"/>
      <c r="L128" s="286"/>
      <c r="R128" s="354">
        <v>4</v>
      </c>
      <c r="S128" s="397">
        <v>1</v>
      </c>
      <c r="T128" s="397">
        <v>1000</v>
      </c>
      <c r="U128" s="398">
        <v>438</v>
      </c>
      <c r="V128" s="200">
        <v>61</v>
      </c>
    </row>
    <row r="129" spans="1:22" x14ac:dyDescent="0.2">
      <c r="A129" s="265" t="s">
        <v>51</v>
      </c>
      <c r="B129" s="265"/>
      <c r="C129" s="259">
        <v>324</v>
      </c>
      <c r="D129" s="260">
        <v>548</v>
      </c>
      <c r="E129" s="260">
        <v>753</v>
      </c>
      <c r="F129" s="260">
        <v>419</v>
      </c>
      <c r="G129" s="260">
        <v>421</v>
      </c>
      <c r="H129" s="260">
        <v>638</v>
      </c>
      <c r="I129" s="261">
        <v>438</v>
      </c>
      <c r="J129" s="364">
        <f>SUM(C129:I129)</f>
        <v>3541</v>
      </c>
      <c r="K129" s="263" t="s">
        <v>56</v>
      </c>
      <c r="L129" s="289">
        <f>J115-J129</f>
        <v>0</v>
      </c>
      <c r="M129" s="264">
        <f>L129/J115</f>
        <v>0</v>
      </c>
      <c r="R129" s="218">
        <v>5</v>
      </c>
      <c r="S129" s="267">
        <v>1</v>
      </c>
      <c r="T129" s="267">
        <v>990</v>
      </c>
      <c r="U129" s="219">
        <v>257</v>
      </c>
      <c r="V129" s="200">
        <v>58.5</v>
      </c>
    </row>
    <row r="130" spans="1:22" x14ac:dyDescent="0.2">
      <c r="A130" s="265" t="s">
        <v>28</v>
      </c>
      <c r="B130" s="265"/>
      <c r="C130" s="218"/>
      <c r="D130" s="267"/>
      <c r="E130" s="267"/>
      <c r="F130" s="267"/>
      <c r="G130" s="267"/>
      <c r="H130" s="267"/>
      <c r="I130" s="219"/>
      <c r="J130" s="325"/>
      <c r="K130" s="200" t="s">
        <v>57</v>
      </c>
      <c r="L130" s="200">
        <v>55.4</v>
      </c>
      <c r="R130" s="218">
        <v>6</v>
      </c>
      <c r="S130" s="267">
        <v>2</v>
      </c>
      <c r="T130" s="267" t="s">
        <v>107</v>
      </c>
      <c r="U130" s="219">
        <v>544</v>
      </c>
      <c r="V130" s="200">
        <v>58</v>
      </c>
    </row>
    <row r="131" spans="1:22" ht="13.5" thickBot="1" x14ac:dyDescent="0.25">
      <c r="A131" s="266" t="s">
        <v>26</v>
      </c>
      <c r="B131" s="266"/>
      <c r="C131" s="345">
        <f>C130-C116</f>
        <v>-57.5</v>
      </c>
      <c r="D131" s="346">
        <f t="shared" ref="D131:H131" si="26">D130-D116</f>
        <v>-56.5</v>
      </c>
      <c r="E131" s="346">
        <f t="shared" si="26"/>
        <v>-55.5</v>
      </c>
      <c r="F131" s="346">
        <f t="shared" si="26"/>
        <v>-54.5</v>
      </c>
      <c r="G131" s="346">
        <f t="shared" si="26"/>
        <v>-55</v>
      </c>
      <c r="H131" s="346">
        <f t="shared" si="26"/>
        <v>-54.5</v>
      </c>
      <c r="I131" s="347">
        <f>I130-I116</f>
        <v>-53</v>
      </c>
      <c r="J131" s="371"/>
      <c r="K131" s="200" t="s">
        <v>26</v>
      </c>
      <c r="L131" s="200">
        <f>L130-L116</f>
        <v>3.1499999999999986</v>
      </c>
      <c r="R131" s="218">
        <v>7</v>
      </c>
      <c r="S131" s="267">
        <v>3</v>
      </c>
      <c r="T131" s="267" t="s">
        <v>108</v>
      </c>
      <c r="U131" s="219">
        <v>579</v>
      </c>
      <c r="V131" s="200">
        <v>57.5</v>
      </c>
    </row>
    <row r="132" spans="1:22" ht="13.5" thickBot="1" x14ac:dyDescent="0.25">
      <c r="R132" s="216">
        <v>8</v>
      </c>
      <c r="S132" s="217">
        <v>4</v>
      </c>
      <c r="T132" s="217">
        <v>1140</v>
      </c>
      <c r="U132" s="322">
        <v>502</v>
      </c>
      <c r="V132" s="200">
        <v>56</v>
      </c>
    </row>
    <row r="133" spans="1:22" ht="13.5" thickBot="1" x14ac:dyDescent="0.25">
      <c r="C133" s="200">
        <v>58</v>
      </c>
      <c r="D133" s="200">
        <v>59.5</v>
      </c>
      <c r="E133" s="200">
        <v>59.5</v>
      </c>
      <c r="F133" s="200">
        <v>61</v>
      </c>
      <c r="G133" s="200">
        <v>58.5</v>
      </c>
      <c r="H133" s="200">
        <v>58</v>
      </c>
      <c r="I133" s="200">
        <v>57.5</v>
      </c>
      <c r="J133" s="200">
        <v>56</v>
      </c>
    </row>
    <row r="134" spans="1:22" ht="13.5" thickBot="1" x14ac:dyDescent="0.25">
      <c r="A134" s="270" t="s">
        <v>129</v>
      </c>
      <c r="B134" s="230"/>
      <c r="C134" s="1086" t="s">
        <v>50</v>
      </c>
      <c r="D134" s="1087"/>
      <c r="E134" s="1087"/>
      <c r="F134" s="1087"/>
      <c r="G134" s="1087"/>
      <c r="H134" s="1087"/>
      <c r="I134" s="1087"/>
      <c r="J134" s="1088"/>
      <c r="K134" s="428" t="s">
        <v>0</v>
      </c>
    </row>
    <row r="135" spans="1:22" x14ac:dyDescent="0.2">
      <c r="A135" s="231" t="s">
        <v>54</v>
      </c>
      <c r="B135" s="904"/>
      <c r="C135" s="399">
        <v>1</v>
      </c>
      <c r="D135" s="400">
        <v>2</v>
      </c>
      <c r="E135" s="400">
        <v>3</v>
      </c>
      <c r="F135" s="402">
        <v>4</v>
      </c>
      <c r="G135" s="402">
        <v>5</v>
      </c>
      <c r="H135" s="402">
        <v>6</v>
      </c>
      <c r="I135" s="402">
        <v>7</v>
      </c>
      <c r="J135" s="403">
        <v>8</v>
      </c>
      <c r="K135" s="274">
        <v>265</v>
      </c>
      <c r="L135" s="213"/>
    </row>
    <row r="136" spans="1:22" ht="13.5" thickBot="1" x14ac:dyDescent="0.25">
      <c r="A136" s="231" t="s">
        <v>2</v>
      </c>
      <c r="B136" s="253"/>
      <c r="C136" s="448">
        <v>4</v>
      </c>
      <c r="D136" s="440">
        <v>3</v>
      </c>
      <c r="E136" s="439">
        <v>2</v>
      </c>
      <c r="F136" s="438">
        <v>1</v>
      </c>
      <c r="G136" s="438">
        <v>1</v>
      </c>
      <c r="H136" s="439">
        <v>2</v>
      </c>
      <c r="I136" s="440">
        <v>3</v>
      </c>
      <c r="J136" s="441">
        <v>4</v>
      </c>
      <c r="K136" s="269" t="s">
        <v>0</v>
      </c>
      <c r="L136" s="229"/>
      <c r="M136" s="395"/>
      <c r="N136" s="395"/>
    </row>
    <row r="137" spans="1:22" x14ac:dyDescent="0.2">
      <c r="A137" s="234" t="s">
        <v>3</v>
      </c>
      <c r="B137" s="1020"/>
      <c r="C137" s="442">
        <v>1190</v>
      </c>
      <c r="D137" s="443">
        <v>1190</v>
      </c>
      <c r="E137" s="443">
        <v>1190</v>
      </c>
      <c r="F137" s="443">
        <v>1190</v>
      </c>
      <c r="G137" s="443">
        <v>1190</v>
      </c>
      <c r="H137" s="443">
        <v>1190</v>
      </c>
      <c r="I137" s="443">
        <v>1190</v>
      </c>
      <c r="J137" s="445">
        <v>1190</v>
      </c>
      <c r="K137" s="277">
        <v>1190</v>
      </c>
      <c r="L137" s="278"/>
      <c r="M137" s="396"/>
      <c r="N137" s="1229"/>
    </row>
    <row r="138" spans="1:22" x14ac:dyDescent="0.2">
      <c r="A138" s="238" t="s">
        <v>6</v>
      </c>
      <c r="B138" s="238"/>
      <c r="C138" s="239">
        <v>1256</v>
      </c>
      <c r="D138" s="240">
        <v>1184</v>
      </c>
      <c r="E138" s="240">
        <v>1175</v>
      </c>
      <c r="F138" s="240">
        <v>1077</v>
      </c>
      <c r="G138" s="240">
        <v>1073</v>
      </c>
      <c r="H138" s="240">
        <v>1153</v>
      </c>
      <c r="I138" s="240">
        <v>1187</v>
      </c>
      <c r="J138" s="280">
        <v>1250</v>
      </c>
      <c r="K138" s="318">
        <v>1175</v>
      </c>
      <c r="M138" s="396"/>
      <c r="N138" s="1229"/>
    </row>
    <row r="139" spans="1:22" x14ac:dyDescent="0.2">
      <c r="A139" s="231" t="s">
        <v>7</v>
      </c>
      <c r="B139" s="231"/>
      <c r="C139" s="242">
        <v>86.2</v>
      </c>
      <c r="D139" s="243">
        <v>96.8</v>
      </c>
      <c r="E139" s="243">
        <v>968</v>
      </c>
      <c r="F139" s="243">
        <v>93.9</v>
      </c>
      <c r="G139" s="243">
        <v>100</v>
      </c>
      <c r="H139" s="243">
        <v>97.6</v>
      </c>
      <c r="I139" s="243">
        <v>100</v>
      </c>
      <c r="J139" s="281">
        <v>94.7</v>
      </c>
      <c r="K139" s="282">
        <v>83.8</v>
      </c>
      <c r="L139" s="393"/>
      <c r="M139" s="396"/>
    </row>
    <row r="140" spans="1:22" ht="13.5" thickBot="1" x14ac:dyDescent="0.25">
      <c r="A140" s="231" t="s">
        <v>8</v>
      </c>
      <c r="B140" s="253"/>
      <c r="C140" s="429">
        <v>6.0999999999999999E-2</v>
      </c>
      <c r="D140" s="430">
        <v>5.7000000000000002E-2</v>
      </c>
      <c r="E140" s="430">
        <v>0.05</v>
      </c>
      <c r="F140" s="430">
        <v>6.3E-2</v>
      </c>
      <c r="G140" s="430">
        <v>4.7E-2</v>
      </c>
      <c r="H140" s="430">
        <v>3.5999999999999997E-2</v>
      </c>
      <c r="I140" s="430">
        <v>3.5999999999999997E-2</v>
      </c>
      <c r="J140" s="431">
        <v>5.6000000000000001E-2</v>
      </c>
      <c r="K140" s="284">
        <v>7.1999999999999995E-2</v>
      </c>
      <c r="L140" s="285"/>
      <c r="M140" s="286"/>
    </row>
    <row r="141" spans="1:22" x14ac:dyDescent="0.2">
      <c r="A141" s="238" t="s">
        <v>1</v>
      </c>
      <c r="B141" s="1021"/>
      <c r="C141" s="432">
        <f t="shared" ref="C141:K141" si="27">C138/C137*100-100</f>
        <v>5.5462184873949667</v>
      </c>
      <c r="D141" s="433">
        <f t="shared" si="27"/>
        <v>-0.50420168067226712</v>
      </c>
      <c r="E141" s="433">
        <f t="shared" si="27"/>
        <v>-1.2605042016806749</v>
      </c>
      <c r="F141" s="433">
        <f t="shared" si="27"/>
        <v>-9.4957983193277329</v>
      </c>
      <c r="G141" s="433">
        <f t="shared" si="27"/>
        <v>-9.8319327731092443</v>
      </c>
      <c r="H141" s="433">
        <f t="shared" si="27"/>
        <v>-3.1092436974789877</v>
      </c>
      <c r="I141" s="433">
        <f t="shared" si="27"/>
        <v>-0.25210084033614066</v>
      </c>
      <c r="J141" s="434">
        <f t="shared" ref="J141" si="28">J138/J137*100-100</f>
        <v>5.0420168067226996</v>
      </c>
      <c r="K141" s="316">
        <f t="shared" si="27"/>
        <v>-1.2605042016806749</v>
      </c>
      <c r="M141" s="286"/>
    </row>
    <row r="142" spans="1:22" ht="13.5" thickBot="1" x14ac:dyDescent="0.25">
      <c r="A142" s="231" t="s">
        <v>27</v>
      </c>
      <c r="B142" s="253"/>
      <c r="C142" s="254">
        <f>C138-C124</f>
        <v>168</v>
      </c>
      <c r="D142" s="255">
        <f t="shared" ref="D142:H142" si="29">D138-D124</f>
        <v>106</v>
      </c>
      <c r="E142" s="255">
        <f t="shared" si="29"/>
        <v>107</v>
      </c>
      <c r="F142" s="255">
        <f t="shared" si="29"/>
        <v>-22</v>
      </c>
      <c r="G142" s="255">
        <f t="shared" si="29"/>
        <v>-37</v>
      </c>
      <c r="H142" s="255">
        <f t="shared" si="29"/>
        <v>54</v>
      </c>
      <c r="I142" s="255">
        <f>I138-H124</f>
        <v>88</v>
      </c>
      <c r="J142" s="256">
        <f>J138-I124</f>
        <v>139</v>
      </c>
      <c r="K142" s="287">
        <f>K138-J124</f>
        <v>84</v>
      </c>
      <c r="L142" s="215"/>
      <c r="M142" s="286"/>
    </row>
    <row r="143" spans="1:22" x14ac:dyDescent="0.2">
      <c r="A143" s="265" t="s">
        <v>51</v>
      </c>
      <c r="B143" s="265"/>
      <c r="C143" s="259">
        <v>386</v>
      </c>
      <c r="D143" s="260">
        <v>410</v>
      </c>
      <c r="E143" s="260">
        <v>410</v>
      </c>
      <c r="F143" s="260">
        <v>438</v>
      </c>
      <c r="G143" s="260">
        <v>256</v>
      </c>
      <c r="H143" s="260">
        <v>544</v>
      </c>
      <c r="I143" s="260">
        <v>579</v>
      </c>
      <c r="J143" s="261">
        <v>502</v>
      </c>
      <c r="K143" s="364">
        <f>SUM(C143:J143)</f>
        <v>3525</v>
      </c>
      <c r="L143" s="263" t="s">
        <v>56</v>
      </c>
      <c r="M143" s="289">
        <f>J129-K143</f>
        <v>16</v>
      </c>
      <c r="N143" s="264">
        <f>M143/J129</f>
        <v>4.5184975995481505E-3</v>
      </c>
    </row>
    <row r="144" spans="1:22" x14ac:dyDescent="0.2">
      <c r="A144" s="265" t="s">
        <v>28</v>
      </c>
      <c r="B144" s="265"/>
      <c r="C144" s="218">
        <v>60.5</v>
      </c>
      <c r="D144" s="267">
        <v>62</v>
      </c>
      <c r="E144" s="267">
        <v>62.5</v>
      </c>
      <c r="F144" s="267">
        <v>64.5</v>
      </c>
      <c r="G144" s="267">
        <v>62</v>
      </c>
      <c r="H144" s="267">
        <v>61</v>
      </c>
      <c r="I144" s="267">
        <v>60</v>
      </c>
      <c r="J144" s="219">
        <v>58.5</v>
      </c>
      <c r="K144" s="325"/>
      <c r="L144" s="200" t="s">
        <v>57</v>
      </c>
      <c r="M144" s="200">
        <v>58.43</v>
      </c>
    </row>
    <row r="145" spans="1:14" ht="13.5" thickBot="1" x14ac:dyDescent="0.25">
      <c r="A145" s="266" t="s">
        <v>26</v>
      </c>
      <c r="B145" s="266"/>
      <c r="C145" s="345">
        <f>C144-C133</f>
        <v>2.5</v>
      </c>
      <c r="D145" s="346">
        <f t="shared" ref="D145:J145" si="30">D144-D133</f>
        <v>2.5</v>
      </c>
      <c r="E145" s="346">
        <f t="shared" si="30"/>
        <v>3</v>
      </c>
      <c r="F145" s="346">
        <f t="shared" si="30"/>
        <v>3.5</v>
      </c>
      <c r="G145" s="346">
        <f t="shared" si="30"/>
        <v>3.5</v>
      </c>
      <c r="H145" s="346">
        <f t="shared" si="30"/>
        <v>3</v>
      </c>
      <c r="I145" s="346">
        <f t="shared" si="30"/>
        <v>2.5</v>
      </c>
      <c r="J145" s="347">
        <f t="shared" si="30"/>
        <v>2.5</v>
      </c>
      <c r="K145" s="371"/>
      <c r="L145" s="200" t="s">
        <v>26</v>
      </c>
      <c r="M145" s="200">
        <f>M144-L130</f>
        <v>3.0300000000000011</v>
      </c>
    </row>
    <row r="146" spans="1:14" x14ac:dyDescent="0.2">
      <c r="C146" s="200">
        <v>60.5</v>
      </c>
      <c r="D146" s="200">
        <v>62</v>
      </c>
      <c r="I146" s="200">
        <v>60</v>
      </c>
      <c r="J146" s="200">
        <v>58.5</v>
      </c>
    </row>
    <row r="147" spans="1:14" ht="13.5" thickBot="1" x14ac:dyDescent="0.25"/>
    <row r="148" spans="1:14" ht="13.5" thickBot="1" x14ac:dyDescent="0.25">
      <c r="A148" s="270" t="s">
        <v>144</v>
      </c>
      <c r="B148" s="230"/>
      <c r="C148" s="1086" t="s">
        <v>50</v>
      </c>
      <c r="D148" s="1087"/>
      <c r="E148" s="1087"/>
      <c r="F148" s="1087"/>
      <c r="G148" s="1087"/>
      <c r="H148" s="1087"/>
      <c r="I148" s="1087"/>
      <c r="J148" s="1088"/>
      <c r="K148" s="428" t="s">
        <v>0</v>
      </c>
    </row>
    <row r="149" spans="1:14" x14ac:dyDescent="0.2">
      <c r="A149" s="231" t="s">
        <v>54</v>
      </c>
      <c r="B149" s="904"/>
      <c r="C149" s="399">
        <v>1</v>
      </c>
      <c r="D149" s="400">
        <v>2</v>
      </c>
      <c r="E149" s="400">
        <v>3</v>
      </c>
      <c r="F149" s="402">
        <v>4</v>
      </c>
      <c r="G149" s="402">
        <v>5</v>
      </c>
      <c r="H149" s="402">
        <v>6</v>
      </c>
      <c r="I149" s="402">
        <v>7</v>
      </c>
      <c r="J149" s="403">
        <v>8</v>
      </c>
      <c r="K149" s="274"/>
      <c r="L149" s="213"/>
    </row>
    <row r="150" spans="1:14" ht="13.5" thickBot="1" x14ac:dyDescent="0.25">
      <c r="A150" s="231" t="s">
        <v>2</v>
      </c>
      <c r="B150" s="253"/>
      <c r="C150" s="448">
        <v>4</v>
      </c>
      <c r="D150" s="440">
        <v>3</v>
      </c>
      <c r="E150" s="439">
        <v>2</v>
      </c>
      <c r="F150" s="438">
        <v>1</v>
      </c>
      <c r="G150" s="438">
        <v>1</v>
      </c>
      <c r="H150" s="439">
        <v>2</v>
      </c>
      <c r="I150" s="440">
        <v>3</v>
      </c>
      <c r="J150" s="441">
        <v>4</v>
      </c>
      <c r="K150" s="269" t="s">
        <v>0</v>
      </c>
      <c r="L150" s="229"/>
      <c r="M150" s="395"/>
      <c r="N150" s="395"/>
    </row>
    <row r="151" spans="1:14" x14ac:dyDescent="0.2">
      <c r="A151" s="234" t="s">
        <v>3</v>
      </c>
      <c r="B151" s="1020"/>
      <c r="C151" s="442">
        <v>1280</v>
      </c>
      <c r="D151" s="443">
        <v>1280</v>
      </c>
      <c r="E151" s="443">
        <v>1280</v>
      </c>
      <c r="F151" s="443">
        <v>1280</v>
      </c>
      <c r="G151" s="443">
        <v>1280</v>
      </c>
      <c r="H151" s="443">
        <v>1280</v>
      </c>
      <c r="I151" s="443">
        <v>1280</v>
      </c>
      <c r="J151" s="445">
        <v>1280</v>
      </c>
      <c r="K151" s="277">
        <v>1280</v>
      </c>
      <c r="L151" s="278"/>
      <c r="M151" s="396"/>
      <c r="N151" s="1229"/>
    </row>
    <row r="152" spans="1:14" x14ac:dyDescent="0.2">
      <c r="A152" s="238" t="s">
        <v>6</v>
      </c>
      <c r="B152" s="238"/>
      <c r="C152" s="239">
        <v>1349</v>
      </c>
      <c r="D152" s="240">
        <v>1311</v>
      </c>
      <c r="E152" s="240">
        <v>1280</v>
      </c>
      <c r="F152" s="240">
        <v>1193</v>
      </c>
      <c r="G152" s="240">
        <v>1213</v>
      </c>
      <c r="H152" s="240">
        <v>1229</v>
      </c>
      <c r="I152" s="240">
        <v>1305</v>
      </c>
      <c r="J152" s="280">
        <v>1360</v>
      </c>
      <c r="K152" s="318">
        <v>1283</v>
      </c>
      <c r="M152" s="396"/>
      <c r="N152" s="1229"/>
    </row>
    <row r="153" spans="1:14" x14ac:dyDescent="0.2">
      <c r="A153" s="231" t="s">
        <v>7</v>
      </c>
      <c r="B153" s="231"/>
      <c r="C153" s="242">
        <v>86.2</v>
      </c>
      <c r="D153" s="243">
        <v>100</v>
      </c>
      <c r="E153" s="243">
        <v>96.8</v>
      </c>
      <c r="F153" s="243">
        <v>87.9</v>
      </c>
      <c r="G153" s="243">
        <v>89.5</v>
      </c>
      <c r="H153" s="243">
        <v>100</v>
      </c>
      <c r="I153" s="243">
        <v>95.3</v>
      </c>
      <c r="J153" s="281">
        <v>89.5</v>
      </c>
      <c r="K153" s="282">
        <v>86.8</v>
      </c>
      <c r="L153" s="393"/>
      <c r="M153" s="396"/>
    </row>
    <row r="154" spans="1:14" ht="13.5" thickBot="1" x14ac:dyDescent="0.25">
      <c r="A154" s="231" t="s">
        <v>8</v>
      </c>
      <c r="B154" s="253"/>
      <c r="C154" s="429">
        <v>7.0000000000000007E-2</v>
      </c>
      <c r="D154" s="430">
        <v>4.3999999999999997E-2</v>
      </c>
      <c r="E154" s="430">
        <v>0.05</v>
      </c>
      <c r="F154" s="430">
        <v>6.6000000000000003E-2</v>
      </c>
      <c r="G154" s="430">
        <v>6.7000000000000004E-2</v>
      </c>
      <c r="H154" s="430">
        <v>4.2999999999999997E-2</v>
      </c>
      <c r="I154" s="430">
        <v>4.2999999999999997E-2</v>
      </c>
      <c r="J154" s="431">
        <v>5.7000000000000002E-2</v>
      </c>
      <c r="K154" s="284">
        <v>7.0000000000000007E-2</v>
      </c>
      <c r="L154" s="285"/>
      <c r="M154" s="286"/>
    </row>
    <row r="155" spans="1:14" x14ac:dyDescent="0.2">
      <c r="A155" s="238" t="s">
        <v>1</v>
      </c>
      <c r="B155" s="1021"/>
      <c r="C155" s="432">
        <f t="shared" ref="C155:K155" si="31">C152/C151*100-100</f>
        <v>5.390625</v>
      </c>
      <c r="D155" s="433">
        <f t="shared" si="31"/>
        <v>2.421875</v>
      </c>
      <c r="E155" s="433">
        <f t="shared" si="31"/>
        <v>0</v>
      </c>
      <c r="F155" s="433">
        <f t="shared" si="31"/>
        <v>-6.796875</v>
      </c>
      <c r="G155" s="433">
        <f t="shared" si="31"/>
        <v>-5.234375</v>
      </c>
      <c r="H155" s="433">
        <f t="shared" si="31"/>
        <v>-3.984375</v>
      </c>
      <c r="I155" s="433">
        <f t="shared" si="31"/>
        <v>1.953125</v>
      </c>
      <c r="J155" s="434">
        <f t="shared" si="31"/>
        <v>6.25</v>
      </c>
      <c r="K155" s="316">
        <f t="shared" si="31"/>
        <v>0.23437500000001421</v>
      </c>
      <c r="M155" s="286"/>
    </row>
    <row r="156" spans="1:14" ht="13.5" thickBot="1" x14ac:dyDescent="0.25">
      <c r="A156" s="231" t="s">
        <v>27</v>
      </c>
      <c r="B156" s="253"/>
      <c r="C156" s="254">
        <f>C152-C138</f>
        <v>93</v>
      </c>
      <c r="D156" s="255">
        <f t="shared" ref="D156:H156" si="32">D152-D138</f>
        <v>127</v>
      </c>
      <c r="E156" s="255">
        <f t="shared" si="32"/>
        <v>105</v>
      </c>
      <c r="F156" s="255">
        <f t="shared" si="32"/>
        <v>116</v>
      </c>
      <c r="G156" s="255">
        <f t="shared" si="32"/>
        <v>140</v>
      </c>
      <c r="H156" s="255">
        <f t="shared" si="32"/>
        <v>76</v>
      </c>
      <c r="I156" s="255">
        <f>I152-H138</f>
        <v>152</v>
      </c>
      <c r="J156" s="256">
        <f>J152-I138</f>
        <v>173</v>
      </c>
      <c r="K156" s="287">
        <f>K152-J138</f>
        <v>33</v>
      </c>
      <c r="L156" s="215"/>
      <c r="M156" s="286"/>
    </row>
    <row r="157" spans="1:14" x14ac:dyDescent="0.2">
      <c r="A157" s="265" t="s">
        <v>51</v>
      </c>
      <c r="B157" s="265"/>
      <c r="C157" s="259">
        <v>386</v>
      </c>
      <c r="D157" s="260">
        <v>410</v>
      </c>
      <c r="E157" s="260">
        <v>410</v>
      </c>
      <c r="F157" s="260">
        <v>433</v>
      </c>
      <c r="G157" s="260">
        <v>255</v>
      </c>
      <c r="H157" s="260">
        <v>543</v>
      </c>
      <c r="I157" s="260">
        <v>577</v>
      </c>
      <c r="J157" s="261">
        <v>500</v>
      </c>
      <c r="K157" s="364">
        <f>SUM(C157:J157)</f>
        <v>3514</v>
      </c>
      <c r="L157" s="263" t="s">
        <v>56</v>
      </c>
      <c r="M157" s="289">
        <f>K143-K157</f>
        <v>11</v>
      </c>
      <c r="N157" s="264">
        <f>M157/K143</f>
        <v>3.1205673758865249E-3</v>
      </c>
    </row>
    <row r="158" spans="1:14" x14ac:dyDescent="0.2">
      <c r="A158" s="265" t="s">
        <v>28</v>
      </c>
      <c r="B158" s="265"/>
      <c r="C158" s="218">
        <v>63</v>
      </c>
      <c r="D158" s="267">
        <v>64.5</v>
      </c>
      <c r="E158" s="267">
        <v>65</v>
      </c>
      <c r="F158" s="267">
        <v>67.5</v>
      </c>
      <c r="G158" s="267">
        <v>65</v>
      </c>
      <c r="H158" s="267">
        <v>64</v>
      </c>
      <c r="I158" s="267">
        <v>62.5</v>
      </c>
      <c r="J158" s="219">
        <v>61</v>
      </c>
      <c r="K158" s="325"/>
      <c r="L158" s="200" t="s">
        <v>57</v>
      </c>
      <c r="M158" s="200">
        <v>61.4</v>
      </c>
    </row>
    <row r="159" spans="1:14" ht="13.5" thickBot="1" x14ac:dyDescent="0.25">
      <c r="A159" s="266" t="s">
        <v>26</v>
      </c>
      <c r="B159" s="266"/>
      <c r="C159" s="345">
        <f>C158-C144</f>
        <v>2.5</v>
      </c>
      <c r="D159" s="346">
        <f t="shared" ref="D159:J159" si="33">D158-D144</f>
        <v>2.5</v>
      </c>
      <c r="E159" s="346">
        <f t="shared" si="33"/>
        <v>2.5</v>
      </c>
      <c r="F159" s="346">
        <f t="shared" si="33"/>
        <v>3</v>
      </c>
      <c r="G159" s="346">
        <f t="shared" si="33"/>
        <v>3</v>
      </c>
      <c r="H159" s="346">
        <f t="shared" si="33"/>
        <v>3</v>
      </c>
      <c r="I159" s="346">
        <f t="shared" si="33"/>
        <v>2.5</v>
      </c>
      <c r="J159" s="347">
        <f t="shared" si="33"/>
        <v>2.5</v>
      </c>
      <c r="K159" s="371"/>
      <c r="L159" s="200" t="s">
        <v>26</v>
      </c>
      <c r="M159" s="200">
        <f>M158-M144</f>
        <v>2.9699999999999989</v>
      </c>
    </row>
    <row r="160" spans="1:14" x14ac:dyDescent="0.2">
      <c r="D160" s="200">
        <v>64.5</v>
      </c>
      <c r="E160" s="200">
        <v>65</v>
      </c>
      <c r="F160" s="200">
        <v>67.5</v>
      </c>
      <c r="G160" s="200">
        <v>65</v>
      </c>
      <c r="I160" s="200">
        <v>62.5</v>
      </c>
    </row>
    <row r="161" spans="1:19" ht="13.5" thickBot="1" x14ac:dyDescent="0.25"/>
    <row r="162" spans="1:19" ht="13.5" thickBot="1" x14ac:dyDescent="0.25">
      <c r="A162" s="270" t="s">
        <v>145</v>
      </c>
      <c r="B162" s="230"/>
      <c r="C162" s="1086" t="s">
        <v>50</v>
      </c>
      <c r="D162" s="1087"/>
      <c r="E162" s="1087"/>
      <c r="F162" s="1087"/>
      <c r="G162" s="1087"/>
      <c r="H162" s="1087"/>
      <c r="I162" s="1087"/>
      <c r="J162" s="1088"/>
      <c r="K162" s="428" t="s">
        <v>0</v>
      </c>
    </row>
    <row r="163" spans="1:19" x14ac:dyDescent="0.2">
      <c r="A163" s="231" t="s">
        <v>54</v>
      </c>
      <c r="B163" s="904"/>
      <c r="C163" s="399">
        <v>1</v>
      </c>
      <c r="D163" s="400">
        <v>2</v>
      </c>
      <c r="E163" s="400">
        <v>3</v>
      </c>
      <c r="F163" s="400">
        <v>4</v>
      </c>
      <c r="G163" s="402">
        <v>5</v>
      </c>
      <c r="H163" s="402">
        <v>6</v>
      </c>
      <c r="I163" s="402">
        <v>7</v>
      </c>
      <c r="J163" s="403">
        <v>8</v>
      </c>
      <c r="K163" s="274">
        <v>265</v>
      </c>
      <c r="L163" s="213"/>
    </row>
    <row r="164" spans="1:19" ht="13.5" thickBot="1" x14ac:dyDescent="0.25">
      <c r="A164" s="231" t="s">
        <v>2</v>
      </c>
      <c r="B164" s="253"/>
      <c r="C164" s="448">
        <v>4</v>
      </c>
      <c r="D164" s="440">
        <v>3</v>
      </c>
      <c r="E164" s="439">
        <v>2</v>
      </c>
      <c r="F164" s="438">
        <v>1</v>
      </c>
      <c r="G164" s="438">
        <v>1</v>
      </c>
      <c r="H164" s="439">
        <v>2</v>
      </c>
      <c r="I164" s="440">
        <v>3</v>
      </c>
      <c r="J164" s="441">
        <v>4</v>
      </c>
      <c r="K164" s="269" t="s">
        <v>0</v>
      </c>
      <c r="L164" s="229"/>
      <c r="M164" s="395"/>
      <c r="N164" s="395"/>
    </row>
    <row r="165" spans="1:19" x14ac:dyDescent="0.2">
      <c r="A165" s="234" t="s">
        <v>3</v>
      </c>
      <c r="B165" s="1020"/>
      <c r="C165" s="442">
        <v>1375</v>
      </c>
      <c r="D165" s="443">
        <v>1375</v>
      </c>
      <c r="E165" s="443">
        <v>1375</v>
      </c>
      <c r="F165" s="443">
        <v>1375</v>
      </c>
      <c r="G165" s="443">
        <v>1375</v>
      </c>
      <c r="H165" s="443">
        <v>1375</v>
      </c>
      <c r="I165" s="443">
        <v>1375</v>
      </c>
      <c r="J165" s="445">
        <v>1375</v>
      </c>
      <c r="K165" s="277">
        <v>1375</v>
      </c>
      <c r="L165" s="278"/>
      <c r="M165" s="396"/>
      <c r="N165" s="1229"/>
    </row>
    <row r="166" spans="1:19" x14ac:dyDescent="0.2">
      <c r="A166" s="238" t="s">
        <v>6</v>
      </c>
      <c r="B166" s="238"/>
      <c r="C166" s="239">
        <v>1426</v>
      </c>
      <c r="D166" s="240">
        <v>1406</v>
      </c>
      <c r="E166" s="240">
        <v>1385</v>
      </c>
      <c r="F166" s="240">
        <v>1347</v>
      </c>
      <c r="G166" s="240">
        <v>1302</v>
      </c>
      <c r="H166" s="240">
        <v>1362</v>
      </c>
      <c r="I166" s="240">
        <v>1401</v>
      </c>
      <c r="J166" s="280">
        <v>1462</v>
      </c>
      <c r="K166" s="318">
        <v>1391</v>
      </c>
      <c r="M166" s="396"/>
      <c r="N166" s="1229"/>
    </row>
    <row r="167" spans="1:19" x14ac:dyDescent="0.2">
      <c r="A167" s="231" t="s">
        <v>7</v>
      </c>
      <c r="B167" s="231"/>
      <c r="C167" s="242">
        <v>86.2</v>
      </c>
      <c r="D167" s="243">
        <v>93.5</v>
      </c>
      <c r="E167" s="243">
        <v>90.3</v>
      </c>
      <c r="F167" s="243">
        <v>78.8</v>
      </c>
      <c r="G167" s="243">
        <v>94.7</v>
      </c>
      <c r="H167" s="243">
        <v>100</v>
      </c>
      <c r="I167" s="243">
        <v>97.7</v>
      </c>
      <c r="J167" s="281">
        <v>89.5</v>
      </c>
      <c r="K167" s="282">
        <v>87.2</v>
      </c>
      <c r="L167" s="393"/>
      <c r="M167" s="396"/>
    </row>
    <row r="168" spans="1:19" ht="13.5" thickBot="1" x14ac:dyDescent="0.25">
      <c r="A168" s="231" t="s">
        <v>8</v>
      </c>
      <c r="B168" s="253"/>
      <c r="C168" s="429">
        <v>6.6000000000000003E-2</v>
      </c>
      <c r="D168" s="430">
        <v>5.5E-2</v>
      </c>
      <c r="E168" s="430">
        <v>6.6000000000000003E-2</v>
      </c>
      <c r="F168" s="430">
        <v>8.8999999999999996E-2</v>
      </c>
      <c r="G168" s="430">
        <v>6.3E-2</v>
      </c>
      <c r="H168" s="430">
        <v>4.1000000000000002E-2</v>
      </c>
      <c r="I168" s="430">
        <v>4.4999999999999998E-2</v>
      </c>
      <c r="J168" s="431">
        <v>6.3E-2</v>
      </c>
      <c r="K168" s="284">
        <v>6.8000000000000005E-2</v>
      </c>
      <c r="L168" s="285"/>
      <c r="M168" s="286"/>
    </row>
    <row r="169" spans="1:19" x14ac:dyDescent="0.2">
      <c r="A169" s="238" t="s">
        <v>1</v>
      </c>
      <c r="B169" s="1021"/>
      <c r="C169" s="432">
        <f t="shared" ref="C169:K169" si="34">C166/C165*100-100</f>
        <v>3.7090909090909037</v>
      </c>
      <c r="D169" s="433">
        <f t="shared" si="34"/>
        <v>2.2545454545454646</v>
      </c>
      <c r="E169" s="433">
        <f t="shared" si="34"/>
        <v>0.72727272727273373</v>
      </c>
      <c r="F169" s="433">
        <f t="shared" si="34"/>
        <v>-2.0363636363636317</v>
      </c>
      <c r="G169" s="433">
        <f t="shared" si="34"/>
        <v>-5.3090909090909122</v>
      </c>
      <c r="H169" s="433">
        <f t="shared" si="34"/>
        <v>-0.94545454545455243</v>
      </c>
      <c r="I169" s="433">
        <f t="shared" si="34"/>
        <v>1.8909090909091049</v>
      </c>
      <c r="J169" s="434">
        <f t="shared" si="34"/>
        <v>6.3272727272727423</v>
      </c>
      <c r="K169" s="316">
        <f t="shared" si="34"/>
        <v>1.1636363636363711</v>
      </c>
      <c r="M169" s="286"/>
    </row>
    <row r="170" spans="1:19" ht="13.5" thickBot="1" x14ac:dyDescent="0.25">
      <c r="A170" s="231" t="s">
        <v>27</v>
      </c>
      <c r="B170" s="253"/>
      <c r="C170" s="254">
        <f>C166-C152</f>
        <v>77</v>
      </c>
      <c r="D170" s="255">
        <f t="shared" ref="D170:H170" si="35">D166-D152</f>
        <v>95</v>
      </c>
      <c r="E170" s="255">
        <f t="shared" si="35"/>
        <v>105</v>
      </c>
      <c r="F170" s="255">
        <f t="shared" si="35"/>
        <v>154</v>
      </c>
      <c r="G170" s="255">
        <f t="shared" si="35"/>
        <v>89</v>
      </c>
      <c r="H170" s="255">
        <f t="shared" si="35"/>
        <v>133</v>
      </c>
      <c r="I170" s="255">
        <f>I166-H152</f>
        <v>172</v>
      </c>
      <c r="J170" s="256">
        <f>J166-I152</f>
        <v>157</v>
      </c>
      <c r="K170" s="287">
        <f>K166-J152</f>
        <v>31</v>
      </c>
      <c r="L170" s="215"/>
      <c r="M170" s="286"/>
    </row>
    <row r="171" spans="1:19" x14ac:dyDescent="0.2">
      <c r="A171" s="265" t="s">
        <v>51</v>
      </c>
      <c r="B171" s="265"/>
      <c r="C171" s="259">
        <v>385</v>
      </c>
      <c r="D171" s="260">
        <v>409</v>
      </c>
      <c r="E171" s="260">
        <v>410</v>
      </c>
      <c r="F171" s="260">
        <v>432</v>
      </c>
      <c r="G171" s="260">
        <v>254</v>
      </c>
      <c r="H171" s="260">
        <v>542</v>
      </c>
      <c r="I171" s="260">
        <v>576</v>
      </c>
      <c r="J171" s="261">
        <v>500</v>
      </c>
      <c r="K171" s="364">
        <f>SUM(C171:J171)</f>
        <v>3508</v>
      </c>
      <c r="L171" s="263" t="s">
        <v>56</v>
      </c>
      <c r="M171" s="289">
        <f>K157-K171</f>
        <v>6</v>
      </c>
      <c r="N171" s="264">
        <f>M171/K157</f>
        <v>1.7074558907228231E-3</v>
      </c>
    </row>
    <row r="172" spans="1:19" x14ac:dyDescent="0.2">
      <c r="A172" s="265" t="s">
        <v>28</v>
      </c>
      <c r="B172" s="265"/>
      <c r="C172" s="218">
        <v>65.5</v>
      </c>
      <c r="D172" s="267">
        <v>66.5</v>
      </c>
      <c r="E172" s="267">
        <v>67.5</v>
      </c>
      <c r="F172" s="267">
        <v>69.5</v>
      </c>
      <c r="G172" s="267">
        <v>68</v>
      </c>
      <c r="H172" s="267">
        <v>66.5</v>
      </c>
      <c r="I172" s="267">
        <v>65</v>
      </c>
      <c r="J172" s="219">
        <v>63</v>
      </c>
      <c r="K172" s="325"/>
      <c r="L172" s="200" t="s">
        <v>57</v>
      </c>
      <c r="M172" s="200">
        <v>64.010000000000005</v>
      </c>
    </row>
    <row r="173" spans="1:19" ht="13.5" thickBot="1" x14ac:dyDescent="0.25">
      <c r="A173" s="266" t="s">
        <v>26</v>
      </c>
      <c r="B173" s="266"/>
      <c r="C173" s="345">
        <f>C172-C158</f>
        <v>2.5</v>
      </c>
      <c r="D173" s="346">
        <f t="shared" ref="D173:J173" si="36">D172-D158</f>
        <v>2</v>
      </c>
      <c r="E173" s="346">
        <f t="shared" si="36"/>
        <v>2.5</v>
      </c>
      <c r="F173" s="346">
        <f t="shared" si="36"/>
        <v>2</v>
      </c>
      <c r="G173" s="346">
        <f t="shared" si="36"/>
        <v>3</v>
      </c>
      <c r="H173" s="346">
        <f t="shared" si="36"/>
        <v>2.5</v>
      </c>
      <c r="I173" s="346">
        <f t="shared" si="36"/>
        <v>2.5</v>
      </c>
      <c r="J173" s="347">
        <f t="shared" si="36"/>
        <v>2</v>
      </c>
      <c r="K173" s="371"/>
      <c r="L173" s="200" t="s">
        <v>26</v>
      </c>
      <c r="M173" s="200">
        <f>M172-M158</f>
        <v>2.6100000000000065</v>
      </c>
    </row>
    <row r="175" spans="1:19" ht="13.5" thickBot="1" x14ac:dyDescent="0.25"/>
    <row r="176" spans="1:19" ht="13.5" thickBot="1" x14ac:dyDescent="0.25">
      <c r="A176" s="270" t="s">
        <v>146</v>
      </c>
      <c r="B176" s="230"/>
      <c r="C176" s="1086" t="s">
        <v>50</v>
      </c>
      <c r="D176" s="1087"/>
      <c r="E176" s="1087"/>
      <c r="F176" s="1087"/>
      <c r="G176" s="1087"/>
      <c r="H176" s="1087"/>
      <c r="I176" s="1087"/>
      <c r="J176" s="1088"/>
      <c r="K176" s="428" t="s">
        <v>0</v>
      </c>
      <c r="P176" s="1236" t="s">
        <v>156</v>
      </c>
      <c r="Q176" s="1236"/>
      <c r="R176" s="1237" t="s">
        <v>157</v>
      </c>
      <c r="S176" s="1237"/>
    </row>
    <row r="177" spans="1:19" x14ac:dyDescent="0.2">
      <c r="A177" s="231" t="s">
        <v>54</v>
      </c>
      <c r="B177" s="904"/>
      <c r="C177" s="399">
        <v>1</v>
      </c>
      <c r="D177" s="400">
        <v>2</v>
      </c>
      <c r="E177" s="400">
        <v>3</v>
      </c>
      <c r="F177" s="670">
        <v>4</v>
      </c>
      <c r="G177" s="674">
        <v>5</v>
      </c>
      <c r="H177" s="402">
        <v>6</v>
      </c>
      <c r="I177" s="402">
        <v>7</v>
      </c>
      <c r="J177" s="403">
        <v>8</v>
      </c>
      <c r="K177" s="365">
        <v>265</v>
      </c>
      <c r="L177" s="213"/>
      <c r="P177" s="200" t="s">
        <v>147</v>
      </c>
      <c r="Q177" s="200" t="s">
        <v>151</v>
      </c>
      <c r="R177" s="200" t="s">
        <v>147</v>
      </c>
      <c r="S177" s="200" t="s">
        <v>155</v>
      </c>
    </row>
    <row r="178" spans="1:19" ht="13.5" thickBot="1" x14ac:dyDescent="0.25">
      <c r="A178" s="231" t="s">
        <v>2</v>
      </c>
      <c r="B178" s="253"/>
      <c r="C178" s="448">
        <v>4</v>
      </c>
      <c r="D178" s="440">
        <v>3</v>
      </c>
      <c r="E178" s="439">
        <v>2</v>
      </c>
      <c r="F178" s="640">
        <v>1</v>
      </c>
      <c r="G178" s="438">
        <v>1</v>
      </c>
      <c r="H178" s="439">
        <v>2</v>
      </c>
      <c r="I178" s="440">
        <v>3</v>
      </c>
      <c r="J178" s="441">
        <v>4</v>
      </c>
      <c r="K178" s="366" t="s">
        <v>0</v>
      </c>
      <c r="L178" s="229"/>
      <c r="M178" s="395"/>
      <c r="N178" s="395"/>
      <c r="P178" s="200" t="s">
        <v>148</v>
      </c>
      <c r="Q178" s="200" t="s">
        <v>152</v>
      </c>
      <c r="R178" s="200" t="s">
        <v>148</v>
      </c>
      <c r="S178" s="200" t="s">
        <v>158</v>
      </c>
    </row>
    <row r="179" spans="1:19" x14ac:dyDescent="0.2">
      <c r="A179" s="234" t="s">
        <v>3</v>
      </c>
      <c r="B179" s="1020"/>
      <c r="C179" s="338">
        <v>1475</v>
      </c>
      <c r="D179" s="339">
        <v>1475</v>
      </c>
      <c r="E179" s="339">
        <v>1475</v>
      </c>
      <c r="F179" s="343">
        <v>1475</v>
      </c>
      <c r="G179" s="338">
        <v>1475</v>
      </c>
      <c r="H179" s="339">
        <v>1475</v>
      </c>
      <c r="I179" s="339">
        <v>1475</v>
      </c>
      <c r="J179" s="343">
        <v>1475</v>
      </c>
      <c r="K179" s="361">
        <v>1475</v>
      </c>
      <c r="L179" s="278"/>
      <c r="M179" s="396"/>
      <c r="N179" s="1229"/>
      <c r="P179" s="200" t="s">
        <v>149</v>
      </c>
      <c r="Q179" s="200" t="s">
        <v>153</v>
      </c>
      <c r="R179" s="200" t="s">
        <v>149</v>
      </c>
      <c r="S179" s="200" t="s">
        <v>159</v>
      </c>
    </row>
    <row r="180" spans="1:19" x14ac:dyDescent="0.2">
      <c r="A180" s="238" t="s">
        <v>6</v>
      </c>
      <c r="B180" s="238"/>
      <c r="C180" s="239">
        <v>1583</v>
      </c>
      <c r="D180" s="240">
        <v>1500</v>
      </c>
      <c r="E180" s="240">
        <v>1469</v>
      </c>
      <c r="F180" s="241">
        <v>1430</v>
      </c>
      <c r="G180" s="239">
        <v>1469</v>
      </c>
      <c r="H180" s="240">
        <v>1466</v>
      </c>
      <c r="I180" s="240">
        <v>1489</v>
      </c>
      <c r="J180" s="241">
        <v>1515</v>
      </c>
      <c r="K180" s="367">
        <v>1490</v>
      </c>
      <c r="M180" s="396"/>
      <c r="N180" s="1229"/>
      <c r="P180" s="200" t="s">
        <v>150</v>
      </c>
      <c r="Q180" s="200" t="s">
        <v>154</v>
      </c>
      <c r="R180" s="200" t="s">
        <v>150</v>
      </c>
      <c r="S180" s="200" t="s">
        <v>160</v>
      </c>
    </row>
    <row r="181" spans="1:19" x14ac:dyDescent="0.2">
      <c r="A181" s="231" t="s">
        <v>7</v>
      </c>
      <c r="B181" s="231"/>
      <c r="C181" s="242">
        <v>69</v>
      </c>
      <c r="D181" s="243">
        <v>74.2</v>
      </c>
      <c r="E181" s="243">
        <v>87.1</v>
      </c>
      <c r="F181" s="244">
        <v>66.7</v>
      </c>
      <c r="G181" s="242">
        <v>94.7</v>
      </c>
      <c r="H181" s="243">
        <v>90.2</v>
      </c>
      <c r="I181" s="243">
        <v>95.3</v>
      </c>
      <c r="J181" s="244">
        <v>89.5</v>
      </c>
      <c r="K181" s="368">
        <v>83.4</v>
      </c>
      <c r="L181" s="393"/>
      <c r="M181" s="396"/>
    </row>
    <row r="182" spans="1:19" ht="13.5" thickBot="1" x14ac:dyDescent="0.25">
      <c r="A182" s="253" t="s">
        <v>8</v>
      </c>
      <c r="B182" s="253"/>
      <c r="C182" s="429">
        <v>9.4E-2</v>
      </c>
      <c r="D182" s="430">
        <v>0.08</v>
      </c>
      <c r="E182" s="430">
        <v>6.6000000000000003E-2</v>
      </c>
      <c r="F182" s="666">
        <v>8.5999999999999993E-2</v>
      </c>
      <c r="G182" s="429">
        <v>0.06</v>
      </c>
      <c r="H182" s="430">
        <v>6.2E-2</v>
      </c>
      <c r="I182" s="430">
        <v>4.8000000000000001E-2</v>
      </c>
      <c r="J182" s="666">
        <v>6.8000000000000005E-2</v>
      </c>
      <c r="K182" s="667">
        <v>7.4999999999999997E-2</v>
      </c>
      <c r="L182" s="285"/>
      <c r="M182" s="286"/>
    </row>
    <row r="183" spans="1:19" x14ac:dyDescent="0.2">
      <c r="A183" s="668" t="s">
        <v>1</v>
      </c>
      <c r="B183" s="668"/>
      <c r="C183" s="432">
        <f t="shared" ref="C183:K183" si="37">C180/C179*100-100</f>
        <v>7.3220338983050794</v>
      </c>
      <c r="D183" s="433">
        <f t="shared" si="37"/>
        <v>1.6949152542372872</v>
      </c>
      <c r="E183" s="433">
        <f t="shared" si="37"/>
        <v>-0.40677966101695517</v>
      </c>
      <c r="F183" s="434">
        <f t="shared" si="37"/>
        <v>-3.0508474576271141</v>
      </c>
      <c r="G183" s="432">
        <f t="shared" si="37"/>
        <v>-0.40677966101695517</v>
      </c>
      <c r="H183" s="433">
        <f t="shared" si="37"/>
        <v>-0.61016949152542566</v>
      </c>
      <c r="I183" s="433">
        <f t="shared" si="37"/>
        <v>0.94915254237288593</v>
      </c>
      <c r="J183" s="434">
        <f t="shared" si="37"/>
        <v>2.711864406779668</v>
      </c>
      <c r="K183" s="672">
        <f t="shared" si="37"/>
        <v>1.0169491525423808</v>
      </c>
      <c r="M183" s="286"/>
    </row>
    <row r="184" spans="1:19" x14ac:dyDescent="0.2">
      <c r="A184" s="231" t="s">
        <v>27</v>
      </c>
      <c r="B184" s="231"/>
      <c r="C184" s="671">
        <f>C180-C166</f>
        <v>157</v>
      </c>
      <c r="D184" s="303">
        <f t="shared" ref="D184:K184" si="38">D180-D166</f>
        <v>94</v>
      </c>
      <c r="E184" s="303">
        <f t="shared" si="38"/>
        <v>84</v>
      </c>
      <c r="F184" s="381">
        <f t="shared" si="38"/>
        <v>83</v>
      </c>
      <c r="G184" s="671">
        <f t="shared" si="38"/>
        <v>167</v>
      </c>
      <c r="H184" s="303">
        <f t="shared" si="38"/>
        <v>104</v>
      </c>
      <c r="I184" s="303">
        <f t="shared" si="38"/>
        <v>88</v>
      </c>
      <c r="J184" s="381">
        <f t="shared" si="38"/>
        <v>53</v>
      </c>
      <c r="K184" s="376">
        <f t="shared" si="38"/>
        <v>99</v>
      </c>
      <c r="L184" s="215"/>
      <c r="M184" s="286"/>
    </row>
    <row r="185" spans="1:19" x14ac:dyDescent="0.2">
      <c r="A185" s="231" t="s">
        <v>51</v>
      </c>
      <c r="B185" s="231"/>
      <c r="C185" s="218">
        <v>388</v>
      </c>
      <c r="D185" s="267">
        <v>540</v>
      </c>
      <c r="E185" s="267">
        <v>412</v>
      </c>
      <c r="F185" s="219">
        <v>288</v>
      </c>
      <c r="G185" s="218">
        <v>241</v>
      </c>
      <c r="H185" s="267">
        <v>387</v>
      </c>
      <c r="I185" s="267">
        <v>770</v>
      </c>
      <c r="J185" s="219">
        <v>475</v>
      </c>
      <c r="K185" s="673">
        <f>SUM(C185:J185)</f>
        <v>3501</v>
      </c>
      <c r="L185" s="263" t="s">
        <v>56</v>
      </c>
      <c r="M185" s="289">
        <f>K171-K185</f>
        <v>7</v>
      </c>
      <c r="N185" s="264">
        <f>M185/K171</f>
        <v>1.9954389965792475E-3</v>
      </c>
    </row>
    <row r="186" spans="1:19" x14ac:dyDescent="0.2">
      <c r="A186" s="231" t="s">
        <v>28</v>
      </c>
      <c r="B186" s="231"/>
      <c r="C186" s="218">
        <v>69.5</v>
      </c>
      <c r="D186" s="267">
        <v>70.5</v>
      </c>
      <c r="E186" s="267">
        <v>72</v>
      </c>
      <c r="F186" s="219">
        <v>74</v>
      </c>
      <c r="G186" s="218">
        <v>72.5</v>
      </c>
      <c r="H186" s="267">
        <v>71</v>
      </c>
      <c r="I186" s="267">
        <v>69</v>
      </c>
      <c r="J186" s="219">
        <v>67</v>
      </c>
      <c r="K186" s="325"/>
      <c r="L186" s="200" t="s">
        <v>57</v>
      </c>
      <c r="M186" s="200">
        <v>63.97</v>
      </c>
    </row>
    <row r="187" spans="1:19" ht="13.5" thickBot="1" x14ac:dyDescent="0.25">
      <c r="A187" s="669" t="s">
        <v>26</v>
      </c>
      <c r="B187" s="669"/>
      <c r="C187" s="345">
        <f>C186-C172</f>
        <v>4</v>
      </c>
      <c r="D187" s="345">
        <f t="shared" ref="D187:J187" si="39">D186-D172</f>
        <v>4</v>
      </c>
      <c r="E187" s="345">
        <f t="shared" si="39"/>
        <v>4.5</v>
      </c>
      <c r="F187" s="345">
        <f t="shared" si="39"/>
        <v>4.5</v>
      </c>
      <c r="G187" s="345">
        <f t="shared" si="39"/>
        <v>4.5</v>
      </c>
      <c r="H187" s="345">
        <f t="shared" si="39"/>
        <v>4.5</v>
      </c>
      <c r="I187" s="345">
        <f t="shared" si="39"/>
        <v>4</v>
      </c>
      <c r="J187" s="345">
        <f t="shared" si="39"/>
        <v>4</v>
      </c>
      <c r="K187" s="371"/>
      <c r="L187" s="200" t="s">
        <v>26</v>
      </c>
      <c r="M187" s="200">
        <f>M186-M172</f>
        <v>-4.0000000000006253E-2</v>
      </c>
    </row>
    <row r="189" spans="1:19" ht="13.5" thickBot="1" x14ac:dyDescent="0.25"/>
    <row r="190" spans="1:19" ht="13.5" thickBot="1" x14ac:dyDescent="0.25">
      <c r="A190" s="270" t="s">
        <v>166</v>
      </c>
      <c r="B190" s="230"/>
      <c r="C190" s="1086" t="s">
        <v>50</v>
      </c>
      <c r="D190" s="1087"/>
      <c r="E190" s="1087"/>
      <c r="F190" s="1087"/>
      <c r="G190" s="1087"/>
      <c r="H190" s="1087"/>
      <c r="I190" s="1087"/>
      <c r="J190" s="1088"/>
      <c r="K190" s="428" t="s">
        <v>0</v>
      </c>
      <c r="L190" s="228" t="s">
        <v>190</v>
      </c>
    </row>
    <row r="191" spans="1:19" x14ac:dyDescent="0.2">
      <c r="A191" s="231" t="s">
        <v>54</v>
      </c>
      <c r="B191" s="904"/>
      <c r="C191" s="399">
        <v>1</v>
      </c>
      <c r="D191" s="400">
        <v>2</v>
      </c>
      <c r="E191" s="400">
        <v>3</v>
      </c>
      <c r="F191" s="670">
        <v>4</v>
      </c>
      <c r="G191" s="674">
        <v>5</v>
      </c>
      <c r="H191" s="402">
        <v>6</v>
      </c>
      <c r="I191" s="402">
        <v>7</v>
      </c>
      <c r="J191" s="403">
        <v>8</v>
      </c>
      <c r="K191" s="365"/>
      <c r="L191" s="213"/>
    </row>
    <row r="192" spans="1:19" ht="13.5" thickBot="1" x14ac:dyDescent="0.25">
      <c r="A192" s="231" t="s">
        <v>2</v>
      </c>
      <c r="B192" s="253"/>
      <c r="C192" s="448">
        <v>4</v>
      </c>
      <c r="D192" s="440">
        <v>3</v>
      </c>
      <c r="E192" s="439">
        <v>2</v>
      </c>
      <c r="F192" s="640">
        <v>1</v>
      </c>
      <c r="G192" s="438">
        <v>1</v>
      </c>
      <c r="H192" s="439">
        <v>2</v>
      </c>
      <c r="I192" s="440">
        <v>3</v>
      </c>
      <c r="J192" s="441">
        <v>4</v>
      </c>
      <c r="K192" s="366" t="s">
        <v>0</v>
      </c>
      <c r="L192" s="229"/>
      <c r="M192" s="395"/>
      <c r="N192" s="395"/>
    </row>
    <row r="193" spans="1:14" x14ac:dyDescent="0.2">
      <c r="A193" s="234" t="s">
        <v>3</v>
      </c>
      <c r="B193" s="1020"/>
      <c r="C193" s="338">
        <v>1575</v>
      </c>
      <c r="D193" s="339">
        <v>1575</v>
      </c>
      <c r="E193" s="339">
        <v>1575</v>
      </c>
      <c r="F193" s="343">
        <v>1575</v>
      </c>
      <c r="G193" s="338">
        <v>1575</v>
      </c>
      <c r="H193" s="339">
        <v>1575</v>
      </c>
      <c r="I193" s="339">
        <v>1575</v>
      </c>
      <c r="J193" s="343">
        <v>1575</v>
      </c>
      <c r="K193" s="361">
        <v>1575</v>
      </c>
      <c r="L193" s="278"/>
      <c r="M193" s="396"/>
      <c r="N193" s="1229"/>
    </row>
    <row r="194" spans="1:14" x14ac:dyDescent="0.2">
      <c r="A194" s="238" t="s">
        <v>6</v>
      </c>
      <c r="B194" s="238"/>
      <c r="C194" s="239">
        <v>1713</v>
      </c>
      <c r="D194" s="240">
        <v>1614</v>
      </c>
      <c r="E194" s="240">
        <v>1562</v>
      </c>
      <c r="F194" s="241">
        <v>1499</v>
      </c>
      <c r="G194" s="239">
        <v>1484</v>
      </c>
      <c r="H194" s="240">
        <v>1559</v>
      </c>
      <c r="I194" s="240">
        <v>1590</v>
      </c>
      <c r="J194" s="241">
        <v>1648</v>
      </c>
      <c r="K194" s="367">
        <v>1594</v>
      </c>
      <c r="M194" s="396"/>
      <c r="N194" s="1229"/>
    </row>
    <row r="195" spans="1:14" x14ac:dyDescent="0.2">
      <c r="A195" s="231" t="s">
        <v>7</v>
      </c>
      <c r="B195" s="231"/>
      <c r="C195" s="242">
        <v>82.8</v>
      </c>
      <c r="D195" s="243">
        <v>92.7</v>
      </c>
      <c r="E195" s="243">
        <v>100</v>
      </c>
      <c r="F195" s="244">
        <v>81</v>
      </c>
      <c r="G195" s="242">
        <v>88.9</v>
      </c>
      <c r="H195" s="243">
        <v>100</v>
      </c>
      <c r="I195" s="243">
        <v>93.1</v>
      </c>
      <c r="J195" s="244">
        <v>94.4</v>
      </c>
      <c r="K195" s="368">
        <v>86.7</v>
      </c>
      <c r="L195" s="393"/>
      <c r="M195" s="396"/>
    </row>
    <row r="196" spans="1:14" ht="13.5" thickBot="1" x14ac:dyDescent="0.25">
      <c r="A196" s="253" t="s">
        <v>8</v>
      </c>
      <c r="B196" s="253"/>
      <c r="C196" s="429">
        <v>7.1999999999999995E-2</v>
      </c>
      <c r="D196" s="430">
        <v>5.2999999999999999E-2</v>
      </c>
      <c r="E196" s="430">
        <v>3.9E-2</v>
      </c>
      <c r="F196" s="666">
        <v>7.0999999999999994E-2</v>
      </c>
      <c r="G196" s="429">
        <v>0.06</v>
      </c>
      <c r="H196" s="430">
        <v>4.8000000000000001E-2</v>
      </c>
      <c r="I196" s="430">
        <v>4.8000000000000001E-2</v>
      </c>
      <c r="J196" s="666">
        <v>6.2E-2</v>
      </c>
      <c r="K196" s="667">
        <v>6.8000000000000005E-2</v>
      </c>
      <c r="L196" s="285"/>
      <c r="M196" s="286"/>
    </row>
    <row r="197" spans="1:14" x14ac:dyDescent="0.2">
      <c r="A197" s="668" t="s">
        <v>1</v>
      </c>
      <c r="B197" s="668"/>
      <c r="C197" s="432">
        <f t="shared" ref="C197:K197" si="40">C194/C193*100-100</f>
        <v>8.7619047619047734</v>
      </c>
      <c r="D197" s="433">
        <f t="shared" si="40"/>
        <v>2.4761904761904816</v>
      </c>
      <c r="E197" s="433">
        <f t="shared" si="40"/>
        <v>-0.82539682539682246</v>
      </c>
      <c r="F197" s="434">
        <f t="shared" si="40"/>
        <v>-4.8253968253968225</v>
      </c>
      <c r="G197" s="432">
        <f t="shared" si="40"/>
        <v>-5.7777777777777857</v>
      </c>
      <c r="H197" s="433">
        <f t="shared" si="40"/>
        <v>-1.0158730158730123</v>
      </c>
      <c r="I197" s="433">
        <f t="shared" si="40"/>
        <v>0.952380952380949</v>
      </c>
      <c r="J197" s="434">
        <f t="shared" si="40"/>
        <v>4.6349206349206327</v>
      </c>
      <c r="K197" s="672">
        <f t="shared" si="40"/>
        <v>1.2063492063492163</v>
      </c>
      <c r="M197" s="286"/>
    </row>
    <row r="198" spans="1:14" x14ac:dyDescent="0.2">
      <c r="A198" s="231" t="s">
        <v>27</v>
      </c>
      <c r="B198" s="231"/>
      <c r="C198" s="671">
        <f>C194-C180</f>
        <v>130</v>
      </c>
      <c r="D198" s="303">
        <f t="shared" ref="D198:K198" si="41">D194-D180</f>
        <v>114</v>
      </c>
      <c r="E198" s="303">
        <f t="shared" si="41"/>
        <v>93</v>
      </c>
      <c r="F198" s="381">
        <f t="shared" si="41"/>
        <v>69</v>
      </c>
      <c r="G198" s="671">
        <f t="shared" si="41"/>
        <v>15</v>
      </c>
      <c r="H198" s="303">
        <f t="shared" si="41"/>
        <v>93</v>
      </c>
      <c r="I198" s="303">
        <f t="shared" si="41"/>
        <v>101</v>
      </c>
      <c r="J198" s="381">
        <f t="shared" si="41"/>
        <v>133</v>
      </c>
      <c r="K198" s="376">
        <f t="shared" si="41"/>
        <v>104</v>
      </c>
      <c r="L198" s="215"/>
      <c r="M198" s="286"/>
    </row>
    <row r="199" spans="1:14" x14ac:dyDescent="0.2">
      <c r="A199" s="231" t="s">
        <v>51</v>
      </c>
      <c r="B199" s="231"/>
      <c r="C199" s="218">
        <v>387</v>
      </c>
      <c r="D199" s="267">
        <v>540</v>
      </c>
      <c r="E199" s="267">
        <v>412</v>
      </c>
      <c r="F199" s="219">
        <v>288</v>
      </c>
      <c r="G199" s="218">
        <v>241</v>
      </c>
      <c r="H199" s="267">
        <v>387</v>
      </c>
      <c r="I199" s="267">
        <v>769</v>
      </c>
      <c r="J199" s="219">
        <v>475</v>
      </c>
      <c r="K199" s="673">
        <f>SUM(C199:J199)</f>
        <v>3499</v>
      </c>
      <c r="L199" s="263" t="s">
        <v>56</v>
      </c>
      <c r="M199" s="289">
        <f>K185-K199</f>
        <v>2</v>
      </c>
      <c r="N199" s="264">
        <f>M199/K185</f>
        <v>5.7126535275635532E-4</v>
      </c>
    </row>
    <row r="200" spans="1:14" x14ac:dyDescent="0.2">
      <c r="A200" s="231" t="s">
        <v>28</v>
      </c>
      <c r="B200" s="231"/>
      <c r="C200" s="218">
        <v>73</v>
      </c>
      <c r="D200" s="267">
        <v>74</v>
      </c>
      <c r="E200" s="267">
        <v>76</v>
      </c>
      <c r="F200" s="219">
        <v>78.5</v>
      </c>
      <c r="G200" s="218">
        <v>77</v>
      </c>
      <c r="H200" s="267">
        <v>75</v>
      </c>
      <c r="I200" s="267">
        <v>73</v>
      </c>
      <c r="J200" s="219">
        <v>71</v>
      </c>
      <c r="K200" s="325"/>
      <c r="L200" s="200" t="s">
        <v>57</v>
      </c>
      <c r="M200" s="200">
        <v>70.28</v>
      </c>
    </row>
    <row r="201" spans="1:14" ht="13.5" thickBot="1" x14ac:dyDescent="0.25">
      <c r="A201" s="669" t="s">
        <v>26</v>
      </c>
      <c r="B201" s="669"/>
      <c r="C201" s="345">
        <f>C200-C186</f>
        <v>3.5</v>
      </c>
      <c r="D201" s="345">
        <f t="shared" ref="D201:J201" si="42">D200-D186</f>
        <v>3.5</v>
      </c>
      <c r="E201" s="345">
        <f t="shared" si="42"/>
        <v>4</v>
      </c>
      <c r="F201" s="345">
        <f t="shared" si="42"/>
        <v>4.5</v>
      </c>
      <c r="G201" s="345">
        <f t="shared" si="42"/>
        <v>4.5</v>
      </c>
      <c r="H201" s="345">
        <f t="shared" si="42"/>
        <v>4</v>
      </c>
      <c r="I201" s="345">
        <f t="shared" si="42"/>
        <v>4</v>
      </c>
      <c r="J201" s="345">
        <f t="shared" si="42"/>
        <v>4</v>
      </c>
      <c r="K201" s="371"/>
      <c r="L201" s="200" t="s">
        <v>26</v>
      </c>
      <c r="M201" s="200">
        <f>M200-M186</f>
        <v>6.3100000000000023</v>
      </c>
    </row>
    <row r="203" spans="1:14" ht="13.5" thickBot="1" x14ac:dyDescent="0.25"/>
    <row r="204" spans="1:14" ht="13.5" thickBot="1" x14ac:dyDescent="0.25">
      <c r="A204" s="270" t="s">
        <v>191</v>
      </c>
      <c r="B204" s="230"/>
      <c r="C204" s="1086" t="s">
        <v>50</v>
      </c>
      <c r="D204" s="1087"/>
      <c r="E204" s="1087"/>
      <c r="F204" s="1087"/>
      <c r="G204" s="1087"/>
      <c r="H204" s="1087"/>
      <c r="I204" s="1087"/>
      <c r="J204" s="1088"/>
      <c r="K204" s="1080" t="s">
        <v>0</v>
      </c>
      <c r="L204" s="228">
        <v>263</v>
      </c>
    </row>
    <row r="205" spans="1:14" x14ac:dyDescent="0.2">
      <c r="A205" s="231" t="s">
        <v>54</v>
      </c>
      <c r="B205" s="904"/>
      <c r="C205" s="399">
        <v>1</v>
      </c>
      <c r="D205" s="400">
        <v>2</v>
      </c>
      <c r="E205" s="400">
        <v>3</v>
      </c>
      <c r="F205" s="670">
        <v>4</v>
      </c>
      <c r="G205" s="674">
        <v>5</v>
      </c>
      <c r="H205" s="402">
        <v>6</v>
      </c>
      <c r="I205" s="402">
        <v>7</v>
      </c>
      <c r="J205" s="403">
        <v>8</v>
      </c>
      <c r="K205" s="1138"/>
      <c r="L205" s="213"/>
    </row>
    <row r="206" spans="1:14" ht="13.5" thickBot="1" x14ac:dyDescent="0.25">
      <c r="A206" s="231" t="s">
        <v>2</v>
      </c>
      <c r="B206" s="253"/>
      <c r="C206" s="697">
        <v>4</v>
      </c>
      <c r="D206" s="329">
        <v>3</v>
      </c>
      <c r="E206" s="328">
        <v>2</v>
      </c>
      <c r="F206" s="698">
        <v>1</v>
      </c>
      <c r="G206" s="327">
        <v>1</v>
      </c>
      <c r="H206" s="328">
        <v>2</v>
      </c>
      <c r="I206" s="329">
        <v>3</v>
      </c>
      <c r="J206" s="699">
        <v>4</v>
      </c>
      <c r="K206" s="1139"/>
      <c r="L206" s="229"/>
      <c r="M206" s="395"/>
      <c r="N206" s="395"/>
    </row>
    <row r="207" spans="1:14" x14ac:dyDescent="0.2">
      <c r="A207" s="234" t="s">
        <v>3</v>
      </c>
      <c r="B207" s="1020"/>
      <c r="C207" s="338">
        <v>1685</v>
      </c>
      <c r="D207" s="339">
        <v>1685</v>
      </c>
      <c r="E207" s="339">
        <v>1685</v>
      </c>
      <c r="F207" s="343">
        <v>1685</v>
      </c>
      <c r="G207" s="338">
        <v>1685</v>
      </c>
      <c r="H207" s="339">
        <v>1685</v>
      </c>
      <c r="I207" s="339">
        <v>1685</v>
      </c>
      <c r="J207" s="343">
        <v>1685</v>
      </c>
      <c r="K207" s="703">
        <v>1685</v>
      </c>
      <c r="L207" s="278"/>
      <c r="M207" s="396"/>
      <c r="N207" s="1229"/>
    </row>
    <row r="208" spans="1:14" x14ac:dyDescent="0.2">
      <c r="A208" s="238" t="s">
        <v>6</v>
      </c>
      <c r="B208" s="238"/>
      <c r="C208" s="239">
        <v>1840</v>
      </c>
      <c r="D208" s="240">
        <v>1758</v>
      </c>
      <c r="E208" s="240">
        <v>1722</v>
      </c>
      <c r="F208" s="241">
        <v>1633</v>
      </c>
      <c r="G208" s="239">
        <v>1679</v>
      </c>
      <c r="H208" s="240">
        <v>1699</v>
      </c>
      <c r="I208" s="240">
        <v>1757</v>
      </c>
      <c r="J208" s="241">
        <v>1818</v>
      </c>
      <c r="K208" s="367">
        <v>1749</v>
      </c>
      <c r="M208" s="396"/>
      <c r="N208" s="1229"/>
    </row>
    <row r="209" spans="1:14" x14ac:dyDescent="0.2">
      <c r="A209" s="231" t="s">
        <v>7</v>
      </c>
      <c r="B209" s="231"/>
      <c r="C209" s="242">
        <v>75.900000000000006</v>
      </c>
      <c r="D209" s="243">
        <v>92.7</v>
      </c>
      <c r="E209" s="243">
        <v>87.1</v>
      </c>
      <c r="F209" s="244">
        <v>85.7</v>
      </c>
      <c r="G209" s="242">
        <v>77.8</v>
      </c>
      <c r="H209" s="243">
        <v>96.6</v>
      </c>
      <c r="I209" s="243">
        <v>94.8</v>
      </c>
      <c r="J209" s="244">
        <v>88.9</v>
      </c>
      <c r="K209" s="368">
        <v>84.8</v>
      </c>
      <c r="L209" s="393"/>
      <c r="M209" s="396"/>
    </row>
    <row r="210" spans="1:14" ht="13.5" thickBot="1" x14ac:dyDescent="0.25">
      <c r="A210" s="253" t="s">
        <v>8</v>
      </c>
      <c r="B210" s="253"/>
      <c r="C210" s="429">
        <v>7.9000000000000001E-2</v>
      </c>
      <c r="D210" s="430">
        <v>6.5000000000000002E-2</v>
      </c>
      <c r="E210" s="430">
        <v>6.0999999999999999E-2</v>
      </c>
      <c r="F210" s="666">
        <v>7.2999999999999995E-2</v>
      </c>
      <c r="G210" s="429">
        <v>7.4999999999999997E-2</v>
      </c>
      <c r="H210" s="430">
        <v>4.4999999999999998E-2</v>
      </c>
      <c r="I210" s="430">
        <v>4.9000000000000002E-2</v>
      </c>
      <c r="J210" s="666">
        <v>7.5999999999999998E-2</v>
      </c>
      <c r="K210" s="667">
        <v>7.1999999999999995E-2</v>
      </c>
      <c r="L210" s="285"/>
      <c r="M210" s="286"/>
    </row>
    <row r="211" spans="1:14" x14ac:dyDescent="0.2">
      <c r="A211" s="668" t="s">
        <v>1</v>
      </c>
      <c r="B211" s="668"/>
      <c r="C211" s="432">
        <f t="shared" ref="C211:K211" si="43">C208/C207*100-100</f>
        <v>9.1988130563798194</v>
      </c>
      <c r="D211" s="433">
        <f t="shared" si="43"/>
        <v>4.3323442136498471</v>
      </c>
      <c r="E211" s="433">
        <f t="shared" si="43"/>
        <v>2.195845697329375</v>
      </c>
      <c r="F211" s="434">
        <f t="shared" si="43"/>
        <v>-3.0860534124629027</v>
      </c>
      <c r="G211" s="432">
        <f t="shared" si="43"/>
        <v>-0.35608308605341676</v>
      </c>
      <c r="H211" s="433">
        <f t="shared" si="43"/>
        <v>0.83086053412462491</v>
      </c>
      <c r="I211" s="433">
        <f t="shared" si="43"/>
        <v>4.2729970326409443</v>
      </c>
      <c r="J211" s="434">
        <f t="shared" si="43"/>
        <v>7.8931750741839721</v>
      </c>
      <c r="K211" s="672">
        <f t="shared" si="43"/>
        <v>3.7982195845697362</v>
      </c>
      <c r="M211" s="286"/>
    </row>
    <row r="212" spans="1:14" ht="13.5" thickBot="1" x14ac:dyDescent="0.25">
      <c r="A212" s="231" t="s">
        <v>27</v>
      </c>
      <c r="B212" s="253"/>
      <c r="C212" s="220">
        <f>C208-C194</f>
        <v>127</v>
      </c>
      <c r="D212" s="221">
        <f t="shared" ref="D212:K212" si="44">D208-D194</f>
        <v>144</v>
      </c>
      <c r="E212" s="221">
        <f t="shared" si="44"/>
        <v>160</v>
      </c>
      <c r="F212" s="226">
        <f t="shared" si="44"/>
        <v>134</v>
      </c>
      <c r="G212" s="220">
        <f t="shared" si="44"/>
        <v>195</v>
      </c>
      <c r="H212" s="221">
        <f t="shared" si="44"/>
        <v>140</v>
      </c>
      <c r="I212" s="221">
        <f t="shared" si="44"/>
        <v>167</v>
      </c>
      <c r="J212" s="226">
        <f t="shared" si="44"/>
        <v>170</v>
      </c>
      <c r="K212" s="370">
        <f t="shared" si="44"/>
        <v>155</v>
      </c>
      <c r="L212" s="215"/>
      <c r="M212" s="286"/>
    </row>
    <row r="213" spans="1:14" x14ac:dyDescent="0.2">
      <c r="A213" s="231" t="s">
        <v>51</v>
      </c>
      <c r="B213" s="904"/>
      <c r="C213" s="700">
        <v>386</v>
      </c>
      <c r="D213" s="701">
        <v>538</v>
      </c>
      <c r="E213" s="701">
        <v>411</v>
      </c>
      <c r="F213" s="702">
        <v>287</v>
      </c>
      <c r="G213" s="700">
        <v>240</v>
      </c>
      <c r="H213" s="701">
        <v>384</v>
      </c>
      <c r="I213" s="701">
        <v>769</v>
      </c>
      <c r="J213" s="702">
        <v>474</v>
      </c>
      <c r="K213" s="385">
        <f>SUM(C213:J213)</f>
        <v>3489</v>
      </c>
      <c r="L213" s="263" t="s">
        <v>56</v>
      </c>
      <c r="M213" s="289">
        <f>K199-K213</f>
        <v>10</v>
      </c>
      <c r="N213" s="264">
        <f>M213/K199</f>
        <v>2.8579594169762788E-3</v>
      </c>
    </row>
    <row r="214" spans="1:14" x14ac:dyDescent="0.2">
      <c r="A214" s="231" t="s">
        <v>28</v>
      </c>
      <c r="B214" s="231"/>
      <c r="C214" s="218">
        <v>79</v>
      </c>
      <c r="D214" s="267">
        <v>80</v>
      </c>
      <c r="E214" s="267">
        <v>82</v>
      </c>
      <c r="F214" s="219">
        <v>84.5</v>
      </c>
      <c r="G214" s="218">
        <v>83</v>
      </c>
      <c r="H214" s="267">
        <v>81.5</v>
      </c>
      <c r="I214" s="267">
        <v>79</v>
      </c>
      <c r="J214" s="219">
        <v>77</v>
      </c>
      <c r="K214" s="325"/>
      <c r="L214" s="200" t="s">
        <v>57</v>
      </c>
      <c r="M214" s="200">
        <v>74.41</v>
      </c>
    </row>
    <row r="215" spans="1:14" ht="13.5" thickBot="1" x14ac:dyDescent="0.25">
      <c r="A215" s="669" t="s">
        <v>26</v>
      </c>
      <c r="B215" s="669"/>
      <c r="C215" s="345">
        <f>C214-C200</f>
        <v>6</v>
      </c>
      <c r="D215" s="346">
        <f t="shared" ref="D215:J215" si="45">D214-D200</f>
        <v>6</v>
      </c>
      <c r="E215" s="346">
        <f t="shared" si="45"/>
        <v>6</v>
      </c>
      <c r="F215" s="347">
        <f t="shared" si="45"/>
        <v>6</v>
      </c>
      <c r="G215" s="345">
        <f t="shared" si="45"/>
        <v>6</v>
      </c>
      <c r="H215" s="346">
        <f t="shared" si="45"/>
        <v>6.5</v>
      </c>
      <c r="I215" s="346">
        <f t="shared" si="45"/>
        <v>6</v>
      </c>
      <c r="J215" s="347">
        <f t="shared" si="45"/>
        <v>6</v>
      </c>
      <c r="K215" s="371"/>
      <c r="L215" s="200" t="s">
        <v>26</v>
      </c>
      <c r="M215" s="200">
        <f>M214-M200</f>
        <v>4.1299999999999955</v>
      </c>
    </row>
    <row r="217" spans="1:14" ht="13.5" thickBot="1" x14ac:dyDescent="0.25"/>
    <row r="218" spans="1:14" ht="13.5" thickBot="1" x14ac:dyDescent="0.25">
      <c r="A218" s="270" t="s">
        <v>192</v>
      </c>
      <c r="B218" s="230"/>
      <c r="C218" s="1086" t="s">
        <v>50</v>
      </c>
      <c r="D218" s="1087"/>
      <c r="E218" s="1087"/>
      <c r="F218" s="1087"/>
      <c r="G218" s="1087"/>
      <c r="H218" s="1087"/>
      <c r="I218" s="1087"/>
      <c r="J218" s="1088"/>
      <c r="K218" s="1080" t="s">
        <v>0</v>
      </c>
      <c r="L218" s="228"/>
    </row>
    <row r="219" spans="1:14" x14ac:dyDescent="0.2">
      <c r="A219" s="231" t="s">
        <v>54</v>
      </c>
      <c r="B219" s="904"/>
      <c r="C219" s="399">
        <v>1</v>
      </c>
      <c r="D219" s="400">
        <v>2</v>
      </c>
      <c r="E219" s="400">
        <v>3</v>
      </c>
      <c r="F219" s="670">
        <v>4</v>
      </c>
      <c r="G219" s="674">
        <v>5</v>
      </c>
      <c r="H219" s="402">
        <v>6</v>
      </c>
      <c r="I219" s="402">
        <v>7</v>
      </c>
      <c r="J219" s="403">
        <v>8</v>
      </c>
      <c r="K219" s="1138"/>
      <c r="L219" s="213"/>
    </row>
    <row r="220" spans="1:14" ht="13.5" thickBot="1" x14ac:dyDescent="0.25">
      <c r="A220" s="231" t="s">
        <v>2</v>
      </c>
      <c r="B220" s="253"/>
      <c r="C220" s="697">
        <v>4</v>
      </c>
      <c r="D220" s="329">
        <v>3</v>
      </c>
      <c r="E220" s="328">
        <v>2</v>
      </c>
      <c r="F220" s="698">
        <v>1</v>
      </c>
      <c r="G220" s="327">
        <v>1</v>
      </c>
      <c r="H220" s="328">
        <v>2</v>
      </c>
      <c r="I220" s="329">
        <v>3</v>
      </c>
      <c r="J220" s="699">
        <v>4</v>
      </c>
      <c r="K220" s="1139"/>
      <c r="L220" s="229"/>
      <c r="M220" s="395"/>
      <c r="N220" s="395"/>
    </row>
    <row r="221" spans="1:14" x14ac:dyDescent="0.2">
      <c r="A221" s="234" t="s">
        <v>3</v>
      </c>
      <c r="B221" s="1020"/>
      <c r="C221" s="338">
        <v>1800</v>
      </c>
      <c r="D221" s="339">
        <v>1800</v>
      </c>
      <c r="E221" s="339">
        <v>1800</v>
      </c>
      <c r="F221" s="343">
        <v>1800</v>
      </c>
      <c r="G221" s="338">
        <v>1800</v>
      </c>
      <c r="H221" s="339">
        <v>1800</v>
      </c>
      <c r="I221" s="339">
        <v>1800</v>
      </c>
      <c r="J221" s="343">
        <v>1800</v>
      </c>
      <c r="K221" s="703">
        <v>1800</v>
      </c>
      <c r="L221" s="278"/>
      <c r="M221" s="396"/>
      <c r="N221" s="1229"/>
    </row>
    <row r="222" spans="1:14" x14ac:dyDescent="0.2">
      <c r="A222" s="238" t="s">
        <v>6</v>
      </c>
      <c r="B222" s="238"/>
      <c r="C222" s="239">
        <v>1969</v>
      </c>
      <c r="D222" s="240">
        <v>1906</v>
      </c>
      <c r="E222" s="240">
        <v>1854</v>
      </c>
      <c r="F222" s="241">
        <v>1748</v>
      </c>
      <c r="G222" s="239">
        <v>1775</v>
      </c>
      <c r="H222" s="240">
        <v>1853</v>
      </c>
      <c r="I222" s="240">
        <v>1860</v>
      </c>
      <c r="J222" s="241">
        <v>1912</v>
      </c>
      <c r="K222" s="367">
        <v>1870</v>
      </c>
      <c r="M222" s="396"/>
      <c r="N222" s="1229"/>
    </row>
    <row r="223" spans="1:14" x14ac:dyDescent="0.2">
      <c r="A223" s="231" t="s">
        <v>7</v>
      </c>
      <c r="B223" s="231"/>
      <c r="C223" s="242">
        <v>82.8</v>
      </c>
      <c r="D223" s="243">
        <v>92.7</v>
      </c>
      <c r="E223" s="243">
        <v>80.599999999999994</v>
      </c>
      <c r="F223" s="244">
        <v>71.400000000000006</v>
      </c>
      <c r="G223" s="242">
        <v>94.4</v>
      </c>
      <c r="H223" s="243">
        <v>89.7</v>
      </c>
      <c r="I223" s="243">
        <v>93.1</v>
      </c>
      <c r="J223" s="244">
        <v>83.3</v>
      </c>
      <c r="K223" s="368">
        <v>85.5</v>
      </c>
      <c r="L223" s="393"/>
      <c r="M223" s="396"/>
    </row>
    <row r="224" spans="1:14" ht="13.5" thickBot="1" x14ac:dyDescent="0.25">
      <c r="A224" s="253" t="s">
        <v>8</v>
      </c>
      <c r="B224" s="253"/>
      <c r="C224" s="429">
        <v>6.9000000000000006E-2</v>
      </c>
      <c r="D224" s="430">
        <v>0.06</v>
      </c>
      <c r="E224" s="430">
        <v>7.6999999999999999E-2</v>
      </c>
      <c r="F224" s="666">
        <v>8.8999999999999996E-2</v>
      </c>
      <c r="G224" s="429">
        <v>6.2E-2</v>
      </c>
      <c r="H224" s="430">
        <v>6.3E-2</v>
      </c>
      <c r="I224" s="430">
        <v>5.8000000000000003E-2</v>
      </c>
      <c r="J224" s="666">
        <v>7.3999999999999996E-2</v>
      </c>
      <c r="K224" s="667">
        <v>7.3999999999999996E-2</v>
      </c>
      <c r="L224" s="285"/>
      <c r="M224" s="286"/>
    </row>
    <row r="225" spans="1:14" x14ac:dyDescent="0.2">
      <c r="A225" s="668" t="s">
        <v>1</v>
      </c>
      <c r="B225" s="668"/>
      <c r="C225" s="432">
        <f t="shared" ref="C225:K225" si="46">C222/C221*100-100</f>
        <v>9.3888888888888857</v>
      </c>
      <c r="D225" s="433">
        <f t="shared" si="46"/>
        <v>5.8888888888888999</v>
      </c>
      <c r="E225" s="433">
        <f t="shared" si="46"/>
        <v>3</v>
      </c>
      <c r="F225" s="434">
        <f t="shared" si="46"/>
        <v>-2.8888888888888857</v>
      </c>
      <c r="G225" s="432">
        <f t="shared" si="46"/>
        <v>-1.3888888888888857</v>
      </c>
      <c r="H225" s="433">
        <f t="shared" si="46"/>
        <v>2.9444444444444429</v>
      </c>
      <c r="I225" s="433">
        <f t="shared" si="46"/>
        <v>3.3333333333333428</v>
      </c>
      <c r="J225" s="434">
        <f t="shared" si="46"/>
        <v>6.2222222222222143</v>
      </c>
      <c r="K225" s="672">
        <f t="shared" si="46"/>
        <v>3.8888888888888999</v>
      </c>
      <c r="M225" s="286"/>
    </row>
    <row r="226" spans="1:14" ht="13.5" thickBot="1" x14ac:dyDescent="0.25">
      <c r="A226" s="231" t="s">
        <v>27</v>
      </c>
      <c r="B226" s="253"/>
      <c r="C226" s="220">
        <f>C222-C208</f>
        <v>129</v>
      </c>
      <c r="D226" s="221">
        <f t="shared" ref="D226:K226" si="47">D222-D208</f>
        <v>148</v>
      </c>
      <c r="E226" s="221">
        <f t="shared" si="47"/>
        <v>132</v>
      </c>
      <c r="F226" s="226">
        <f t="shared" si="47"/>
        <v>115</v>
      </c>
      <c r="G226" s="220">
        <f t="shared" si="47"/>
        <v>96</v>
      </c>
      <c r="H226" s="221">
        <f t="shared" si="47"/>
        <v>154</v>
      </c>
      <c r="I226" s="221">
        <f t="shared" si="47"/>
        <v>103</v>
      </c>
      <c r="J226" s="226">
        <f t="shared" si="47"/>
        <v>94</v>
      </c>
      <c r="K226" s="370">
        <f t="shared" si="47"/>
        <v>121</v>
      </c>
      <c r="L226" s="215"/>
      <c r="M226" s="286"/>
    </row>
    <row r="227" spans="1:14" x14ac:dyDescent="0.2">
      <c r="A227" s="231" t="s">
        <v>51</v>
      </c>
      <c r="B227" s="904"/>
      <c r="C227" s="700">
        <v>386</v>
      </c>
      <c r="D227" s="701">
        <v>538</v>
      </c>
      <c r="E227" s="701">
        <v>411</v>
      </c>
      <c r="F227" s="702">
        <v>286</v>
      </c>
      <c r="G227" s="700">
        <v>239</v>
      </c>
      <c r="H227" s="701">
        <v>384</v>
      </c>
      <c r="I227" s="701">
        <v>769</v>
      </c>
      <c r="J227" s="702">
        <v>474</v>
      </c>
      <c r="K227" s="385">
        <f>SUM(C227:J227)</f>
        <v>3487</v>
      </c>
      <c r="L227" s="263" t="s">
        <v>56</v>
      </c>
      <c r="M227" s="289">
        <f>K213-K227</f>
        <v>2</v>
      </c>
      <c r="N227" s="264">
        <f>M227/K213</f>
        <v>5.7323015190599027E-4</v>
      </c>
    </row>
    <row r="228" spans="1:14" x14ac:dyDescent="0.2">
      <c r="A228" s="231" t="s">
        <v>28</v>
      </c>
      <c r="B228" s="231"/>
      <c r="C228" s="218">
        <v>86</v>
      </c>
      <c r="D228" s="267">
        <v>87</v>
      </c>
      <c r="E228" s="267">
        <v>89</v>
      </c>
      <c r="F228" s="219">
        <v>92</v>
      </c>
      <c r="G228" s="218">
        <v>90.5</v>
      </c>
      <c r="H228" s="267">
        <v>89</v>
      </c>
      <c r="I228" s="267">
        <v>86.5</v>
      </c>
      <c r="J228" s="219">
        <v>84</v>
      </c>
      <c r="K228" s="325"/>
      <c r="L228" s="200" t="s">
        <v>57</v>
      </c>
      <c r="M228" s="200">
        <v>80.290000000000006</v>
      </c>
    </row>
    <row r="229" spans="1:14" ht="13.5" thickBot="1" x14ac:dyDescent="0.25">
      <c r="A229" s="669" t="s">
        <v>26</v>
      </c>
      <c r="B229" s="669"/>
      <c r="C229" s="345">
        <f>C228-C214</f>
        <v>7</v>
      </c>
      <c r="D229" s="346">
        <f t="shared" ref="D229:J229" si="48">D228-D214</f>
        <v>7</v>
      </c>
      <c r="E229" s="346">
        <f t="shared" si="48"/>
        <v>7</v>
      </c>
      <c r="F229" s="347">
        <f t="shared" si="48"/>
        <v>7.5</v>
      </c>
      <c r="G229" s="345">
        <f t="shared" si="48"/>
        <v>7.5</v>
      </c>
      <c r="H229" s="346">
        <f t="shared" si="48"/>
        <v>7.5</v>
      </c>
      <c r="I229" s="346">
        <f t="shared" si="48"/>
        <v>7.5</v>
      </c>
      <c r="J229" s="347">
        <f t="shared" si="48"/>
        <v>7</v>
      </c>
      <c r="K229" s="371"/>
      <c r="L229" s="200" t="s">
        <v>26</v>
      </c>
      <c r="M229" s="200">
        <f>M228-M214</f>
        <v>5.8800000000000097</v>
      </c>
    </row>
    <row r="231" spans="1:14" ht="13.5" thickBot="1" x14ac:dyDescent="0.25"/>
    <row r="232" spans="1:14" ht="13.5" thickBot="1" x14ac:dyDescent="0.25">
      <c r="A232" s="270" t="s">
        <v>193</v>
      </c>
      <c r="B232" s="230"/>
      <c r="C232" s="1086" t="s">
        <v>50</v>
      </c>
      <c r="D232" s="1087"/>
      <c r="E232" s="1087"/>
      <c r="F232" s="1087"/>
      <c r="G232" s="1087"/>
      <c r="H232" s="1087"/>
      <c r="I232" s="1087"/>
      <c r="J232" s="1088"/>
      <c r="K232" s="1080" t="s">
        <v>0</v>
      </c>
      <c r="L232" s="228">
        <v>263</v>
      </c>
    </row>
    <row r="233" spans="1:14" x14ac:dyDescent="0.2">
      <c r="A233" s="231" t="s">
        <v>54</v>
      </c>
      <c r="B233" s="904"/>
      <c r="C233" s="399">
        <v>1</v>
      </c>
      <c r="D233" s="400">
        <v>2</v>
      </c>
      <c r="E233" s="400">
        <v>3</v>
      </c>
      <c r="F233" s="670">
        <v>4</v>
      </c>
      <c r="G233" s="674">
        <v>5</v>
      </c>
      <c r="H233" s="402">
        <v>6</v>
      </c>
      <c r="I233" s="402">
        <v>7</v>
      </c>
      <c r="J233" s="403">
        <v>8</v>
      </c>
      <c r="K233" s="1138"/>
      <c r="L233" s="213"/>
    </row>
    <row r="234" spans="1:14" ht="13.5" thickBot="1" x14ac:dyDescent="0.25">
      <c r="A234" s="231" t="s">
        <v>2</v>
      </c>
      <c r="B234" s="253"/>
      <c r="C234" s="697">
        <v>4</v>
      </c>
      <c r="D234" s="329">
        <v>3</v>
      </c>
      <c r="E234" s="328">
        <v>2</v>
      </c>
      <c r="F234" s="698">
        <v>1</v>
      </c>
      <c r="G234" s="327">
        <v>1</v>
      </c>
      <c r="H234" s="328">
        <v>2</v>
      </c>
      <c r="I234" s="329">
        <v>3</v>
      </c>
      <c r="J234" s="699">
        <v>4</v>
      </c>
      <c r="K234" s="1139"/>
      <c r="L234" s="229"/>
      <c r="M234" s="395"/>
      <c r="N234" s="395"/>
    </row>
    <row r="235" spans="1:14" x14ac:dyDescent="0.2">
      <c r="A235" s="234" t="s">
        <v>3</v>
      </c>
      <c r="B235" s="1020"/>
      <c r="C235" s="338">
        <v>1925</v>
      </c>
      <c r="D235" s="339">
        <v>1925</v>
      </c>
      <c r="E235" s="339">
        <v>1925</v>
      </c>
      <c r="F235" s="343">
        <v>1925</v>
      </c>
      <c r="G235" s="338">
        <v>1925</v>
      </c>
      <c r="H235" s="339">
        <v>1925</v>
      </c>
      <c r="I235" s="339">
        <v>1925</v>
      </c>
      <c r="J235" s="343">
        <v>1925</v>
      </c>
      <c r="K235" s="703">
        <v>1925</v>
      </c>
      <c r="L235" s="278"/>
      <c r="M235" s="396"/>
      <c r="N235" s="1229"/>
    </row>
    <row r="236" spans="1:14" x14ac:dyDescent="0.2">
      <c r="A236" s="238" t="s">
        <v>6</v>
      </c>
      <c r="B236" s="238"/>
      <c r="C236" s="239">
        <v>2092</v>
      </c>
      <c r="D236" s="240">
        <v>2055</v>
      </c>
      <c r="E236" s="240">
        <v>2006</v>
      </c>
      <c r="F236" s="241">
        <v>1914</v>
      </c>
      <c r="G236" s="239">
        <v>1868</v>
      </c>
      <c r="H236" s="240">
        <v>1967</v>
      </c>
      <c r="I236" s="240">
        <v>1998</v>
      </c>
      <c r="J236" s="241">
        <v>2048</v>
      </c>
      <c r="K236" s="367">
        <v>2006</v>
      </c>
      <c r="M236" s="396"/>
      <c r="N236" s="1229"/>
    </row>
    <row r="237" spans="1:14" x14ac:dyDescent="0.2">
      <c r="A237" s="231" t="s">
        <v>7</v>
      </c>
      <c r="B237" s="231"/>
      <c r="C237" s="242">
        <v>79.3</v>
      </c>
      <c r="D237" s="243">
        <v>90.2</v>
      </c>
      <c r="E237" s="243">
        <v>87.1</v>
      </c>
      <c r="F237" s="244">
        <v>85.7</v>
      </c>
      <c r="G237" s="242">
        <v>88.9</v>
      </c>
      <c r="H237" s="243">
        <v>93.1</v>
      </c>
      <c r="I237" s="243">
        <v>93.1</v>
      </c>
      <c r="J237" s="244">
        <v>80.599999999999994</v>
      </c>
      <c r="K237" s="368">
        <v>82.5</v>
      </c>
      <c r="L237" s="393"/>
      <c r="M237" s="396"/>
    </row>
    <row r="238" spans="1:14" ht="13.5" thickBot="1" x14ac:dyDescent="0.25">
      <c r="A238" s="253" t="s">
        <v>8</v>
      </c>
      <c r="B238" s="253"/>
      <c r="C238" s="429">
        <v>7.5999999999999998E-2</v>
      </c>
      <c r="D238" s="430">
        <v>6.4000000000000001E-2</v>
      </c>
      <c r="E238" s="430">
        <v>6.8000000000000005E-2</v>
      </c>
      <c r="F238" s="666">
        <v>0.06</v>
      </c>
      <c r="G238" s="429">
        <v>0.08</v>
      </c>
      <c r="H238" s="430">
        <v>5.3999999999999999E-2</v>
      </c>
      <c r="I238" s="430">
        <v>5.6000000000000001E-2</v>
      </c>
      <c r="J238" s="666">
        <v>7.8E-2</v>
      </c>
      <c r="K238" s="667">
        <v>7.1999999999999995E-2</v>
      </c>
      <c r="L238" s="285"/>
      <c r="M238" s="286"/>
    </row>
    <row r="239" spans="1:14" x14ac:dyDescent="0.2">
      <c r="A239" s="668" t="s">
        <v>1</v>
      </c>
      <c r="B239" s="668"/>
      <c r="C239" s="432">
        <f t="shared" ref="C239:K239" si="49">C236/C235*100-100</f>
        <v>8.6753246753246742</v>
      </c>
      <c r="D239" s="433">
        <f t="shared" si="49"/>
        <v>6.7532467532467564</v>
      </c>
      <c r="E239" s="433">
        <f t="shared" si="49"/>
        <v>4.2077922077922096</v>
      </c>
      <c r="F239" s="434">
        <f t="shared" si="49"/>
        <v>-0.5714285714285694</v>
      </c>
      <c r="G239" s="432">
        <f t="shared" si="49"/>
        <v>-2.961038961038966</v>
      </c>
      <c r="H239" s="433">
        <f t="shared" si="49"/>
        <v>2.1818181818181728</v>
      </c>
      <c r="I239" s="433">
        <f t="shared" si="49"/>
        <v>3.7922077922077904</v>
      </c>
      <c r="J239" s="434">
        <f t="shared" si="49"/>
        <v>6.3896103896103966</v>
      </c>
      <c r="K239" s="672">
        <f t="shared" si="49"/>
        <v>4.2077922077922096</v>
      </c>
      <c r="M239" s="286"/>
    </row>
    <row r="240" spans="1:14" ht="13.5" thickBot="1" x14ac:dyDescent="0.25">
      <c r="A240" s="231" t="s">
        <v>27</v>
      </c>
      <c r="B240" s="253"/>
      <c r="C240" s="220">
        <f>C236-C222</f>
        <v>123</v>
      </c>
      <c r="D240" s="221">
        <f t="shared" ref="D240:K240" si="50">D236-D222</f>
        <v>149</v>
      </c>
      <c r="E240" s="221">
        <f t="shared" si="50"/>
        <v>152</v>
      </c>
      <c r="F240" s="226">
        <f t="shared" si="50"/>
        <v>166</v>
      </c>
      <c r="G240" s="220">
        <f t="shared" si="50"/>
        <v>93</v>
      </c>
      <c r="H240" s="221">
        <f t="shared" si="50"/>
        <v>114</v>
      </c>
      <c r="I240" s="221">
        <f t="shared" si="50"/>
        <v>138</v>
      </c>
      <c r="J240" s="226">
        <f t="shared" si="50"/>
        <v>136</v>
      </c>
      <c r="K240" s="370">
        <f t="shared" si="50"/>
        <v>136</v>
      </c>
      <c r="L240" s="215"/>
      <c r="M240" s="286"/>
    </row>
    <row r="241" spans="1:14" x14ac:dyDescent="0.2">
      <c r="A241" s="231" t="s">
        <v>51</v>
      </c>
      <c r="B241" s="904"/>
      <c r="C241" s="700">
        <v>385</v>
      </c>
      <c r="D241" s="701">
        <v>537</v>
      </c>
      <c r="E241" s="701">
        <v>411</v>
      </c>
      <c r="F241" s="702">
        <v>284</v>
      </c>
      <c r="G241" s="700">
        <v>239</v>
      </c>
      <c r="H241" s="701">
        <v>384</v>
      </c>
      <c r="I241" s="701">
        <v>768</v>
      </c>
      <c r="J241" s="702">
        <v>473</v>
      </c>
      <c r="K241" s="385">
        <f>SUM(C241:J241)</f>
        <v>3481</v>
      </c>
      <c r="L241" s="263" t="s">
        <v>56</v>
      </c>
      <c r="M241" s="289">
        <f>K227-K241</f>
        <v>6</v>
      </c>
      <c r="N241" s="264">
        <f>M241/K227</f>
        <v>1.7206767995411529E-3</v>
      </c>
    </row>
    <row r="242" spans="1:14" x14ac:dyDescent="0.2">
      <c r="A242" s="231" t="s">
        <v>28</v>
      </c>
      <c r="B242" s="231"/>
      <c r="C242" s="218">
        <v>92</v>
      </c>
      <c r="D242" s="267">
        <v>93</v>
      </c>
      <c r="E242" s="267">
        <v>95</v>
      </c>
      <c r="F242" s="219">
        <v>98</v>
      </c>
      <c r="G242" s="218">
        <v>97</v>
      </c>
      <c r="H242" s="267">
        <v>95.5</v>
      </c>
      <c r="I242" s="267">
        <v>93</v>
      </c>
      <c r="J242" s="219">
        <v>90</v>
      </c>
      <c r="K242" s="325"/>
      <c r="L242" s="200" t="s">
        <v>57</v>
      </c>
      <c r="M242" s="200">
        <v>87.63</v>
      </c>
    </row>
    <row r="243" spans="1:14" ht="13.5" thickBot="1" x14ac:dyDescent="0.25">
      <c r="A243" s="669" t="s">
        <v>26</v>
      </c>
      <c r="B243" s="669"/>
      <c r="C243" s="345">
        <f>C242-C228</f>
        <v>6</v>
      </c>
      <c r="D243" s="346">
        <f t="shared" ref="D243:J243" si="51">D242-D228</f>
        <v>6</v>
      </c>
      <c r="E243" s="346">
        <f t="shared" si="51"/>
        <v>6</v>
      </c>
      <c r="F243" s="347">
        <f t="shared" si="51"/>
        <v>6</v>
      </c>
      <c r="G243" s="345">
        <f t="shared" si="51"/>
        <v>6.5</v>
      </c>
      <c r="H243" s="346">
        <f t="shared" si="51"/>
        <v>6.5</v>
      </c>
      <c r="I243" s="346">
        <f t="shared" si="51"/>
        <v>6.5</v>
      </c>
      <c r="J243" s="347">
        <f t="shared" si="51"/>
        <v>6</v>
      </c>
      <c r="K243" s="371"/>
      <c r="L243" s="200" t="s">
        <v>26</v>
      </c>
      <c r="M243" s="200">
        <f>M242-M228</f>
        <v>7.3399999999999892</v>
      </c>
    </row>
    <row r="245" spans="1:14" ht="13.5" thickBot="1" x14ac:dyDescent="0.25"/>
    <row r="246" spans="1:14" ht="13.5" thickBot="1" x14ac:dyDescent="0.25">
      <c r="A246" s="270" t="s">
        <v>194</v>
      </c>
      <c r="B246" s="230"/>
      <c r="C246" s="1086" t="s">
        <v>50</v>
      </c>
      <c r="D246" s="1087"/>
      <c r="E246" s="1087"/>
      <c r="F246" s="1087"/>
      <c r="G246" s="1087"/>
      <c r="H246" s="1087"/>
      <c r="I246" s="1087"/>
      <c r="J246" s="1088"/>
      <c r="K246" s="1080" t="s">
        <v>0</v>
      </c>
      <c r="L246" s="228">
        <v>263</v>
      </c>
    </row>
    <row r="247" spans="1:14" x14ac:dyDescent="0.2">
      <c r="A247" s="231" t="s">
        <v>54</v>
      </c>
      <c r="B247" s="904"/>
      <c r="C247" s="399">
        <v>1</v>
      </c>
      <c r="D247" s="400">
        <v>2</v>
      </c>
      <c r="E247" s="400">
        <v>3</v>
      </c>
      <c r="F247" s="670">
        <v>4</v>
      </c>
      <c r="G247" s="674">
        <v>5</v>
      </c>
      <c r="H247" s="402">
        <v>6</v>
      </c>
      <c r="I247" s="402">
        <v>7</v>
      </c>
      <c r="J247" s="403">
        <v>8</v>
      </c>
      <c r="K247" s="1138"/>
      <c r="L247" s="213"/>
    </row>
    <row r="248" spans="1:14" ht="13.5" thickBot="1" x14ac:dyDescent="0.25">
      <c r="A248" s="231" t="s">
        <v>2</v>
      </c>
      <c r="B248" s="253"/>
      <c r="C248" s="697">
        <v>4</v>
      </c>
      <c r="D248" s="329">
        <v>3</v>
      </c>
      <c r="E248" s="328">
        <v>2</v>
      </c>
      <c r="F248" s="698">
        <v>1</v>
      </c>
      <c r="G248" s="327">
        <v>1</v>
      </c>
      <c r="H248" s="328">
        <v>2</v>
      </c>
      <c r="I248" s="329">
        <v>3</v>
      </c>
      <c r="J248" s="699">
        <v>4</v>
      </c>
      <c r="K248" s="1139"/>
      <c r="L248" s="229"/>
      <c r="M248" s="395"/>
      <c r="N248" s="395"/>
    </row>
    <row r="249" spans="1:14" x14ac:dyDescent="0.2">
      <c r="A249" s="234" t="s">
        <v>3</v>
      </c>
      <c r="B249" s="1020"/>
      <c r="C249" s="338">
        <v>2070</v>
      </c>
      <c r="D249" s="339">
        <v>2070</v>
      </c>
      <c r="E249" s="339">
        <v>2070</v>
      </c>
      <c r="F249" s="343">
        <v>2070</v>
      </c>
      <c r="G249" s="338">
        <v>2070</v>
      </c>
      <c r="H249" s="339">
        <v>2070</v>
      </c>
      <c r="I249" s="339">
        <v>2070</v>
      </c>
      <c r="J249" s="343">
        <v>2070</v>
      </c>
      <c r="K249" s="703">
        <v>2070</v>
      </c>
      <c r="L249" s="278"/>
      <c r="M249" s="396"/>
      <c r="N249" s="1229"/>
    </row>
    <row r="250" spans="1:14" x14ac:dyDescent="0.2">
      <c r="A250" s="238" t="s">
        <v>6</v>
      </c>
      <c r="B250" s="238"/>
      <c r="C250" s="239">
        <v>2212</v>
      </c>
      <c r="D250" s="240">
        <v>2209</v>
      </c>
      <c r="E250" s="240">
        <v>2154</v>
      </c>
      <c r="F250" s="241">
        <v>2086</v>
      </c>
      <c r="G250" s="239">
        <v>2103</v>
      </c>
      <c r="H250" s="240">
        <v>2125</v>
      </c>
      <c r="I250" s="240">
        <v>2146</v>
      </c>
      <c r="J250" s="241">
        <v>2218</v>
      </c>
      <c r="K250" s="367">
        <v>2164</v>
      </c>
      <c r="M250" s="396"/>
      <c r="N250" s="1229"/>
    </row>
    <row r="251" spans="1:14" x14ac:dyDescent="0.2">
      <c r="A251" s="231" t="s">
        <v>7</v>
      </c>
      <c r="B251" s="231"/>
      <c r="C251" s="733">
        <v>79.3</v>
      </c>
      <c r="D251" s="243">
        <v>85.4</v>
      </c>
      <c r="E251" s="243">
        <v>83.9</v>
      </c>
      <c r="F251" s="244">
        <v>81</v>
      </c>
      <c r="G251" s="242">
        <v>94.4</v>
      </c>
      <c r="H251" s="707">
        <v>79.3</v>
      </c>
      <c r="I251" s="243">
        <v>96.6</v>
      </c>
      <c r="J251" s="244">
        <v>83.3</v>
      </c>
      <c r="K251" s="368">
        <v>82.9</v>
      </c>
      <c r="L251" s="393"/>
      <c r="M251" s="396"/>
    </row>
    <row r="252" spans="1:14" ht="13.5" thickBot="1" x14ac:dyDescent="0.25">
      <c r="A252" s="253" t="s">
        <v>8</v>
      </c>
      <c r="B252" s="253"/>
      <c r="C252" s="429">
        <v>0.08</v>
      </c>
      <c r="D252" s="430">
        <v>7.2999999999999995E-2</v>
      </c>
      <c r="E252" s="430">
        <v>0.08</v>
      </c>
      <c r="F252" s="666">
        <v>7.1999999999999995E-2</v>
      </c>
      <c r="G252" s="429">
        <v>6.5000000000000002E-2</v>
      </c>
      <c r="H252" s="430">
        <v>7.9000000000000001E-2</v>
      </c>
      <c r="I252" s="430">
        <v>5.2999999999999999E-2</v>
      </c>
      <c r="J252" s="666">
        <v>7.8E-2</v>
      </c>
      <c r="K252" s="667">
        <v>7.3999999999999996E-2</v>
      </c>
      <c r="L252" s="285"/>
      <c r="M252" s="286"/>
    </row>
    <row r="253" spans="1:14" x14ac:dyDescent="0.2">
      <c r="A253" s="668" t="s">
        <v>1</v>
      </c>
      <c r="B253" s="668"/>
      <c r="C253" s="432">
        <f t="shared" ref="C253:K253" si="52">C250/C249*100-100</f>
        <v>6.8599033816425106</v>
      </c>
      <c r="D253" s="433">
        <f t="shared" si="52"/>
        <v>6.7149758454106347</v>
      </c>
      <c r="E253" s="433">
        <f t="shared" si="52"/>
        <v>4.0579710144927503</v>
      </c>
      <c r="F253" s="434">
        <f t="shared" si="52"/>
        <v>0.77294685990338508</v>
      </c>
      <c r="G253" s="432">
        <f t="shared" si="52"/>
        <v>1.5942028985507193</v>
      </c>
      <c r="H253" s="433">
        <f t="shared" si="52"/>
        <v>2.6570048309178702</v>
      </c>
      <c r="I253" s="433">
        <f t="shared" si="52"/>
        <v>3.6714975845410578</v>
      </c>
      <c r="J253" s="434">
        <f t="shared" si="52"/>
        <v>7.1497584541062764</v>
      </c>
      <c r="K253" s="672">
        <f t="shared" si="52"/>
        <v>4.5410628019323553</v>
      </c>
      <c r="M253" s="286"/>
    </row>
    <row r="254" spans="1:14" ht="13.5" thickBot="1" x14ac:dyDescent="0.25">
      <c r="A254" s="231" t="s">
        <v>27</v>
      </c>
      <c r="B254" s="253"/>
      <c r="C254" s="220">
        <f>C250-C236</f>
        <v>120</v>
      </c>
      <c r="D254" s="221">
        <f t="shared" ref="D254:K254" si="53">D250-D236</f>
        <v>154</v>
      </c>
      <c r="E254" s="221">
        <f t="shared" si="53"/>
        <v>148</v>
      </c>
      <c r="F254" s="226">
        <f t="shared" si="53"/>
        <v>172</v>
      </c>
      <c r="G254" s="220">
        <f t="shared" si="53"/>
        <v>235</v>
      </c>
      <c r="H254" s="221">
        <f t="shared" si="53"/>
        <v>158</v>
      </c>
      <c r="I254" s="221">
        <f t="shared" si="53"/>
        <v>148</v>
      </c>
      <c r="J254" s="226">
        <f t="shared" si="53"/>
        <v>170</v>
      </c>
      <c r="K254" s="370">
        <f t="shared" si="53"/>
        <v>158</v>
      </c>
      <c r="L254" s="215"/>
      <c r="M254" s="286"/>
    </row>
    <row r="255" spans="1:14" x14ac:dyDescent="0.2">
      <c r="A255" s="231" t="s">
        <v>51</v>
      </c>
      <c r="B255" s="904"/>
      <c r="C255" s="700">
        <v>385</v>
      </c>
      <c r="D255" s="701">
        <v>536</v>
      </c>
      <c r="E255" s="701">
        <v>410</v>
      </c>
      <c r="F255" s="702">
        <v>284</v>
      </c>
      <c r="G255" s="700">
        <v>238</v>
      </c>
      <c r="H255" s="701">
        <v>384</v>
      </c>
      <c r="I255" s="701">
        <v>767</v>
      </c>
      <c r="J255" s="702">
        <v>473</v>
      </c>
      <c r="K255" s="385">
        <f>SUM(C255:J255)</f>
        <v>3477</v>
      </c>
      <c r="L255" s="263" t="s">
        <v>56</v>
      </c>
      <c r="M255" s="289">
        <f>K241-K255</f>
        <v>4</v>
      </c>
      <c r="N255" s="264">
        <f>M255/K241</f>
        <v>1.1490950876185005E-3</v>
      </c>
    </row>
    <row r="256" spans="1:14" x14ac:dyDescent="0.2">
      <c r="A256" s="231" t="s">
        <v>28</v>
      </c>
      <c r="B256" s="231"/>
      <c r="C256" s="218">
        <v>98.5</v>
      </c>
      <c r="D256" s="267">
        <v>99</v>
      </c>
      <c r="E256" s="267">
        <v>101</v>
      </c>
      <c r="F256" s="219">
        <v>104</v>
      </c>
      <c r="G256" s="218">
        <v>103</v>
      </c>
      <c r="H256" s="267">
        <v>102</v>
      </c>
      <c r="I256" s="267">
        <v>99</v>
      </c>
      <c r="J256" s="219">
        <v>96</v>
      </c>
      <c r="K256" s="325"/>
      <c r="L256" s="200" t="s">
        <v>57</v>
      </c>
      <c r="M256" s="200">
        <v>93.78</v>
      </c>
    </row>
    <row r="257" spans="1:15" ht="13.5" thickBot="1" x14ac:dyDescent="0.25">
      <c r="A257" s="669" t="s">
        <v>26</v>
      </c>
      <c r="B257" s="669"/>
      <c r="C257" s="345">
        <f>C256-C242</f>
        <v>6.5</v>
      </c>
      <c r="D257" s="346">
        <f t="shared" ref="D257:J257" si="54">D256-D242</f>
        <v>6</v>
      </c>
      <c r="E257" s="346">
        <f t="shared" si="54"/>
        <v>6</v>
      </c>
      <c r="F257" s="347">
        <f t="shared" si="54"/>
        <v>6</v>
      </c>
      <c r="G257" s="345">
        <f t="shared" si="54"/>
        <v>6</v>
      </c>
      <c r="H257" s="346">
        <f t="shared" si="54"/>
        <v>6.5</v>
      </c>
      <c r="I257" s="346">
        <f t="shared" si="54"/>
        <v>6</v>
      </c>
      <c r="J257" s="347">
        <f t="shared" si="54"/>
        <v>6</v>
      </c>
      <c r="K257" s="371"/>
      <c r="L257" s="200" t="s">
        <v>26</v>
      </c>
      <c r="M257" s="200">
        <f>M256-M242</f>
        <v>6.1500000000000057</v>
      </c>
    </row>
    <row r="259" spans="1:15" ht="13.5" thickBot="1" x14ac:dyDescent="0.25"/>
    <row r="260" spans="1:15" ht="13.5" thickBot="1" x14ac:dyDescent="0.25">
      <c r="A260" s="270" t="s">
        <v>196</v>
      </c>
      <c r="B260" s="230"/>
      <c r="C260" s="1086" t="s">
        <v>50</v>
      </c>
      <c r="D260" s="1087"/>
      <c r="E260" s="1087"/>
      <c r="F260" s="1087"/>
      <c r="G260" s="1087"/>
      <c r="H260" s="1087"/>
      <c r="I260" s="1087"/>
      <c r="J260" s="1088"/>
      <c r="K260" s="1080" t="s">
        <v>0</v>
      </c>
      <c r="L260" s="228"/>
    </row>
    <row r="261" spans="1:15" x14ac:dyDescent="0.2">
      <c r="A261" s="231" t="s">
        <v>54</v>
      </c>
      <c r="B261" s="904"/>
      <c r="C261" s="399">
        <v>1</v>
      </c>
      <c r="D261" s="400">
        <v>2</v>
      </c>
      <c r="E261" s="400">
        <v>3</v>
      </c>
      <c r="F261" s="670">
        <v>4</v>
      </c>
      <c r="G261" s="674">
        <v>5</v>
      </c>
      <c r="H261" s="402">
        <v>6</v>
      </c>
      <c r="I261" s="402">
        <v>7</v>
      </c>
      <c r="J261" s="403">
        <v>8</v>
      </c>
      <c r="K261" s="1138"/>
      <c r="L261" s="213"/>
    </row>
    <row r="262" spans="1:15" ht="13.5" thickBot="1" x14ac:dyDescent="0.25">
      <c r="A262" s="231" t="s">
        <v>2</v>
      </c>
      <c r="B262" s="253"/>
      <c r="C262" s="697">
        <v>4</v>
      </c>
      <c r="D262" s="329">
        <v>3</v>
      </c>
      <c r="E262" s="328">
        <v>2</v>
      </c>
      <c r="F262" s="698">
        <v>1</v>
      </c>
      <c r="G262" s="327">
        <v>1</v>
      </c>
      <c r="H262" s="328">
        <v>2</v>
      </c>
      <c r="I262" s="329">
        <v>3</v>
      </c>
      <c r="J262" s="699">
        <v>4</v>
      </c>
      <c r="K262" s="1139"/>
      <c r="L262" s="229"/>
      <c r="M262" s="395"/>
      <c r="N262" s="395"/>
    </row>
    <row r="263" spans="1:15" x14ac:dyDescent="0.2">
      <c r="A263" s="234" t="s">
        <v>3</v>
      </c>
      <c r="B263" s="1020"/>
      <c r="C263" s="338">
        <v>2220</v>
      </c>
      <c r="D263" s="339">
        <v>2220</v>
      </c>
      <c r="E263" s="339">
        <v>2220</v>
      </c>
      <c r="F263" s="343">
        <v>2220</v>
      </c>
      <c r="G263" s="338">
        <v>2220</v>
      </c>
      <c r="H263" s="339">
        <v>2220</v>
      </c>
      <c r="I263" s="339">
        <v>2220</v>
      </c>
      <c r="J263" s="343">
        <v>2220</v>
      </c>
      <c r="K263" s="703">
        <v>2220</v>
      </c>
      <c r="L263" s="278"/>
      <c r="M263" s="396"/>
      <c r="N263" s="1229"/>
    </row>
    <row r="264" spans="1:15" x14ac:dyDescent="0.2">
      <c r="A264" s="238" t="s">
        <v>6</v>
      </c>
      <c r="B264" s="238"/>
      <c r="C264" s="239">
        <v>2446</v>
      </c>
      <c r="D264" s="240">
        <v>2374</v>
      </c>
      <c r="E264" s="240">
        <v>2355</v>
      </c>
      <c r="F264" s="241">
        <v>2284</v>
      </c>
      <c r="G264" s="239">
        <v>2196</v>
      </c>
      <c r="H264" s="240">
        <v>2332</v>
      </c>
      <c r="I264" s="240">
        <v>2359</v>
      </c>
      <c r="J264" s="241">
        <v>2337</v>
      </c>
      <c r="K264" s="367">
        <v>2347</v>
      </c>
      <c r="M264" s="396"/>
      <c r="N264" s="1229"/>
    </row>
    <row r="265" spans="1:15" x14ac:dyDescent="0.2">
      <c r="A265" s="231" t="s">
        <v>7</v>
      </c>
      <c r="B265" s="231"/>
      <c r="C265" s="242">
        <v>82.8</v>
      </c>
      <c r="D265" s="243">
        <v>90.2</v>
      </c>
      <c r="E265" s="243">
        <v>90.3</v>
      </c>
      <c r="F265" s="244">
        <v>71.400000000000006</v>
      </c>
      <c r="G265" s="242">
        <v>66.7</v>
      </c>
      <c r="H265" s="243">
        <v>79.3</v>
      </c>
      <c r="I265" s="243">
        <v>84.5</v>
      </c>
      <c r="J265" s="244">
        <v>83.3</v>
      </c>
      <c r="K265" s="368">
        <v>82.1</v>
      </c>
      <c r="L265" s="393"/>
      <c r="M265" s="396"/>
    </row>
    <row r="266" spans="1:15" ht="13.5" thickBot="1" x14ac:dyDescent="0.25">
      <c r="A266" s="253" t="s">
        <v>8</v>
      </c>
      <c r="B266" s="253"/>
      <c r="C266" s="429">
        <v>7.2999999999999995E-2</v>
      </c>
      <c r="D266" s="430">
        <v>6.0999999999999999E-2</v>
      </c>
      <c r="E266" s="430">
        <v>6.3E-2</v>
      </c>
      <c r="F266" s="666">
        <v>8.7999999999999995E-2</v>
      </c>
      <c r="G266" s="429">
        <v>8.7999999999999995E-2</v>
      </c>
      <c r="H266" s="430">
        <v>7.5999999999999998E-2</v>
      </c>
      <c r="I266" s="430">
        <v>6.5000000000000002E-2</v>
      </c>
      <c r="J266" s="666">
        <v>0.08</v>
      </c>
      <c r="K266" s="667">
        <v>7.4999999999999997E-2</v>
      </c>
      <c r="L266" s="285"/>
      <c r="M266" s="286"/>
    </row>
    <row r="267" spans="1:15" x14ac:dyDescent="0.2">
      <c r="A267" s="668" t="s">
        <v>1</v>
      </c>
      <c r="B267" s="668"/>
      <c r="C267" s="432">
        <f t="shared" ref="C267:K267" si="55">C264/C263*100-100</f>
        <v>10.180180180180187</v>
      </c>
      <c r="D267" s="433">
        <f t="shared" si="55"/>
        <v>6.9369369369369309</v>
      </c>
      <c r="E267" s="433">
        <f t="shared" si="55"/>
        <v>6.0810810810810807</v>
      </c>
      <c r="F267" s="434">
        <f t="shared" si="55"/>
        <v>2.8828828828828819</v>
      </c>
      <c r="G267" s="432">
        <f t="shared" si="55"/>
        <v>-1.0810810810810807</v>
      </c>
      <c r="H267" s="433">
        <f t="shared" si="55"/>
        <v>5.0450450450450433</v>
      </c>
      <c r="I267" s="433">
        <f t="shared" si="55"/>
        <v>6.2612612612612537</v>
      </c>
      <c r="J267" s="434">
        <f t="shared" si="55"/>
        <v>5.2702702702702737</v>
      </c>
      <c r="K267" s="672">
        <f t="shared" si="55"/>
        <v>5.7207207207207205</v>
      </c>
      <c r="M267" s="286"/>
    </row>
    <row r="268" spans="1:15" ht="13.5" thickBot="1" x14ac:dyDescent="0.25">
      <c r="A268" s="231" t="s">
        <v>27</v>
      </c>
      <c r="B268" s="253"/>
      <c r="C268" s="220">
        <f>C264-C250</f>
        <v>234</v>
      </c>
      <c r="D268" s="221">
        <f t="shared" ref="D268:K268" si="56">D264-D250</f>
        <v>165</v>
      </c>
      <c r="E268" s="221">
        <f t="shared" si="56"/>
        <v>201</v>
      </c>
      <c r="F268" s="226">
        <f t="shared" si="56"/>
        <v>198</v>
      </c>
      <c r="G268" s="220">
        <f t="shared" si="56"/>
        <v>93</v>
      </c>
      <c r="H268" s="221">
        <f t="shared" si="56"/>
        <v>207</v>
      </c>
      <c r="I268" s="221">
        <f t="shared" si="56"/>
        <v>213</v>
      </c>
      <c r="J268" s="226">
        <f t="shared" si="56"/>
        <v>119</v>
      </c>
      <c r="K268" s="370">
        <f t="shared" si="56"/>
        <v>183</v>
      </c>
      <c r="L268" s="215"/>
      <c r="M268" s="286"/>
    </row>
    <row r="269" spans="1:15" x14ac:dyDescent="0.2">
      <c r="A269" s="231" t="s">
        <v>51</v>
      </c>
      <c r="B269" s="904"/>
      <c r="C269" s="751">
        <v>385</v>
      </c>
      <c r="D269" s="752">
        <v>536</v>
      </c>
      <c r="E269" s="754">
        <v>410</v>
      </c>
      <c r="F269" s="749">
        <v>277</v>
      </c>
      <c r="G269" s="750">
        <v>234</v>
      </c>
      <c r="H269" s="754">
        <v>384</v>
      </c>
      <c r="I269" s="628">
        <v>766</v>
      </c>
      <c r="J269" s="753">
        <v>473</v>
      </c>
      <c r="K269" s="385">
        <f>SUM(C269:J269)</f>
        <v>3465</v>
      </c>
      <c r="L269" s="263" t="s">
        <v>56</v>
      </c>
      <c r="M269" s="746">
        <f>K255-K269</f>
        <v>12</v>
      </c>
      <c r="N269" s="747">
        <f>M269/K255</f>
        <v>3.4512510785159622E-3</v>
      </c>
      <c r="O269" s="745" t="s">
        <v>197</v>
      </c>
    </row>
    <row r="270" spans="1:15" x14ac:dyDescent="0.2">
      <c r="A270" s="231" t="s">
        <v>28</v>
      </c>
      <c r="B270" s="231"/>
      <c r="C270" s="218">
        <v>104.5</v>
      </c>
      <c r="D270" s="267">
        <v>105</v>
      </c>
      <c r="E270" s="267">
        <v>107</v>
      </c>
      <c r="F270" s="219">
        <v>110</v>
      </c>
      <c r="G270" s="218">
        <v>109.5</v>
      </c>
      <c r="H270" s="267">
        <v>108</v>
      </c>
      <c r="I270" s="267">
        <v>105</v>
      </c>
      <c r="J270" s="219">
        <v>102.5</v>
      </c>
      <c r="K270" s="325"/>
      <c r="L270" s="200" t="s">
        <v>57</v>
      </c>
      <c r="M270" s="200">
        <v>100.28</v>
      </c>
    </row>
    <row r="271" spans="1:15" ht="13.5" thickBot="1" x14ac:dyDescent="0.25">
      <c r="A271" s="669" t="s">
        <v>26</v>
      </c>
      <c r="B271" s="669"/>
      <c r="C271" s="345">
        <f>C270-C256</f>
        <v>6</v>
      </c>
      <c r="D271" s="346">
        <f t="shared" ref="D271:J271" si="57">D270-D256</f>
        <v>6</v>
      </c>
      <c r="E271" s="346">
        <f t="shared" si="57"/>
        <v>6</v>
      </c>
      <c r="F271" s="347">
        <f t="shared" si="57"/>
        <v>6</v>
      </c>
      <c r="G271" s="345">
        <f t="shared" si="57"/>
        <v>6.5</v>
      </c>
      <c r="H271" s="346">
        <f t="shared" si="57"/>
        <v>6</v>
      </c>
      <c r="I271" s="346">
        <f t="shared" si="57"/>
        <v>6</v>
      </c>
      <c r="J271" s="347">
        <f t="shared" si="57"/>
        <v>6.5</v>
      </c>
      <c r="K271" s="371"/>
      <c r="L271" s="200" t="s">
        <v>26</v>
      </c>
      <c r="M271" s="200">
        <f>M270-M256</f>
        <v>6.5</v>
      </c>
    </row>
    <row r="272" spans="1:15" x14ac:dyDescent="0.2">
      <c r="G272" s="200" t="s">
        <v>101</v>
      </c>
    </row>
    <row r="273" spans="1:14" ht="13.5" thickBot="1" x14ac:dyDescent="0.25"/>
    <row r="274" spans="1:14" ht="13.5" thickBot="1" x14ac:dyDescent="0.25">
      <c r="A274" s="270" t="s">
        <v>198</v>
      </c>
      <c r="B274" s="230"/>
      <c r="C274" s="1086" t="s">
        <v>50</v>
      </c>
      <c r="D274" s="1087"/>
      <c r="E274" s="1087"/>
      <c r="F274" s="1087"/>
      <c r="G274" s="1087"/>
      <c r="H274" s="1087"/>
      <c r="I274" s="1087"/>
      <c r="J274" s="1088"/>
      <c r="K274" s="1080" t="s">
        <v>0</v>
      </c>
      <c r="L274" s="228">
        <v>263</v>
      </c>
    </row>
    <row r="275" spans="1:14" x14ac:dyDescent="0.2">
      <c r="A275" s="231" t="s">
        <v>54</v>
      </c>
      <c r="B275" s="904"/>
      <c r="C275" s="399">
        <v>1</v>
      </c>
      <c r="D275" s="400">
        <v>2</v>
      </c>
      <c r="E275" s="400">
        <v>3</v>
      </c>
      <c r="F275" s="670">
        <v>4</v>
      </c>
      <c r="G275" s="674">
        <v>5</v>
      </c>
      <c r="H275" s="402">
        <v>6</v>
      </c>
      <c r="I275" s="402">
        <v>7</v>
      </c>
      <c r="J275" s="403">
        <v>8</v>
      </c>
      <c r="K275" s="1138"/>
      <c r="L275" s="213"/>
    </row>
    <row r="276" spans="1:14" ht="13.5" thickBot="1" x14ac:dyDescent="0.25">
      <c r="A276" s="231" t="s">
        <v>2</v>
      </c>
      <c r="B276" s="253"/>
      <c r="C276" s="697">
        <v>4</v>
      </c>
      <c r="D276" s="329">
        <v>3</v>
      </c>
      <c r="E276" s="328">
        <v>2</v>
      </c>
      <c r="F276" s="698">
        <v>1</v>
      </c>
      <c r="G276" s="327">
        <v>1</v>
      </c>
      <c r="H276" s="328">
        <v>2</v>
      </c>
      <c r="I276" s="329">
        <v>3</v>
      </c>
      <c r="J276" s="699">
        <v>4</v>
      </c>
      <c r="K276" s="1139"/>
      <c r="L276" s="229"/>
      <c r="M276" s="395"/>
      <c r="N276" s="395"/>
    </row>
    <row r="277" spans="1:14" x14ac:dyDescent="0.2">
      <c r="A277" s="234" t="s">
        <v>3</v>
      </c>
      <c r="B277" s="1020"/>
      <c r="C277" s="338">
        <v>2385</v>
      </c>
      <c r="D277" s="339">
        <v>2385</v>
      </c>
      <c r="E277" s="339">
        <v>2385</v>
      </c>
      <c r="F277" s="343">
        <v>2385</v>
      </c>
      <c r="G277" s="338">
        <v>2385</v>
      </c>
      <c r="H277" s="339">
        <v>2385</v>
      </c>
      <c r="I277" s="339">
        <v>2385</v>
      </c>
      <c r="J277" s="343">
        <v>2385</v>
      </c>
      <c r="K277" s="703">
        <v>2385</v>
      </c>
      <c r="L277" s="278"/>
      <c r="M277" s="396"/>
      <c r="N277" s="1229"/>
    </row>
    <row r="278" spans="1:14" x14ac:dyDescent="0.2">
      <c r="A278" s="238" t="s">
        <v>6</v>
      </c>
      <c r="B278" s="238"/>
      <c r="C278" s="239">
        <v>2696</v>
      </c>
      <c r="D278" s="240">
        <v>2431</v>
      </c>
      <c r="E278" s="240">
        <v>2431</v>
      </c>
      <c r="F278" s="241">
        <v>2569</v>
      </c>
      <c r="G278" s="239">
        <v>2335</v>
      </c>
      <c r="H278" s="240">
        <v>2677</v>
      </c>
      <c r="I278" s="240">
        <v>2457</v>
      </c>
      <c r="J278" s="241">
        <v>2717</v>
      </c>
      <c r="K278" s="367">
        <v>2538</v>
      </c>
      <c r="M278" s="396"/>
      <c r="N278" s="1229"/>
    </row>
    <row r="279" spans="1:14" x14ac:dyDescent="0.2">
      <c r="A279" s="231" t="s">
        <v>7</v>
      </c>
      <c r="B279" s="231"/>
      <c r="C279" s="242">
        <v>97</v>
      </c>
      <c r="D279" s="243">
        <v>97.2</v>
      </c>
      <c r="E279" s="243">
        <v>100</v>
      </c>
      <c r="F279" s="244">
        <v>100</v>
      </c>
      <c r="G279" s="242">
        <v>100</v>
      </c>
      <c r="H279" s="243">
        <v>96.6</v>
      </c>
      <c r="I279" s="243">
        <v>96.7</v>
      </c>
      <c r="J279" s="244">
        <v>96.9</v>
      </c>
      <c r="K279" s="368">
        <v>84.4</v>
      </c>
      <c r="L279" s="393"/>
      <c r="M279" s="396"/>
    </row>
    <row r="280" spans="1:14" ht="13.5" thickBot="1" x14ac:dyDescent="0.25">
      <c r="A280" s="253" t="s">
        <v>8</v>
      </c>
      <c r="B280" s="253"/>
      <c r="C280" s="429">
        <v>4.2999999999999997E-2</v>
      </c>
      <c r="D280" s="430">
        <v>5.6000000000000001E-2</v>
      </c>
      <c r="E280" s="430">
        <v>3.2000000000000001E-2</v>
      </c>
      <c r="F280" s="666">
        <v>5.0999999999999997E-2</v>
      </c>
      <c r="G280" s="429">
        <v>3.5999999999999997E-2</v>
      </c>
      <c r="H280" s="430">
        <v>5.2999999999999999E-2</v>
      </c>
      <c r="I280" s="430">
        <v>0.05</v>
      </c>
      <c r="J280" s="666">
        <v>4.2999999999999997E-2</v>
      </c>
      <c r="K280" s="667">
        <v>6.9000000000000006E-2</v>
      </c>
      <c r="L280" s="285"/>
      <c r="M280" s="286"/>
    </row>
    <row r="281" spans="1:14" x14ac:dyDescent="0.2">
      <c r="A281" s="668" t="s">
        <v>1</v>
      </c>
      <c r="B281" s="668"/>
      <c r="C281" s="432">
        <f t="shared" ref="C281:K281" si="58">C278/C277*100-100</f>
        <v>13.039832285115295</v>
      </c>
      <c r="D281" s="433">
        <f t="shared" si="58"/>
        <v>1.9287211740041954</v>
      </c>
      <c r="E281" s="433">
        <f t="shared" si="58"/>
        <v>1.9287211740041954</v>
      </c>
      <c r="F281" s="434">
        <f t="shared" si="58"/>
        <v>7.7148846960167816</v>
      </c>
      <c r="G281" s="432">
        <f t="shared" si="58"/>
        <v>-2.0964360587002062</v>
      </c>
      <c r="H281" s="433">
        <f t="shared" si="58"/>
        <v>12.24318658280923</v>
      </c>
      <c r="I281" s="433">
        <f t="shared" si="58"/>
        <v>3.0188679245283083</v>
      </c>
      <c r="J281" s="434">
        <f t="shared" si="58"/>
        <v>13.920335429769381</v>
      </c>
      <c r="K281" s="672">
        <f t="shared" si="58"/>
        <v>6.415094339622641</v>
      </c>
      <c r="M281" s="286"/>
    </row>
    <row r="282" spans="1:14" ht="13.5" thickBot="1" x14ac:dyDescent="0.25">
      <c r="A282" s="231" t="s">
        <v>27</v>
      </c>
      <c r="B282" s="253"/>
      <c r="C282" s="220">
        <f>C278-C264</f>
        <v>250</v>
      </c>
      <c r="D282" s="221">
        <f t="shared" ref="D282:K282" si="59">D278-D264</f>
        <v>57</v>
      </c>
      <c r="E282" s="221">
        <f t="shared" si="59"/>
        <v>76</v>
      </c>
      <c r="F282" s="226">
        <f t="shared" si="59"/>
        <v>285</v>
      </c>
      <c r="G282" s="220">
        <f t="shared" si="59"/>
        <v>139</v>
      </c>
      <c r="H282" s="221">
        <f t="shared" si="59"/>
        <v>345</v>
      </c>
      <c r="I282" s="221">
        <f t="shared" si="59"/>
        <v>98</v>
      </c>
      <c r="J282" s="226">
        <f t="shared" si="59"/>
        <v>380</v>
      </c>
      <c r="K282" s="370">
        <f t="shared" si="59"/>
        <v>191</v>
      </c>
      <c r="L282" s="215"/>
      <c r="M282" s="286"/>
    </row>
    <row r="283" spans="1:14" x14ac:dyDescent="0.2">
      <c r="A283" s="231" t="s">
        <v>51</v>
      </c>
      <c r="B283" s="904"/>
      <c r="C283" s="751">
        <v>433</v>
      </c>
      <c r="D283" s="752">
        <v>486</v>
      </c>
      <c r="E283" s="754">
        <v>401</v>
      </c>
      <c r="F283" s="749">
        <v>327</v>
      </c>
      <c r="G283" s="750">
        <v>181</v>
      </c>
      <c r="H283" s="754">
        <v>387</v>
      </c>
      <c r="I283" s="628">
        <v>811</v>
      </c>
      <c r="J283" s="753">
        <v>427</v>
      </c>
      <c r="K283" s="385">
        <f>SUM(C283:J283)</f>
        <v>3453</v>
      </c>
      <c r="L283" s="263" t="s">
        <v>56</v>
      </c>
      <c r="M283" s="263">
        <f>K269-K283</f>
        <v>12</v>
      </c>
      <c r="N283" s="285">
        <f>M283/K269</f>
        <v>3.4632034632034632E-3</v>
      </c>
    </row>
    <row r="284" spans="1:14" x14ac:dyDescent="0.2">
      <c r="A284" s="231" t="s">
        <v>28</v>
      </c>
      <c r="B284" s="231"/>
      <c r="C284" s="218">
        <v>109</v>
      </c>
      <c r="D284" s="267">
        <v>110</v>
      </c>
      <c r="E284" s="267">
        <v>112</v>
      </c>
      <c r="F284" s="219">
        <v>114.5</v>
      </c>
      <c r="G284" s="218">
        <v>114.5</v>
      </c>
      <c r="H284" s="267">
        <v>112.5</v>
      </c>
      <c r="I284" s="267">
        <v>110</v>
      </c>
      <c r="J284" s="219">
        <v>107</v>
      </c>
      <c r="K284" s="325"/>
      <c r="L284" s="200" t="s">
        <v>57</v>
      </c>
      <c r="M284" s="200">
        <v>106.23</v>
      </c>
    </row>
    <row r="285" spans="1:14" ht="13.5" thickBot="1" x14ac:dyDescent="0.25">
      <c r="A285" s="669" t="s">
        <v>26</v>
      </c>
      <c r="B285" s="669"/>
      <c r="C285" s="345">
        <f>C284-C270</f>
        <v>4.5</v>
      </c>
      <c r="D285" s="346">
        <f t="shared" ref="D285:J285" si="60">D284-D270</f>
        <v>5</v>
      </c>
      <c r="E285" s="346">
        <f t="shared" si="60"/>
        <v>5</v>
      </c>
      <c r="F285" s="347">
        <f t="shared" si="60"/>
        <v>4.5</v>
      </c>
      <c r="G285" s="345">
        <f t="shared" si="60"/>
        <v>5</v>
      </c>
      <c r="H285" s="346">
        <f t="shared" si="60"/>
        <v>4.5</v>
      </c>
      <c r="I285" s="346">
        <f t="shared" si="60"/>
        <v>5</v>
      </c>
      <c r="J285" s="347">
        <f t="shared" si="60"/>
        <v>4.5</v>
      </c>
      <c r="K285" s="371"/>
      <c r="L285" s="200" t="s">
        <v>26</v>
      </c>
      <c r="M285" s="200">
        <f>M284-M270</f>
        <v>5.9500000000000028</v>
      </c>
    </row>
    <row r="287" spans="1:14" ht="13.5" thickBot="1" x14ac:dyDescent="0.25">
      <c r="J287" s="200" t="s">
        <v>224</v>
      </c>
    </row>
    <row r="288" spans="1:14" ht="13.5" thickBot="1" x14ac:dyDescent="0.25">
      <c r="A288" s="270" t="s">
        <v>199</v>
      </c>
      <c r="B288" s="230"/>
      <c r="C288" s="1086" t="s">
        <v>50</v>
      </c>
      <c r="D288" s="1087"/>
      <c r="E288" s="1087"/>
      <c r="F288" s="1087"/>
      <c r="G288" s="1087"/>
      <c r="H288" s="1087"/>
      <c r="I288" s="1087"/>
      <c r="J288" s="1088"/>
      <c r="K288" s="1080" t="s">
        <v>0</v>
      </c>
      <c r="L288" s="228"/>
    </row>
    <row r="289" spans="1:14" x14ac:dyDescent="0.2">
      <c r="A289" s="231" t="s">
        <v>54</v>
      </c>
      <c r="B289" s="904"/>
      <c r="C289" s="399">
        <v>1</v>
      </c>
      <c r="D289" s="400">
        <v>2</v>
      </c>
      <c r="E289" s="400">
        <v>3</v>
      </c>
      <c r="F289" s="670">
        <v>4</v>
      </c>
      <c r="G289" s="674">
        <v>5</v>
      </c>
      <c r="H289" s="402">
        <v>6</v>
      </c>
      <c r="I289" s="402">
        <v>7</v>
      </c>
      <c r="J289" s="403">
        <v>8</v>
      </c>
      <c r="K289" s="1138"/>
      <c r="L289" s="213"/>
    </row>
    <row r="290" spans="1:14" ht="13.5" thickBot="1" x14ac:dyDescent="0.25">
      <c r="A290" s="231" t="s">
        <v>2</v>
      </c>
      <c r="B290" s="253"/>
      <c r="C290" s="697">
        <v>4</v>
      </c>
      <c r="D290" s="329">
        <v>3</v>
      </c>
      <c r="E290" s="328">
        <v>2</v>
      </c>
      <c r="F290" s="698">
        <v>1</v>
      </c>
      <c r="G290" s="327">
        <v>1</v>
      </c>
      <c r="H290" s="328">
        <v>2</v>
      </c>
      <c r="I290" s="329">
        <v>3</v>
      </c>
      <c r="J290" s="699">
        <v>4</v>
      </c>
      <c r="K290" s="1139"/>
      <c r="L290" s="229"/>
      <c r="M290" s="395"/>
      <c r="N290" s="395"/>
    </row>
    <row r="291" spans="1:14" x14ac:dyDescent="0.2">
      <c r="A291" s="234" t="s">
        <v>3</v>
      </c>
      <c r="B291" s="1020"/>
      <c r="C291" s="338">
        <v>2565</v>
      </c>
      <c r="D291" s="339">
        <v>2565</v>
      </c>
      <c r="E291" s="339">
        <v>2565</v>
      </c>
      <c r="F291" s="343">
        <v>2565</v>
      </c>
      <c r="G291" s="338">
        <v>2565</v>
      </c>
      <c r="H291" s="339">
        <v>2565</v>
      </c>
      <c r="I291" s="339">
        <v>2565</v>
      </c>
      <c r="J291" s="343">
        <v>2565</v>
      </c>
      <c r="K291" s="703">
        <v>2565</v>
      </c>
      <c r="L291" s="278"/>
      <c r="M291" s="396"/>
      <c r="N291" s="1229"/>
    </row>
    <row r="292" spans="1:14" x14ac:dyDescent="0.2">
      <c r="A292" s="238" t="s">
        <v>6</v>
      </c>
      <c r="B292" s="238"/>
      <c r="C292" s="239">
        <v>2898</v>
      </c>
      <c r="D292" s="240">
        <v>2639</v>
      </c>
      <c r="E292" s="240">
        <v>2605</v>
      </c>
      <c r="F292" s="241">
        <v>2694</v>
      </c>
      <c r="G292" s="239">
        <v>2549</v>
      </c>
      <c r="H292" s="240">
        <v>2825</v>
      </c>
      <c r="I292" s="240">
        <v>2601</v>
      </c>
      <c r="J292" s="241">
        <v>2901</v>
      </c>
      <c r="K292" s="367">
        <v>2713</v>
      </c>
      <c r="M292" s="396"/>
      <c r="N292" s="1229"/>
    </row>
    <row r="293" spans="1:14" x14ac:dyDescent="0.2">
      <c r="A293" s="231" t="s">
        <v>7</v>
      </c>
      <c r="B293" s="231"/>
      <c r="C293" s="242">
        <v>97</v>
      </c>
      <c r="D293" s="243">
        <v>91.7</v>
      </c>
      <c r="E293" s="243">
        <v>96.7</v>
      </c>
      <c r="F293" s="244">
        <v>91.7</v>
      </c>
      <c r="G293" s="242">
        <v>100</v>
      </c>
      <c r="H293" s="243">
        <v>96.6</v>
      </c>
      <c r="I293" s="243">
        <v>93.4</v>
      </c>
      <c r="J293" s="244">
        <v>84.4</v>
      </c>
      <c r="K293" s="368">
        <v>81.900000000000006</v>
      </c>
      <c r="L293" s="393"/>
      <c r="M293" s="396"/>
    </row>
    <row r="294" spans="1:14" ht="13.5" thickBot="1" x14ac:dyDescent="0.25">
      <c r="A294" s="253" t="s">
        <v>8</v>
      </c>
      <c r="B294" s="253"/>
      <c r="C294" s="429">
        <v>5.1999999999999998E-2</v>
      </c>
      <c r="D294" s="430">
        <v>6.2E-2</v>
      </c>
      <c r="E294" s="430">
        <v>5.6000000000000001E-2</v>
      </c>
      <c r="F294" s="666">
        <v>6.9000000000000006E-2</v>
      </c>
      <c r="G294" s="429">
        <v>5.6000000000000001E-2</v>
      </c>
      <c r="H294" s="430">
        <v>4.7E-2</v>
      </c>
      <c r="I294" s="430">
        <v>5.8000000000000003E-2</v>
      </c>
      <c r="J294" s="666">
        <v>6.8000000000000005E-2</v>
      </c>
      <c r="K294" s="667">
        <v>7.4999999999999997E-2</v>
      </c>
      <c r="L294" s="285"/>
      <c r="M294" s="286"/>
    </row>
    <row r="295" spans="1:14" x14ac:dyDescent="0.2">
      <c r="A295" s="668" t="s">
        <v>1</v>
      </c>
      <c r="B295" s="668"/>
      <c r="C295" s="432">
        <f t="shared" ref="C295:K295" si="61">C292/C291*100-100</f>
        <v>12.982456140350877</v>
      </c>
      <c r="D295" s="433">
        <f t="shared" si="61"/>
        <v>2.884990253411317</v>
      </c>
      <c r="E295" s="433">
        <f t="shared" si="61"/>
        <v>1.5594541910331401</v>
      </c>
      <c r="F295" s="434">
        <f t="shared" si="61"/>
        <v>5.0292397660818722</v>
      </c>
      <c r="G295" s="432">
        <f t="shared" si="61"/>
        <v>-0.62378167641325888</v>
      </c>
      <c r="H295" s="433">
        <f t="shared" si="61"/>
        <v>10.136452241715403</v>
      </c>
      <c r="I295" s="433">
        <f t="shared" si="61"/>
        <v>1.403508771929836</v>
      </c>
      <c r="J295" s="434">
        <f t="shared" si="61"/>
        <v>13.099415204678365</v>
      </c>
      <c r="K295" s="672">
        <f t="shared" si="61"/>
        <v>5.7699805068226055</v>
      </c>
      <c r="M295" s="286"/>
    </row>
    <row r="296" spans="1:14" ht="13.5" thickBot="1" x14ac:dyDescent="0.25">
      <c r="A296" s="231" t="s">
        <v>27</v>
      </c>
      <c r="B296" s="253"/>
      <c r="C296" s="220">
        <f>C292-C278</f>
        <v>202</v>
      </c>
      <c r="D296" s="221">
        <f t="shared" ref="D296:K296" si="62">D292-D278</f>
        <v>208</v>
      </c>
      <c r="E296" s="221">
        <f t="shared" si="62"/>
        <v>174</v>
      </c>
      <c r="F296" s="226">
        <f t="shared" si="62"/>
        <v>125</v>
      </c>
      <c r="G296" s="220">
        <f t="shared" si="62"/>
        <v>214</v>
      </c>
      <c r="H296" s="221">
        <f t="shared" si="62"/>
        <v>148</v>
      </c>
      <c r="I296" s="221">
        <f t="shared" si="62"/>
        <v>144</v>
      </c>
      <c r="J296" s="226">
        <f t="shared" si="62"/>
        <v>184</v>
      </c>
      <c r="K296" s="370">
        <f t="shared" si="62"/>
        <v>175</v>
      </c>
      <c r="L296" s="215"/>
      <c r="M296" s="286"/>
    </row>
    <row r="297" spans="1:14" x14ac:dyDescent="0.2">
      <c r="A297" s="231" t="s">
        <v>51</v>
      </c>
      <c r="B297" s="904"/>
      <c r="C297" s="751">
        <v>433</v>
      </c>
      <c r="D297" s="752">
        <v>484</v>
      </c>
      <c r="E297" s="754">
        <v>400</v>
      </c>
      <c r="F297" s="749">
        <v>326</v>
      </c>
      <c r="G297" s="750">
        <v>180</v>
      </c>
      <c r="H297" s="754">
        <v>386</v>
      </c>
      <c r="I297" s="628">
        <v>810</v>
      </c>
      <c r="J297" s="753">
        <v>427</v>
      </c>
      <c r="K297" s="385">
        <f>SUM(C297:J297)</f>
        <v>3446</v>
      </c>
      <c r="L297" s="263" t="s">
        <v>56</v>
      </c>
      <c r="M297" s="263">
        <f>K283-K297</f>
        <v>7</v>
      </c>
      <c r="N297" s="285">
        <f>M297/K283</f>
        <v>2.0272227048942948E-3</v>
      </c>
    </row>
    <row r="298" spans="1:14" x14ac:dyDescent="0.2">
      <c r="A298" s="231" t="s">
        <v>28</v>
      </c>
      <c r="B298" s="231"/>
      <c r="C298" s="218">
        <v>113.5</v>
      </c>
      <c r="D298" s="267">
        <v>114.5</v>
      </c>
      <c r="E298" s="267">
        <v>117</v>
      </c>
      <c r="F298" s="219">
        <v>119</v>
      </c>
      <c r="G298" s="218">
        <v>119.5</v>
      </c>
      <c r="H298" s="267">
        <v>117</v>
      </c>
      <c r="I298" s="267">
        <v>115</v>
      </c>
      <c r="J298" s="219">
        <v>111.5</v>
      </c>
      <c r="K298" s="325"/>
      <c r="L298" s="200" t="s">
        <v>57</v>
      </c>
      <c r="M298" s="200">
        <v>110.91</v>
      </c>
    </row>
    <row r="299" spans="1:14" ht="13.5" thickBot="1" x14ac:dyDescent="0.25">
      <c r="A299" s="669" t="s">
        <v>26</v>
      </c>
      <c r="B299" s="669"/>
      <c r="C299" s="345">
        <f>C298-C284</f>
        <v>4.5</v>
      </c>
      <c r="D299" s="346">
        <f t="shared" ref="D299:J299" si="63">D298-D284</f>
        <v>4.5</v>
      </c>
      <c r="E299" s="346">
        <f t="shared" si="63"/>
        <v>5</v>
      </c>
      <c r="F299" s="347">
        <f t="shared" si="63"/>
        <v>4.5</v>
      </c>
      <c r="G299" s="345">
        <f t="shared" si="63"/>
        <v>5</v>
      </c>
      <c r="H299" s="346">
        <f t="shared" si="63"/>
        <v>4.5</v>
      </c>
      <c r="I299" s="346">
        <f t="shared" si="63"/>
        <v>5</v>
      </c>
      <c r="J299" s="347">
        <f t="shared" si="63"/>
        <v>4.5</v>
      </c>
      <c r="K299" s="371"/>
      <c r="L299" s="200" t="s">
        <v>26</v>
      </c>
      <c r="M299" s="200">
        <f>M298-M284</f>
        <v>4.6799999999999926</v>
      </c>
    </row>
    <row r="301" spans="1:14" ht="13.5" thickBot="1" x14ac:dyDescent="0.25"/>
    <row r="302" spans="1:14" ht="13.5" thickBot="1" x14ac:dyDescent="0.25">
      <c r="A302" s="270" t="s">
        <v>265</v>
      </c>
      <c r="B302" s="230"/>
      <c r="C302" s="1086" t="s">
        <v>50</v>
      </c>
      <c r="D302" s="1087"/>
      <c r="E302" s="1087"/>
      <c r="F302" s="1087"/>
      <c r="G302" s="1087"/>
      <c r="H302" s="1087"/>
      <c r="I302" s="1087"/>
      <c r="J302" s="1088"/>
      <c r="K302" s="1080" t="s">
        <v>0</v>
      </c>
      <c r="L302" s="228">
        <v>260</v>
      </c>
    </row>
    <row r="303" spans="1:14" x14ac:dyDescent="0.2">
      <c r="A303" s="231" t="s">
        <v>54</v>
      </c>
      <c r="B303" s="904"/>
      <c r="C303" s="399">
        <v>1</v>
      </c>
      <c r="D303" s="400">
        <v>2</v>
      </c>
      <c r="E303" s="400">
        <v>3</v>
      </c>
      <c r="F303" s="670">
        <v>4</v>
      </c>
      <c r="G303" s="674">
        <v>5</v>
      </c>
      <c r="H303" s="402">
        <v>6</v>
      </c>
      <c r="I303" s="402">
        <v>7</v>
      </c>
      <c r="J303" s="403">
        <v>8</v>
      </c>
      <c r="K303" s="1138"/>
      <c r="L303" s="213"/>
    </row>
    <row r="304" spans="1:14" ht="13.5" thickBot="1" x14ac:dyDescent="0.25">
      <c r="A304" s="231" t="s">
        <v>2</v>
      </c>
      <c r="B304" s="253"/>
      <c r="C304" s="697">
        <v>4</v>
      </c>
      <c r="D304" s="329">
        <v>3</v>
      </c>
      <c r="E304" s="328">
        <v>2</v>
      </c>
      <c r="F304" s="698">
        <v>1</v>
      </c>
      <c r="G304" s="327">
        <v>1</v>
      </c>
      <c r="H304" s="328">
        <v>2</v>
      </c>
      <c r="I304" s="329">
        <v>3</v>
      </c>
      <c r="J304" s="699">
        <v>4</v>
      </c>
      <c r="K304" s="1139"/>
      <c r="L304" s="229"/>
      <c r="M304" s="395"/>
      <c r="N304" s="395"/>
    </row>
    <row r="305" spans="1:14" x14ac:dyDescent="0.2">
      <c r="A305" s="234" t="s">
        <v>3</v>
      </c>
      <c r="B305" s="1020"/>
      <c r="C305" s="338">
        <v>2740</v>
      </c>
      <c r="D305" s="339">
        <v>2740</v>
      </c>
      <c r="E305" s="339">
        <v>2740</v>
      </c>
      <c r="F305" s="343">
        <v>2740</v>
      </c>
      <c r="G305" s="338">
        <v>2740</v>
      </c>
      <c r="H305" s="339">
        <v>2740</v>
      </c>
      <c r="I305" s="339">
        <v>2740</v>
      </c>
      <c r="J305" s="343">
        <v>2740</v>
      </c>
      <c r="K305" s="703">
        <v>2740</v>
      </c>
      <c r="L305" s="278"/>
      <c r="M305" s="396"/>
      <c r="N305" s="1229"/>
    </row>
    <row r="306" spans="1:14" x14ac:dyDescent="0.2">
      <c r="A306" s="238" t="s">
        <v>6</v>
      </c>
      <c r="B306" s="238"/>
      <c r="C306" s="239">
        <v>2948</v>
      </c>
      <c r="D306" s="240">
        <v>2829</v>
      </c>
      <c r="E306" s="240">
        <v>2773</v>
      </c>
      <c r="F306" s="241">
        <v>2967</v>
      </c>
      <c r="G306" s="239">
        <v>2720</v>
      </c>
      <c r="H306" s="240">
        <v>2963</v>
      </c>
      <c r="I306" s="240">
        <v>2809</v>
      </c>
      <c r="J306" s="241">
        <v>3047</v>
      </c>
      <c r="K306" s="367">
        <v>2881</v>
      </c>
      <c r="M306" s="396"/>
      <c r="N306" s="1229"/>
    </row>
    <row r="307" spans="1:14" x14ac:dyDescent="0.2">
      <c r="A307" s="231" t="s">
        <v>7</v>
      </c>
      <c r="B307" s="231"/>
      <c r="C307" s="242">
        <v>87.5</v>
      </c>
      <c r="D307" s="243">
        <v>94.4</v>
      </c>
      <c r="E307" s="243">
        <v>93.3</v>
      </c>
      <c r="F307" s="244">
        <v>95.7</v>
      </c>
      <c r="G307" s="242">
        <v>76.900000000000006</v>
      </c>
      <c r="H307" s="243">
        <v>82.8</v>
      </c>
      <c r="I307" s="243">
        <v>83.1</v>
      </c>
      <c r="J307" s="244">
        <v>90.6</v>
      </c>
      <c r="K307" s="368">
        <v>82.3</v>
      </c>
      <c r="L307" s="393"/>
      <c r="M307" s="396"/>
    </row>
    <row r="308" spans="1:14" ht="13.5" thickBot="1" x14ac:dyDescent="0.25">
      <c r="A308" s="253" t="s">
        <v>8</v>
      </c>
      <c r="B308" s="253"/>
      <c r="C308" s="429">
        <v>6.5000000000000002E-2</v>
      </c>
      <c r="D308" s="430">
        <v>5.5E-2</v>
      </c>
      <c r="E308" s="430">
        <v>5.6000000000000001E-2</v>
      </c>
      <c r="F308" s="666">
        <v>5.2999999999999999E-2</v>
      </c>
      <c r="G308" s="429">
        <v>8.2000000000000003E-2</v>
      </c>
      <c r="H308" s="430">
        <v>6.8000000000000005E-2</v>
      </c>
      <c r="I308" s="430">
        <v>8.1000000000000003E-2</v>
      </c>
      <c r="J308" s="666">
        <v>5.7000000000000002E-2</v>
      </c>
      <c r="K308" s="667">
        <v>7.3999999999999996E-2</v>
      </c>
      <c r="L308" s="285"/>
      <c r="M308" s="286"/>
    </row>
    <row r="309" spans="1:14" x14ac:dyDescent="0.2">
      <c r="A309" s="668" t="s">
        <v>1</v>
      </c>
      <c r="B309" s="668"/>
      <c r="C309" s="432">
        <f t="shared" ref="C309:K309" si="64">C306/C305*100-100</f>
        <v>7.5912408759124048</v>
      </c>
      <c r="D309" s="433">
        <f t="shared" si="64"/>
        <v>3.2481751824817451</v>
      </c>
      <c r="E309" s="433">
        <f t="shared" si="64"/>
        <v>1.2043795620437976</v>
      </c>
      <c r="F309" s="434">
        <f t="shared" si="64"/>
        <v>8.2846715328467155</v>
      </c>
      <c r="G309" s="432">
        <f t="shared" si="64"/>
        <v>-0.72992700729926696</v>
      </c>
      <c r="H309" s="433">
        <f t="shared" si="64"/>
        <v>8.1386861313868621</v>
      </c>
      <c r="I309" s="433">
        <f t="shared" si="64"/>
        <v>2.5182481751824923</v>
      </c>
      <c r="J309" s="434">
        <f t="shared" si="64"/>
        <v>11.204379562043783</v>
      </c>
      <c r="K309" s="672">
        <f t="shared" si="64"/>
        <v>5.1459854014598534</v>
      </c>
      <c r="M309" s="286"/>
    </row>
    <row r="310" spans="1:14" ht="13.5" thickBot="1" x14ac:dyDescent="0.25">
      <c r="A310" s="669" t="s">
        <v>27</v>
      </c>
      <c r="B310" s="669"/>
      <c r="C310" s="220">
        <f>C306-C292</f>
        <v>50</v>
      </c>
      <c r="D310" s="221">
        <f t="shared" ref="D310:K310" si="65">D306-D292</f>
        <v>190</v>
      </c>
      <c r="E310" s="221">
        <f t="shared" si="65"/>
        <v>168</v>
      </c>
      <c r="F310" s="226">
        <f t="shared" si="65"/>
        <v>273</v>
      </c>
      <c r="G310" s="220">
        <f t="shared" si="65"/>
        <v>171</v>
      </c>
      <c r="H310" s="221">
        <f t="shared" si="65"/>
        <v>138</v>
      </c>
      <c r="I310" s="221">
        <f t="shared" si="65"/>
        <v>208</v>
      </c>
      <c r="J310" s="226">
        <f t="shared" si="65"/>
        <v>146</v>
      </c>
      <c r="K310" s="370">
        <f t="shared" si="65"/>
        <v>168</v>
      </c>
      <c r="L310" s="215"/>
      <c r="M310" s="286"/>
    </row>
    <row r="311" spans="1:14" x14ac:dyDescent="0.2">
      <c r="A311" s="904" t="s">
        <v>51</v>
      </c>
      <c r="B311" s="904"/>
      <c r="C311" s="751">
        <v>432</v>
      </c>
      <c r="D311" s="752">
        <v>482</v>
      </c>
      <c r="E311" s="754">
        <v>400</v>
      </c>
      <c r="F311" s="749">
        <v>297</v>
      </c>
      <c r="G311" s="750">
        <v>173</v>
      </c>
      <c r="H311" s="754">
        <v>385</v>
      </c>
      <c r="I311" s="628">
        <v>809</v>
      </c>
      <c r="J311" s="753">
        <v>427</v>
      </c>
      <c r="K311" s="385">
        <f>SUM(C311:J311)</f>
        <v>3405</v>
      </c>
      <c r="L311" s="263" t="s">
        <v>56</v>
      </c>
      <c r="M311" s="263">
        <f>K297-K311</f>
        <v>41</v>
      </c>
      <c r="N311" s="285">
        <f>M311/K297</f>
        <v>1.1897852582704585E-2</v>
      </c>
    </row>
    <row r="312" spans="1:14" x14ac:dyDescent="0.2">
      <c r="A312" s="231" t="s">
        <v>28</v>
      </c>
      <c r="B312" s="231"/>
      <c r="C312" s="218">
        <v>118</v>
      </c>
      <c r="D312" s="267">
        <v>118.5</v>
      </c>
      <c r="E312" s="267">
        <v>121.5</v>
      </c>
      <c r="F312" s="219">
        <v>123</v>
      </c>
      <c r="G312" s="218">
        <v>123.5</v>
      </c>
      <c r="H312" s="267">
        <v>121</v>
      </c>
      <c r="I312" s="267">
        <v>119.5</v>
      </c>
      <c r="J312" s="219">
        <v>115.5</v>
      </c>
      <c r="K312" s="325"/>
      <c r="L312" s="200" t="s">
        <v>57</v>
      </c>
      <c r="M312" s="200">
        <v>115.62</v>
      </c>
    </row>
    <row r="313" spans="1:14" ht="13.5" thickBot="1" x14ac:dyDescent="0.25">
      <c r="A313" s="669" t="s">
        <v>26</v>
      </c>
      <c r="B313" s="669"/>
      <c r="C313" s="345">
        <f>C312-C298</f>
        <v>4.5</v>
      </c>
      <c r="D313" s="346">
        <f t="shared" ref="D313:J313" si="66">D312-D298</f>
        <v>4</v>
      </c>
      <c r="E313" s="346">
        <f t="shared" si="66"/>
        <v>4.5</v>
      </c>
      <c r="F313" s="347">
        <f t="shared" si="66"/>
        <v>4</v>
      </c>
      <c r="G313" s="345">
        <f t="shared" si="66"/>
        <v>4</v>
      </c>
      <c r="H313" s="346">
        <f t="shared" si="66"/>
        <v>4</v>
      </c>
      <c r="I313" s="346">
        <f t="shared" si="66"/>
        <v>4.5</v>
      </c>
      <c r="J313" s="347">
        <f t="shared" si="66"/>
        <v>4</v>
      </c>
      <c r="K313" s="371"/>
      <c r="L313" s="200" t="s">
        <v>26</v>
      </c>
      <c r="M313" s="200">
        <f>M312-M298</f>
        <v>4.710000000000008</v>
      </c>
    </row>
    <row r="315" spans="1:14" ht="13.5" thickBot="1" x14ac:dyDescent="0.25"/>
    <row r="316" spans="1:14" ht="13.5" thickBot="1" x14ac:dyDescent="0.25">
      <c r="A316" s="270" t="s">
        <v>266</v>
      </c>
      <c r="B316" s="230"/>
      <c r="C316" s="1086" t="s">
        <v>50</v>
      </c>
      <c r="D316" s="1087"/>
      <c r="E316" s="1087"/>
      <c r="F316" s="1087"/>
      <c r="G316" s="1087"/>
      <c r="H316" s="1087"/>
      <c r="I316" s="1087"/>
      <c r="J316" s="1088"/>
      <c r="K316" s="1080" t="s">
        <v>0</v>
      </c>
      <c r="L316" s="228">
        <v>253</v>
      </c>
    </row>
    <row r="317" spans="1:14" x14ac:dyDescent="0.2">
      <c r="A317" s="231" t="s">
        <v>54</v>
      </c>
      <c r="B317" s="904"/>
      <c r="C317" s="399">
        <v>1</v>
      </c>
      <c r="D317" s="400">
        <v>2</v>
      </c>
      <c r="E317" s="400">
        <v>3</v>
      </c>
      <c r="F317" s="670">
        <v>4</v>
      </c>
      <c r="G317" s="674">
        <v>5</v>
      </c>
      <c r="H317" s="402">
        <v>6</v>
      </c>
      <c r="I317" s="402">
        <v>7</v>
      </c>
      <c r="J317" s="403">
        <v>8</v>
      </c>
      <c r="K317" s="1138"/>
      <c r="L317" s="213"/>
    </row>
    <row r="318" spans="1:14" ht="13.5" thickBot="1" x14ac:dyDescent="0.25">
      <c r="A318" s="231" t="s">
        <v>2</v>
      </c>
      <c r="B318" s="253"/>
      <c r="C318" s="697">
        <v>4</v>
      </c>
      <c r="D318" s="329">
        <v>3</v>
      </c>
      <c r="E318" s="328">
        <v>2</v>
      </c>
      <c r="F318" s="698">
        <v>1</v>
      </c>
      <c r="G318" s="327">
        <v>1</v>
      </c>
      <c r="H318" s="328">
        <v>2</v>
      </c>
      <c r="I318" s="329">
        <v>3</v>
      </c>
      <c r="J318" s="699">
        <v>4</v>
      </c>
      <c r="K318" s="1139"/>
      <c r="L318" s="229"/>
      <c r="M318" s="395"/>
      <c r="N318" s="395"/>
    </row>
    <row r="319" spans="1:14" x14ac:dyDescent="0.2">
      <c r="A319" s="234" t="s">
        <v>3</v>
      </c>
      <c r="B319" s="1020"/>
      <c r="C319" s="338">
        <v>2910</v>
      </c>
      <c r="D319" s="339">
        <v>2910</v>
      </c>
      <c r="E319" s="339">
        <v>2910</v>
      </c>
      <c r="F319" s="343">
        <v>2910</v>
      </c>
      <c r="G319" s="338">
        <v>2910</v>
      </c>
      <c r="H319" s="339">
        <v>2910</v>
      </c>
      <c r="I319" s="339">
        <v>2910</v>
      </c>
      <c r="J319" s="343">
        <v>2910</v>
      </c>
      <c r="K319" s="703">
        <v>2910</v>
      </c>
      <c r="L319" s="278"/>
      <c r="M319" s="396"/>
      <c r="N319" s="1229"/>
    </row>
    <row r="320" spans="1:14" x14ac:dyDescent="0.2">
      <c r="A320" s="238" t="s">
        <v>6</v>
      </c>
      <c r="B320" s="238"/>
      <c r="C320" s="239">
        <v>3197</v>
      </c>
      <c r="D320" s="240">
        <v>3046</v>
      </c>
      <c r="E320" s="240">
        <v>2987</v>
      </c>
      <c r="F320" s="241">
        <v>3040</v>
      </c>
      <c r="G320" s="239">
        <v>2924</v>
      </c>
      <c r="H320" s="240">
        <v>3149</v>
      </c>
      <c r="I320" s="240">
        <v>2937</v>
      </c>
      <c r="J320" s="241">
        <v>3098</v>
      </c>
      <c r="K320" s="367">
        <v>3044</v>
      </c>
      <c r="M320" s="396"/>
      <c r="N320" s="1229"/>
    </row>
    <row r="321" spans="1:19" x14ac:dyDescent="0.2">
      <c r="A321" s="231" t="s">
        <v>7</v>
      </c>
      <c r="B321" s="231"/>
      <c r="C321" s="242">
        <v>81.2</v>
      </c>
      <c r="D321" s="243">
        <v>91.7</v>
      </c>
      <c r="E321" s="243">
        <v>96.7</v>
      </c>
      <c r="F321" s="244">
        <v>86.4</v>
      </c>
      <c r="G321" s="242">
        <v>66.7</v>
      </c>
      <c r="H321" s="243">
        <v>93.1</v>
      </c>
      <c r="I321" s="243">
        <v>86.7</v>
      </c>
      <c r="J321" s="244">
        <v>100</v>
      </c>
      <c r="K321" s="368">
        <v>83.4</v>
      </c>
      <c r="L321" s="393"/>
      <c r="M321" s="396"/>
    </row>
    <row r="322" spans="1:19" ht="13.5" thickBot="1" x14ac:dyDescent="0.25">
      <c r="A322" s="253" t="s">
        <v>8</v>
      </c>
      <c r="B322" s="253"/>
      <c r="C322" s="429">
        <v>6.8000000000000005E-2</v>
      </c>
      <c r="D322" s="430">
        <v>6.3E-2</v>
      </c>
      <c r="E322" s="430">
        <v>4.4999999999999998E-2</v>
      </c>
      <c r="F322" s="666">
        <v>6.2E-2</v>
      </c>
      <c r="G322" s="429">
        <v>9.4E-2</v>
      </c>
      <c r="H322" s="430">
        <v>6.7000000000000004E-2</v>
      </c>
      <c r="I322" s="430">
        <v>7.0000000000000007E-2</v>
      </c>
      <c r="J322" s="666">
        <v>4.3999999999999997E-2</v>
      </c>
      <c r="K322" s="667">
        <v>7.0000000000000007E-2</v>
      </c>
      <c r="L322" s="285"/>
      <c r="M322" s="286"/>
    </row>
    <row r="323" spans="1:19" x14ac:dyDescent="0.2">
      <c r="A323" s="668" t="s">
        <v>1</v>
      </c>
      <c r="B323" s="668"/>
      <c r="C323" s="432">
        <f t="shared" ref="C323:K323" si="67">C320/C319*100-100</f>
        <v>9.8625429553264752</v>
      </c>
      <c r="D323" s="433">
        <f t="shared" si="67"/>
        <v>4.6735395189003555</v>
      </c>
      <c r="E323" s="433">
        <f t="shared" si="67"/>
        <v>2.6460481099656192</v>
      </c>
      <c r="F323" s="434">
        <f t="shared" si="67"/>
        <v>4.4673539518900469</v>
      </c>
      <c r="G323" s="432">
        <f t="shared" si="67"/>
        <v>0.48109965635738661</v>
      </c>
      <c r="H323" s="433">
        <f t="shared" si="67"/>
        <v>8.2130584192439784</v>
      </c>
      <c r="I323" s="433">
        <f t="shared" si="67"/>
        <v>0.92783505154639556</v>
      </c>
      <c r="J323" s="434">
        <f t="shared" si="67"/>
        <v>6.4604810996563629</v>
      </c>
      <c r="K323" s="672">
        <f t="shared" si="67"/>
        <v>4.6048109965635859</v>
      </c>
      <c r="M323" s="286"/>
    </row>
    <row r="324" spans="1:19" ht="13.5" thickBot="1" x14ac:dyDescent="0.25">
      <c r="A324" s="669" t="s">
        <v>27</v>
      </c>
      <c r="B324" s="669"/>
      <c r="C324" s="220">
        <f>C320-C306</f>
        <v>249</v>
      </c>
      <c r="D324" s="221">
        <f t="shared" ref="D324:K324" si="68">D320-D306</f>
        <v>217</v>
      </c>
      <c r="E324" s="221">
        <f t="shared" si="68"/>
        <v>214</v>
      </c>
      <c r="F324" s="226">
        <f t="shared" si="68"/>
        <v>73</v>
      </c>
      <c r="G324" s="220">
        <f t="shared" si="68"/>
        <v>204</v>
      </c>
      <c r="H324" s="221">
        <f t="shared" si="68"/>
        <v>186</v>
      </c>
      <c r="I324" s="221">
        <f t="shared" si="68"/>
        <v>128</v>
      </c>
      <c r="J324" s="226">
        <f t="shared" si="68"/>
        <v>51</v>
      </c>
      <c r="K324" s="370">
        <f t="shared" si="68"/>
        <v>163</v>
      </c>
      <c r="L324" s="215"/>
      <c r="M324" s="286"/>
    </row>
    <row r="325" spans="1:19" x14ac:dyDescent="0.2">
      <c r="A325" s="904" t="s">
        <v>51</v>
      </c>
      <c r="B325" s="904"/>
      <c r="C325" s="700">
        <v>432</v>
      </c>
      <c r="D325" s="701">
        <v>481</v>
      </c>
      <c r="E325" s="701">
        <v>400</v>
      </c>
      <c r="F325" s="702">
        <v>296</v>
      </c>
      <c r="G325" s="700">
        <v>172</v>
      </c>
      <c r="H325" s="701">
        <v>384</v>
      </c>
      <c r="I325" s="701">
        <v>809</v>
      </c>
      <c r="J325" s="702">
        <v>427</v>
      </c>
      <c r="K325" s="385">
        <f>SUM(C325:J325)</f>
        <v>3401</v>
      </c>
      <c r="L325" s="263" t="s">
        <v>56</v>
      </c>
      <c r="M325" s="263">
        <f>K311-K325</f>
        <v>4</v>
      </c>
      <c r="N325" s="285">
        <f>M325/K311</f>
        <v>1.1747430249632893E-3</v>
      </c>
    </row>
    <row r="326" spans="1:19" x14ac:dyDescent="0.2">
      <c r="A326" s="231" t="s">
        <v>28</v>
      </c>
      <c r="B326" s="231"/>
      <c r="C326" s="218">
        <v>122</v>
      </c>
      <c r="D326" s="267">
        <v>122.5</v>
      </c>
      <c r="E326" s="267">
        <v>126</v>
      </c>
      <c r="F326" s="219">
        <v>127</v>
      </c>
      <c r="G326" s="218">
        <v>127.5</v>
      </c>
      <c r="H326" s="267">
        <v>125</v>
      </c>
      <c r="I326" s="267">
        <v>124</v>
      </c>
      <c r="J326" s="219">
        <v>120</v>
      </c>
      <c r="K326" s="325"/>
      <c r="L326" s="200" t="s">
        <v>57</v>
      </c>
      <c r="M326" s="200">
        <v>119.72</v>
      </c>
    </row>
    <row r="327" spans="1:19" ht="13.5" hidden="1" thickBot="1" x14ac:dyDescent="0.25">
      <c r="A327" s="669" t="s">
        <v>26</v>
      </c>
      <c r="B327" s="669"/>
      <c r="C327" s="345">
        <f>C326-C312</f>
        <v>4</v>
      </c>
      <c r="D327" s="346">
        <f t="shared" ref="D327:J327" si="69">D326-D312</f>
        <v>4</v>
      </c>
      <c r="E327" s="346">
        <f t="shared" si="69"/>
        <v>4.5</v>
      </c>
      <c r="F327" s="347">
        <f t="shared" si="69"/>
        <v>4</v>
      </c>
      <c r="G327" s="345">
        <f t="shared" si="69"/>
        <v>4</v>
      </c>
      <c r="H327" s="346">
        <f t="shared" si="69"/>
        <v>4</v>
      </c>
      <c r="I327" s="346">
        <f t="shared" si="69"/>
        <v>4.5</v>
      </c>
      <c r="J327" s="347">
        <f t="shared" si="69"/>
        <v>4.5</v>
      </c>
      <c r="K327" s="371"/>
      <c r="L327" s="200" t="s">
        <v>26</v>
      </c>
      <c r="M327" s="200">
        <f>M326-M312</f>
        <v>4.0999999999999943</v>
      </c>
    </row>
    <row r="328" spans="1:19" x14ac:dyDescent="0.2">
      <c r="C328" s="840">
        <v>432</v>
      </c>
      <c r="D328" s="843">
        <v>425</v>
      </c>
      <c r="E328" s="907">
        <v>400</v>
      </c>
      <c r="F328" s="908">
        <v>296</v>
      </c>
      <c r="G328" s="387">
        <v>172</v>
      </c>
      <c r="H328" s="886">
        <v>192</v>
      </c>
      <c r="I328" s="387">
        <v>469</v>
      </c>
      <c r="J328" s="840">
        <v>210</v>
      </c>
    </row>
    <row r="329" spans="1:19" x14ac:dyDescent="0.2">
      <c r="D329" s="908">
        <v>56</v>
      </c>
      <c r="H329" s="908">
        <v>192</v>
      </c>
      <c r="I329" s="907">
        <v>242</v>
      </c>
      <c r="J329" s="843">
        <v>217</v>
      </c>
    </row>
    <row r="330" spans="1:19" ht="13.5" thickBot="1" x14ac:dyDescent="0.25">
      <c r="I330" s="908">
        <v>98</v>
      </c>
    </row>
    <row r="331" spans="1:19" ht="45.75" thickBot="1" x14ac:dyDescent="0.3">
      <c r="C331" s="776" t="s">
        <v>200</v>
      </c>
      <c r="D331" s="777" t="s">
        <v>201</v>
      </c>
      <c r="E331" s="778" t="s">
        <v>51</v>
      </c>
      <c r="F331" s="778" t="s">
        <v>202</v>
      </c>
      <c r="G331" s="778" t="s">
        <v>203</v>
      </c>
      <c r="H331" s="778" t="s">
        <v>204</v>
      </c>
      <c r="I331" s="778" t="s">
        <v>205</v>
      </c>
      <c r="J331" s="778" t="s">
        <v>206</v>
      </c>
      <c r="K331" s="778" t="s">
        <v>86</v>
      </c>
      <c r="L331" s="779" t="s">
        <v>207</v>
      </c>
      <c r="M331" s="774"/>
      <c r="O331" s="200" t="s">
        <v>260</v>
      </c>
      <c r="P331" s="200" t="s">
        <v>54</v>
      </c>
      <c r="Q331" s="200" t="s">
        <v>261</v>
      </c>
    </row>
    <row r="332" spans="1:19" ht="15" x14ac:dyDescent="0.2">
      <c r="A332" s="841">
        <v>9.86</v>
      </c>
      <c r="B332" s="841"/>
      <c r="C332" s="1147">
        <v>1</v>
      </c>
      <c r="D332" s="784" t="s">
        <v>268</v>
      </c>
      <c r="E332" s="785">
        <v>432</v>
      </c>
      <c r="F332" s="786">
        <v>122</v>
      </c>
      <c r="G332" s="784" t="s">
        <v>209</v>
      </c>
      <c r="H332" s="1094">
        <v>642</v>
      </c>
      <c r="I332" s="1094">
        <v>122</v>
      </c>
      <c r="J332" s="1094">
        <v>61</v>
      </c>
      <c r="K332" s="1113" t="s">
        <v>149</v>
      </c>
      <c r="L332" s="1097">
        <v>134.5</v>
      </c>
      <c r="M332" s="1103">
        <f>H332-(E332+E333+E334+E335)</f>
        <v>0</v>
      </c>
      <c r="O332" s="200">
        <v>1</v>
      </c>
      <c r="P332" s="200">
        <v>1</v>
      </c>
      <c r="Q332" s="200">
        <v>61</v>
      </c>
      <c r="R332" s="1118" t="s">
        <v>262</v>
      </c>
      <c r="S332" s="1118"/>
    </row>
    <row r="333" spans="1:19" ht="15.6" customHeight="1" x14ac:dyDescent="0.2">
      <c r="A333" s="841">
        <v>7.5</v>
      </c>
      <c r="B333" s="841"/>
      <c r="C333" s="1148"/>
      <c r="D333" s="790" t="s">
        <v>269</v>
      </c>
      <c r="E333" s="842">
        <v>210</v>
      </c>
      <c r="F333" s="791">
        <v>120</v>
      </c>
      <c r="G333" s="790" t="s">
        <v>214</v>
      </c>
      <c r="H333" s="1095"/>
      <c r="I333" s="1095"/>
      <c r="J333" s="1095"/>
      <c r="K333" s="1114"/>
      <c r="L333" s="1098"/>
      <c r="M333" s="1103"/>
      <c r="O333" s="200">
        <v>2</v>
      </c>
      <c r="P333" s="200">
        <v>3</v>
      </c>
      <c r="Q333" s="200">
        <v>18</v>
      </c>
      <c r="R333" s="1231" t="s">
        <v>264</v>
      </c>
      <c r="S333" s="1231"/>
    </row>
    <row r="334" spans="1:19" ht="15.6" customHeight="1" x14ac:dyDescent="0.2">
      <c r="A334" s="841"/>
      <c r="B334" s="841"/>
      <c r="C334" s="1148"/>
      <c r="D334" s="791"/>
      <c r="E334" s="791"/>
      <c r="F334" s="791"/>
      <c r="G334" s="790"/>
      <c r="H334" s="1095"/>
      <c r="I334" s="1095"/>
      <c r="J334" s="1095"/>
      <c r="K334" s="1114"/>
      <c r="L334" s="1098"/>
      <c r="M334" s="1103"/>
      <c r="O334" s="200">
        <v>3</v>
      </c>
      <c r="P334" s="200">
        <v>2</v>
      </c>
      <c r="Q334" s="200">
        <v>61</v>
      </c>
      <c r="R334" s="1231"/>
      <c r="S334" s="1231"/>
    </row>
    <row r="335" spans="1:19" ht="15.95" customHeight="1" thickBot="1" x14ac:dyDescent="0.25">
      <c r="A335" s="841"/>
      <c r="B335" s="841"/>
      <c r="C335" s="1149"/>
      <c r="D335" s="797"/>
      <c r="E335" s="798"/>
      <c r="F335" s="797"/>
      <c r="G335" s="799"/>
      <c r="H335" s="1096"/>
      <c r="I335" s="1096"/>
      <c r="J335" s="1096"/>
      <c r="K335" s="1115"/>
      <c r="L335" s="1099"/>
      <c r="M335" s="1103"/>
      <c r="O335" s="200">
        <v>4</v>
      </c>
      <c r="P335" s="200">
        <v>5</v>
      </c>
      <c r="Q335" s="200">
        <v>61</v>
      </c>
      <c r="R335" s="1231"/>
      <c r="S335" s="1231"/>
    </row>
    <row r="336" spans="1:19" ht="15.6" customHeight="1" x14ac:dyDescent="0.2">
      <c r="A336" s="841">
        <v>5.5</v>
      </c>
      <c r="B336" s="841"/>
      <c r="C336" s="1165">
        <v>2</v>
      </c>
      <c r="D336" s="801">
        <v>8</v>
      </c>
      <c r="E336" s="802">
        <v>217</v>
      </c>
      <c r="F336" s="801">
        <v>120</v>
      </c>
      <c r="G336" s="803" t="s">
        <v>208</v>
      </c>
      <c r="H336" s="1094">
        <v>642</v>
      </c>
      <c r="I336" s="1094">
        <v>122.5</v>
      </c>
      <c r="J336" s="1094">
        <v>61</v>
      </c>
      <c r="K336" s="1113" t="s">
        <v>270</v>
      </c>
      <c r="L336" s="1097">
        <v>135</v>
      </c>
      <c r="M336" s="1103">
        <f>H336-(E336+E337+E338+E339)</f>
        <v>0</v>
      </c>
      <c r="O336" s="200">
        <v>5</v>
      </c>
      <c r="P336" s="200">
        <v>4</v>
      </c>
      <c r="Q336" s="200">
        <v>61</v>
      </c>
      <c r="R336" s="1231"/>
      <c r="S336" s="1231"/>
    </row>
    <row r="337" spans="1:19" ht="15.6" customHeight="1" x14ac:dyDescent="0.2">
      <c r="A337" s="841">
        <v>5</v>
      </c>
      <c r="B337" s="841"/>
      <c r="C337" s="1166"/>
      <c r="D337" s="791">
        <v>2</v>
      </c>
      <c r="E337" s="806">
        <v>425</v>
      </c>
      <c r="F337" s="791">
        <v>122.5</v>
      </c>
      <c r="G337" s="790" t="s">
        <v>208</v>
      </c>
      <c r="H337" s="1095"/>
      <c r="I337" s="1095"/>
      <c r="J337" s="1095"/>
      <c r="K337" s="1114"/>
      <c r="L337" s="1098"/>
      <c r="M337" s="1103"/>
      <c r="O337" s="200">
        <v>6</v>
      </c>
      <c r="P337" s="200">
        <v>6</v>
      </c>
      <c r="Q337" s="200">
        <v>61</v>
      </c>
      <c r="R337" s="1230" t="s">
        <v>263</v>
      </c>
      <c r="S337" s="1230"/>
    </row>
    <row r="338" spans="1:19" ht="15" x14ac:dyDescent="0.2">
      <c r="A338" s="841"/>
      <c r="B338" s="841"/>
      <c r="C338" s="1166"/>
      <c r="D338" s="808"/>
      <c r="E338" s="809"/>
      <c r="F338" s="808"/>
      <c r="G338" s="810"/>
      <c r="H338" s="1095"/>
      <c r="I338" s="1095"/>
      <c r="J338" s="1095"/>
      <c r="K338" s="1114"/>
      <c r="L338" s="1098"/>
      <c r="M338" s="1103"/>
    </row>
    <row r="339" spans="1:19" ht="15.75" thickBot="1" x14ac:dyDescent="0.25">
      <c r="A339" s="841"/>
      <c r="B339" s="841"/>
      <c r="C339" s="1167"/>
      <c r="D339" s="808"/>
      <c r="E339" s="809"/>
      <c r="F339" s="808"/>
      <c r="G339" s="810"/>
      <c r="H339" s="1096"/>
      <c r="I339" s="1096"/>
      <c r="J339" s="1096"/>
      <c r="K339" s="1115"/>
      <c r="L339" s="1099"/>
      <c r="M339" s="1103"/>
    </row>
    <row r="340" spans="1:19" ht="15" x14ac:dyDescent="0.2">
      <c r="A340" s="841">
        <v>9.1999999999999993</v>
      </c>
      <c r="B340" s="841"/>
      <c r="C340" s="1153" t="s">
        <v>267</v>
      </c>
      <c r="D340" s="786">
        <v>6</v>
      </c>
      <c r="E340" s="788">
        <v>192</v>
      </c>
      <c r="F340" s="786">
        <v>125</v>
      </c>
      <c r="G340" s="784" t="s">
        <v>214</v>
      </c>
      <c r="H340" s="1094">
        <v>192</v>
      </c>
      <c r="I340" s="1094">
        <v>125</v>
      </c>
      <c r="J340" s="1094">
        <v>18</v>
      </c>
      <c r="K340" s="1094" t="s">
        <v>149</v>
      </c>
      <c r="L340" s="1097">
        <v>134.5</v>
      </c>
      <c r="M340" s="1103">
        <f>H340-(E340+E341+E342+E343)</f>
        <v>0</v>
      </c>
    </row>
    <row r="341" spans="1:19" ht="15" x14ac:dyDescent="0.2">
      <c r="A341" s="841"/>
      <c r="B341" s="841"/>
      <c r="C341" s="1154"/>
      <c r="D341" s="791"/>
      <c r="E341" s="791"/>
      <c r="F341" s="791"/>
      <c r="G341" s="790"/>
      <c r="H341" s="1095"/>
      <c r="I341" s="1095"/>
      <c r="J341" s="1095"/>
      <c r="K341" s="1095"/>
      <c r="L341" s="1098"/>
      <c r="M341" s="1103"/>
    </row>
    <row r="342" spans="1:19" ht="15" x14ac:dyDescent="0.2">
      <c r="A342" s="841"/>
      <c r="B342" s="841"/>
      <c r="C342" s="1154"/>
      <c r="D342" s="808"/>
      <c r="E342" s="808"/>
      <c r="F342" s="808"/>
      <c r="G342" s="810"/>
      <c r="H342" s="1095"/>
      <c r="I342" s="1095"/>
      <c r="J342" s="1095"/>
      <c r="K342" s="1095"/>
      <c r="L342" s="1098"/>
      <c r="M342" s="1103"/>
    </row>
    <row r="343" spans="1:19" ht="15.75" thickBot="1" x14ac:dyDescent="0.25">
      <c r="A343" s="841"/>
      <c r="B343" s="841"/>
      <c r="C343" s="1155"/>
      <c r="D343" s="797"/>
      <c r="E343" s="798"/>
      <c r="F343" s="797"/>
      <c r="G343" s="799"/>
      <c r="H343" s="1096"/>
      <c r="I343" s="1096"/>
      <c r="J343" s="1096"/>
      <c r="K343" s="1096"/>
      <c r="L343" s="1099"/>
      <c r="M343" s="1103"/>
    </row>
    <row r="344" spans="1:19" ht="15" x14ac:dyDescent="0.2">
      <c r="A344" s="841">
        <v>2.65</v>
      </c>
      <c r="B344" s="841"/>
      <c r="C344" s="1232">
        <v>4</v>
      </c>
      <c r="D344" s="786">
        <v>3</v>
      </c>
      <c r="E344" s="905">
        <v>400</v>
      </c>
      <c r="F344" s="786">
        <v>126</v>
      </c>
      <c r="G344" s="784" t="s">
        <v>209</v>
      </c>
      <c r="H344" s="1094">
        <v>642</v>
      </c>
      <c r="I344" s="1094">
        <v>125.5</v>
      </c>
      <c r="J344" s="1094">
        <v>61</v>
      </c>
      <c r="K344" s="1113" t="s">
        <v>271</v>
      </c>
      <c r="L344" s="1097">
        <v>135</v>
      </c>
      <c r="M344" s="1103">
        <f>H344-(E344+E345+E346+E347)</f>
        <v>0</v>
      </c>
    </row>
    <row r="345" spans="1:19" ht="15" x14ac:dyDescent="0.2">
      <c r="A345" s="841">
        <v>2</v>
      </c>
      <c r="B345" s="841"/>
      <c r="C345" s="1233"/>
      <c r="D345" s="791">
        <v>7</v>
      </c>
      <c r="E345" s="906">
        <v>242</v>
      </c>
      <c r="F345" s="791">
        <v>124</v>
      </c>
      <c r="G345" s="790" t="s">
        <v>215</v>
      </c>
      <c r="H345" s="1095"/>
      <c r="I345" s="1095"/>
      <c r="J345" s="1095"/>
      <c r="K345" s="1114"/>
      <c r="L345" s="1098"/>
      <c r="M345" s="1103"/>
    </row>
    <row r="346" spans="1:19" ht="15" x14ac:dyDescent="0.2">
      <c r="A346" s="841"/>
      <c r="B346" s="841"/>
      <c r="C346" s="1233"/>
      <c r="D346" s="808"/>
      <c r="E346" s="808"/>
      <c r="F346" s="808"/>
      <c r="G346" s="810"/>
      <c r="H346" s="1095"/>
      <c r="I346" s="1095"/>
      <c r="J346" s="1095"/>
      <c r="K346" s="1114"/>
      <c r="L346" s="1098"/>
      <c r="M346" s="1103"/>
    </row>
    <row r="347" spans="1:19" ht="15.75" thickBot="1" x14ac:dyDescent="0.25">
      <c r="A347" s="841"/>
      <c r="B347" s="841"/>
      <c r="C347" s="1234"/>
      <c r="D347" s="797"/>
      <c r="E347" s="798"/>
      <c r="F347" s="797"/>
      <c r="G347" s="799"/>
      <c r="H347" s="1096"/>
      <c r="I347" s="1096"/>
      <c r="J347" s="1096"/>
      <c r="K347" s="1115"/>
      <c r="L347" s="1099"/>
      <c r="M347" s="1103"/>
    </row>
    <row r="348" spans="1:19" ht="15" x14ac:dyDescent="0.2">
      <c r="A348" s="841">
        <v>3</v>
      </c>
      <c r="B348" s="841"/>
      <c r="C348" s="1100">
        <v>5</v>
      </c>
      <c r="D348" s="786">
        <v>2</v>
      </c>
      <c r="E348" s="818">
        <v>56</v>
      </c>
      <c r="F348" s="786">
        <v>122.5</v>
      </c>
      <c r="G348" s="784" t="s">
        <v>210</v>
      </c>
      <c r="H348" s="1094">
        <v>642</v>
      </c>
      <c r="I348" s="1094">
        <v>125.5</v>
      </c>
      <c r="J348" s="1094">
        <v>61</v>
      </c>
      <c r="K348" s="1113">
        <v>1</v>
      </c>
      <c r="L348" s="1097">
        <v>135</v>
      </c>
      <c r="M348" s="1103">
        <f>H348-(E348+E349+E350+E351)</f>
        <v>0</v>
      </c>
    </row>
    <row r="349" spans="1:19" ht="15" x14ac:dyDescent="0.2">
      <c r="A349" s="841">
        <v>4.47</v>
      </c>
      <c r="B349" s="841"/>
      <c r="C349" s="1101"/>
      <c r="D349" s="791">
        <v>4</v>
      </c>
      <c r="E349" s="821">
        <v>296</v>
      </c>
      <c r="F349" s="791">
        <v>127</v>
      </c>
      <c r="G349" s="810" t="s">
        <v>209</v>
      </c>
      <c r="H349" s="1095"/>
      <c r="I349" s="1095"/>
      <c r="J349" s="1095"/>
      <c r="K349" s="1114"/>
      <c r="L349" s="1098"/>
      <c r="M349" s="1103"/>
    </row>
    <row r="350" spans="1:19" ht="15" x14ac:dyDescent="0.2">
      <c r="A350" s="841">
        <v>7</v>
      </c>
      <c r="B350" s="841"/>
      <c r="C350" s="1101"/>
      <c r="D350" s="808">
        <v>6</v>
      </c>
      <c r="E350" s="909">
        <v>192</v>
      </c>
      <c r="F350" s="808">
        <v>125</v>
      </c>
      <c r="G350" s="810" t="s">
        <v>208</v>
      </c>
      <c r="H350" s="1095"/>
      <c r="I350" s="1095"/>
      <c r="J350" s="1095"/>
      <c r="K350" s="1114"/>
      <c r="L350" s="1098"/>
      <c r="M350" s="1103"/>
    </row>
    <row r="351" spans="1:19" ht="15.75" thickBot="1" x14ac:dyDescent="0.25">
      <c r="A351" s="841">
        <v>1.5</v>
      </c>
      <c r="B351" s="841"/>
      <c r="C351" s="1102"/>
      <c r="D351" s="797">
        <v>7</v>
      </c>
      <c r="E351" s="910">
        <v>98</v>
      </c>
      <c r="F351" s="797">
        <v>124</v>
      </c>
      <c r="G351" s="799" t="s">
        <v>212</v>
      </c>
      <c r="H351" s="1096"/>
      <c r="I351" s="1096"/>
      <c r="J351" s="1096"/>
      <c r="K351" s="1115"/>
      <c r="L351" s="1099"/>
      <c r="M351" s="1103"/>
    </row>
    <row r="352" spans="1:19" ht="15" x14ac:dyDescent="0.2">
      <c r="A352" s="841">
        <v>0.48</v>
      </c>
      <c r="B352" s="841"/>
      <c r="C352" s="1187">
        <v>6</v>
      </c>
      <c r="D352" s="786">
        <v>5</v>
      </c>
      <c r="E352" s="854">
        <v>172</v>
      </c>
      <c r="F352" s="786">
        <v>127.5</v>
      </c>
      <c r="G352" s="784" t="s">
        <v>209</v>
      </c>
      <c r="H352" s="1094">
        <v>641</v>
      </c>
      <c r="I352" s="1094">
        <v>126</v>
      </c>
      <c r="J352" s="1094">
        <v>61</v>
      </c>
      <c r="K352" s="1094" t="s">
        <v>272</v>
      </c>
      <c r="L352" s="1097">
        <v>136</v>
      </c>
      <c r="M352" s="1103">
        <f>H352-(E352+E353+E354+E355)</f>
        <v>0</v>
      </c>
    </row>
    <row r="353" spans="1:13" ht="15" x14ac:dyDescent="0.2">
      <c r="A353" s="841">
        <v>-0.5</v>
      </c>
      <c r="B353" s="841"/>
      <c r="C353" s="1188"/>
      <c r="D353" s="791">
        <v>7</v>
      </c>
      <c r="E353" s="855">
        <v>469</v>
      </c>
      <c r="F353" s="791">
        <v>124</v>
      </c>
      <c r="G353" s="790" t="s">
        <v>208</v>
      </c>
      <c r="H353" s="1095"/>
      <c r="I353" s="1095"/>
      <c r="J353" s="1095"/>
      <c r="K353" s="1095"/>
      <c r="L353" s="1098"/>
      <c r="M353" s="1103"/>
    </row>
    <row r="354" spans="1:13" ht="15" x14ac:dyDescent="0.2">
      <c r="A354" s="841"/>
      <c r="B354" s="841"/>
      <c r="C354" s="1188"/>
      <c r="D354" s="808"/>
      <c r="E354" s="808"/>
      <c r="F354" s="808"/>
      <c r="G354" s="810"/>
      <c r="H354" s="1095"/>
      <c r="I354" s="1095"/>
      <c r="J354" s="1095"/>
      <c r="K354" s="1095"/>
      <c r="L354" s="1098"/>
      <c r="M354" s="1103"/>
    </row>
    <row r="355" spans="1:13" ht="15.75" thickBot="1" x14ac:dyDescent="0.25">
      <c r="A355" s="841"/>
      <c r="B355" s="841"/>
      <c r="C355" s="1189"/>
      <c r="D355" s="797"/>
      <c r="E355" s="798"/>
      <c r="F355" s="797"/>
      <c r="G355" s="799"/>
      <c r="H355" s="1096"/>
      <c r="I355" s="1096"/>
      <c r="J355" s="1096"/>
      <c r="K355" s="1096"/>
      <c r="L355" s="1099"/>
      <c r="M355" s="1103"/>
    </row>
    <row r="356" spans="1:13" x14ac:dyDescent="0.2">
      <c r="H356" s="200">
        <f>SUM(H332:H355)</f>
        <v>3401</v>
      </c>
      <c r="J356" s="200">
        <f t="shared" ref="J356" si="70">SUM(J332:J355)</f>
        <v>323</v>
      </c>
    </row>
    <row r="358" spans="1:13" x14ac:dyDescent="0.2">
      <c r="C358" s="200">
        <v>122</v>
      </c>
      <c r="D358" s="200">
        <v>122.5</v>
      </c>
      <c r="E358" s="200">
        <v>125</v>
      </c>
      <c r="F358" s="200">
        <v>125.5</v>
      </c>
      <c r="G358" s="200">
        <v>125.5</v>
      </c>
      <c r="H358" s="200">
        <v>126</v>
      </c>
    </row>
    <row r="359" spans="1:13" ht="13.5" thickBot="1" x14ac:dyDescent="0.25"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  <c r="I359" s="200">
        <v>3044</v>
      </c>
    </row>
    <row r="360" spans="1:13" ht="13.5" thickBot="1" x14ac:dyDescent="0.25">
      <c r="A360" s="270" t="s">
        <v>273</v>
      </c>
      <c r="B360" s="230"/>
      <c r="C360" s="1077" t="s">
        <v>50</v>
      </c>
      <c r="D360" s="1078"/>
      <c r="E360" s="1078"/>
      <c r="F360" s="1078"/>
      <c r="G360" s="1078"/>
      <c r="H360" s="1079"/>
      <c r="I360" s="1080" t="s">
        <v>0</v>
      </c>
      <c r="J360" s="228">
        <v>254</v>
      </c>
    </row>
    <row r="361" spans="1:13" x14ac:dyDescent="0.2">
      <c r="A361" s="231" t="s">
        <v>54</v>
      </c>
      <c r="B361" s="904"/>
      <c r="C361" s="310">
        <v>1</v>
      </c>
      <c r="D361" s="311">
        <v>2</v>
      </c>
      <c r="E361" s="311">
        <v>3</v>
      </c>
      <c r="F361" s="311">
        <v>4</v>
      </c>
      <c r="G361" s="311">
        <v>5</v>
      </c>
      <c r="H361" s="312">
        <v>6</v>
      </c>
      <c r="I361" s="1081"/>
      <c r="J361" s="213"/>
    </row>
    <row r="362" spans="1:13" ht="13.5" thickBot="1" x14ac:dyDescent="0.25">
      <c r="A362" s="231" t="s">
        <v>2</v>
      </c>
      <c r="B362" s="253"/>
      <c r="C362" s="915">
        <v>6</v>
      </c>
      <c r="D362" s="916">
        <v>4</v>
      </c>
      <c r="E362" s="916">
        <v>5</v>
      </c>
      <c r="F362" s="916">
        <v>2</v>
      </c>
      <c r="G362" s="916">
        <v>3</v>
      </c>
      <c r="H362" s="917">
        <v>1</v>
      </c>
      <c r="I362" s="1141"/>
      <c r="J362" s="229"/>
      <c r="K362" s="395"/>
      <c r="L362" s="395"/>
    </row>
    <row r="363" spans="1:13" x14ac:dyDescent="0.2">
      <c r="A363" s="234" t="s">
        <v>3</v>
      </c>
      <c r="B363" s="1020"/>
      <c r="C363" s="442">
        <v>3080</v>
      </c>
      <c r="D363" s="443">
        <v>3080</v>
      </c>
      <c r="E363" s="443">
        <v>3080</v>
      </c>
      <c r="F363" s="443">
        <v>3080</v>
      </c>
      <c r="G363" s="443">
        <v>3080</v>
      </c>
      <c r="H363" s="634">
        <v>3080</v>
      </c>
      <c r="I363" s="703">
        <v>3080</v>
      </c>
      <c r="J363" s="278"/>
      <c r="K363" s="396"/>
      <c r="L363" s="1229"/>
    </row>
    <row r="364" spans="1:13" x14ac:dyDescent="0.2">
      <c r="A364" s="238" t="s">
        <v>6</v>
      </c>
      <c r="B364" s="238"/>
      <c r="C364" s="239">
        <v>3424</v>
      </c>
      <c r="D364" s="240">
        <v>3191</v>
      </c>
      <c r="E364" s="240">
        <v>3338</v>
      </c>
      <c r="F364" s="240">
        <v>3183</v>
      </c>
      <c r="G364" s="240">
        <v>3244</v>
      </c>
      <c r="H364" s="241">
        <v>3141</v>
      </c>
      <c r="I364" s="367">
        <v>3242</v>
      </c>
      <c r="K364" s="396"/>
      <c r="L364" s="1229"/>
    </row>
    <row r="365" spans="1:13" x14ac:dyDescent="0.2">
      <c r="A365" s="231" t="s">
        <v>7</v>
      </c>
      <c r="B365" s="231"/>
      <c r="C365" s="242">
        <v>81.2</v>
      </c>
      <c r="D365" s="243">
        <v>81.2</v>
      </c>
      <c r="E365" s="243">
        <v>100</v>
      </c>
      <c r="F365" s="243">
        <v>85.4</v>
      </c>
      <c r="G365" s="243">
        <v>81.2</v>
      </c>
      <c r="H365" s="244">
        <v>85.4</v>
      </c>
      <c r="I365" s="368">
        <v>81.099999999999994</v>
      </c>
      <c r="J365" s="393"/>
      <c r="K365" s="396"/>
    </row>
    <row r="366" spans="1:13" ht="13.5" thickBot="1" x14ac:dyDescent="0.25">
      <c r="A366" s="253" t="s">
        <v>8</v>
      </c>
      <c r="B366" s="253"/>
      <c r="C366" s="911">
        <v>8.2000000000000003E-2</v>
      </c>
      <c r="D366" s="912">
        <v>0.08</v>
      </c>
      <c r="E366" s="912">
        <v>4.2999999999999997E-2</v>
      </c>
      <c r="F366" s="912">
        <v>6.6000000000000003E-2</v>
      </c>
      <c r="G366" s="912">
        <v>8.2000000000000003E-2</v>
      </c>
      <c r="H366" s="913">
        <v>0.08</v>
      </c>
      <c r="I366" s="667">
        <v>8.2000000000000003E-2</v>
      </c>
      <c r="J366" s="285"/>
      <c r="K366" s="286"/>
    </row>
    <row r="367" spans="1:13" x14ac:dyDescent="0.2">
      <c r="A367" s="668" t="s">
        <v>1</v>
      </c>
      <c r="B367" s="668"/>
      <c r="C367" s="432">
        <f t="shared" ref="C367:I367" si="71">C364/C363*100-100</f>
        <v>11.168831168831161</v>
      </c>
      <c r="D367" s="433">
        <f t="shared" si="71"/>
        <v>3.6038961038961048</v>
      </c>
      <c r="E367" s="433">
        <f t="shared" si="71"/>
        <v>8.3766233766233711</v>
      </c>
      <c r="F367" s="433">
        <f t="shared" si="71"/>
        <v>3.3441558441558357</v>
      </c>
      <c r="G367" s="433">
        <f t="shared" si="71"/>
        <v>5.3246753246753258</v>
      </c>
      <c r="H367" s="434">
        <f t="shared" si="71"/>
        <v>1.9805194805194759</v>
      </c>
      <c r="I367" s="672">
        <f t="shared" si="71"/>
        <v>5.2597402597402549</v>
      </c>
      <c r="K367" s="286"/>
    </row>
    <row r="368" spans="1:13" ht="13.5" thickBot="1" x14ac:dyDescent="0.25">
      <c r="A368" s="669" t="s">
        <v>27</v>
      </c>
      <c r="B368" s="669"/>
      <c r="C368" s="220">
        <f>C364-C359</f>
        <v>380</v>
      </c>
      <c r="D368" s="221">
        <f t="shared" ref="D368:H368" si="72">D364-D359</f>
        <v>147</v>
      </c>
      <c r="E368" s="221">
        <f t="shared" si="72"/>
        <v>294</v>
      </c>
      <c r="F368" s="221">
        <f t="shared" si="72"/>
        <v>139</v>
      </c>
      <c r="G368" s="221">
        <f t="shared" si="72"/>
        <v>200</v>
      </c>
      <c r="H368" s="226">
        <f t="shared" si="72"/>
        <v>97</v>
      </c>
      <c r="I368" s="370">
        <f>I364-K359</f>
        <v>3242</v>
      </c>
      <c r="J368" s="215"/>
      <c r="K368" s="286"/>
    </row>
    <row r="369" spans="1:13" x14ac:dyDescent="0.2">
      <c r="A369" s="904" t="s">
        <v>51</v>
      </c>
      <c r="B369" s="904"/>
      <c r="C369" s="310">
        <v>636</v>
      </c>
      <c r="D369" s="311">
        <v>636</v>
      </c>
      <c r="E369" s="311">
        <v>192</v>
      </c>
      <c r="F369" s="311">
        <v>636</v>
      </c>
      <c r="G369" s="311">
        <v>637</v>
      </c>
      <c r="H369" s="312">
        <v>637</v>
      </c>
      <c r="I369" s="385">
        <f>SUM(C369:H369)</f>
        <v>3374</v>
      </c>
      <c r="J369" s="263" t="s">
        <v>56</v>
      </c>
      <c r="K369" s="914">
        <f>K325-I369</f>
        <v>27</v>
      </c>
      <c r="L369" s="285">
        <f>K369/K325</f>
        <v>7.9388415172008241E-3</v>
      </c>
      <c r="M369" s="881" t="s">
        <v>275</v>
      </c>
    </row>
    <row r="370" spans="1:13" x14ac:dyDescent="0.2">
      <c r="A370" s="231" t="s">
        <v>28</v>
      </c>
      <c r="B370" s="231"/>
      <c r="C370" s="218">
        <v>125.5</v>
      </c>
      <c r="D370" s="267">
        <v>126</v>
      </c>
      <c r="E370" s="267">
        <v>128</v>
      </c>
      <c r="F370" s="267">
        <v>128.5</v>
      </c>
      <c r="G370" s="267">
        <v>128.5</v>
      </c>
      <c r="H370" s="219">
        <v>129</v>
      </c>
      <c r="I370" s="325"/>
      <c r="J370" s="200" t="s">
        <v>57</v>
      </c>
      <c r="K370" s="200">
        <v>123.96</v>
      </c>
    </row>
    <row r="371" spans="1:13" ht="13.5" thickBot="1" x14ac:dyDescent="0.25">
      <c r="A371" s="669" t="s">
        <v>26</v>
      </c>
      <c r="B371" s="669"/>
      <c r="C371" s="345">
        <f>C370-C358</f>
        <v>3.5</v>
      </c>
      <c r="D371" s="346">
        <f t="shared" ref="D371:H371" si="73">D370-D358</f>
        <v>3.5</v>
      </c>
      <c r="E371" s="346">
        <f t="shared" si="73"/>
        <v>3</v>
      </c>
      <c r="F371" s="346">
        <f t="shared" si="73"/>
        <v>3</v>
      </c>
      <c r="G371" s="346">
        <f t="shared" si="73"/>
        <v>3</v>
      </c>
      <c r="H371" s="347">
        <f t="shared" si="73"/>
        <v>3</v>
      </c>
      <c r="I371" s="371"/>
      <c r="J371" s="200" t="s">
        <v>26</v>
      </c>
      <c r="K371" s="200">
        <f>K370-M326</f>
        <v>4.2399999999999949</v>
      </c>
    </row>
    <row r="373" spans="1:13" ht="13.5" thickBot="1" x14ac:dyDescent="0.25"/>
    <row r="374" spans="1:13" ht="13.5" thickBot="1" x14ac:dyDescent="0.25">
      <c r="A374" s="270" t="s">
        <v>276</v>
      </c>
      <c r="B374" s="230"/>
      <c r="C374" s="1077" t="s">
        <v>50</v>
      </c>
      <c r="D374" s="1078"/>
      <c r="E374" s="1078"/>
      <c r="F374" s="1078"/>
      <c r="G374" s="1078"/>
      <c r="H374" s="1079"/>
      <c r="I374" s="1080" t="s">
        <v>0</v>
      </c>
      <c r="J374" s="228">
        <v>249</v>
      </c>
    </row>
    <row r="375" spans="1:13" ht="13.5" thickBot="1" x14ac:dyDescent="0.25">
      <c r="A375" s="231" t="s">
        <v>54</v>
      </c>
      <c r="B375" s="904"/>
      <c r="C375" s="310">
        <v>1</v>
      </c>
      <c r="D375" s="311">
        <v>2</v>
      </c>
      <c r="E375" s="311">
        <v>3</v>
      </c>
      <c r="F375" s="311">
        <v>4</v>
      </c>
      <c r="G375" s="311">
        <v>5</v>
      </c>
      <c r="H375" s="312">
        <v>6</v>
      </c>
      <c r="I375" s="1081"/>
      <c r="J375" s="213"/>
    </row>
    <row r="376" spans="1:13" x14ac:dyDescent="0.2">
      <c r="A376" s="234" t="s">
        <v>3</v>
      </c>
      <c r="B376" s="1020"/>
      <c r="C376" s="442">
        <v>3280</v>
      </c>
      <c r="D376" s="443">
        <v>3280</v>
      </c>
      <c r="E376" s="443">
        <v>3280</v>
      </c>
      <c r="F376" s="443">
        <v>3280</v>
      </c>
      <c r="G376" s="443">
        <v>3280</v>
      </c>
      <c r="H376" s="634">
        <v>3280</v>
      </c>
      <c r="I376" s="703">
        <v>3280</v>
      </c>
      <c r="J376" s="278"/>
      <c r="K376" s="396"/>
      <c r="L376" s="1229"/>
    </row>
    <row r="377" spans="1:13" x14ac:dyDescent="0.2">
      <c r="A377" s="238" t="s">
        <v>6</v>
      </c>
      <c r="B377" s="238"/>
      <c r="C377" s="239">
        <v>3529</v>
      </c>
      <c r="D377" s="240">
        <v>3419</v>
      </c>
      <c r="E377" s="240">
        <v>3524</v>
      </c>
      <c r="F377" s="240">
        <v>3423</v>
      </c>
      <c r="G377" s="240">
        <v>3423</v>
      </c>
      <c r="H377" s="241">
        <v>3280</v>
      </c>
      <c r="I377" s="367">
        <v>3421</v>
      </c>
      <c r="K377" s="396"/>
      <c r="L377" s="1229"/>
    </row>
    <row r="378" spans="1:13" x14ac:dyDescent="0.2">
      <c r="A378" s="231" t="s">
        <v>7</v>
      </c>
      <c r="B378" s="231"/>
      <c r="C378" s="242">
        <v>78.7</v>
      </c>
      <c r="D378" s="243">
        <v>83</v>
      </c>
      <c r="E378" s="243">
        <v>92.9</v>
      </c>
      <c r="F378" s="243">
        <v>74.5</v>
      </c>
      <c r="G378" s="243">
        <v>89.4</v>
      </c>
      <c r="H378" s="244">
        <v>70.2</v>
      </c>
      <c r="I378" s="368">
        <v>77.5</v>
      </c>
      <c r="J378" s="393"/>
      <c r="K378" s="396"/>
    </row>
    <row r="379" spans="1:13" ht="13.5" thickBot="1" x14ac:dyDescent="0.25">
      <c r="A379" s="253" t="s">
        <v>8</v>
      </c>
      <c r="B379" s="253"/>
      <c r="C379" s="911">
        <v>0.08</v>
      </c>
      <c r="D379" s="912">
        <v>7.1999999999999995E-2</v>
      </c>
      <c r="E379" s="912">
        <v>5.6000000000000001E-2</v>
      </c>
      <c r="F379" s="912">
        <v>9.5000000000000001E-2</v>
      </c>
      <c r="G379" s="912">
        <v>7.9000000000000001E-2</v>
      </c>
      <c r="H379" s="913">
        <v>9.7000000000000003E-2</v>
      </c>
      <c r="I379" s="667">
        <v>8.5999999999999993E-2</v>
      </c>
      <c r="J379" s="285"/>
      <c r="K379" s="286"/>
    </row>
    <row r="380" spans="1:13" x14ac:dyDescent="0.2">
      <c r="A380" s="668" t="s">
        <v>1</v>
      </c>
      <c r="B380" s="668"/>
      <c r="C380" s="432">
        <f t="shared" ref="C380:I380" si="74">C377/C376*100-100</f>
        <v>7.5914634146341484</v>
      </c>
      <c r="D380" s="433">
        <f t="shared" si="74"/>
        <v>4.2378048780487916</v>
      </c>
      <c r="E380" s="433">
        <f t="shared" si="74"/>
        <v>7.4390243902439153</v>
      </c>
      <c r="F380" s="433">
        <f t="shared" si="74"/>
        <v>4.3597560975609895</v>
      </c>
      <c r="G380" s="433">
        <f t="shared" si="74"/>
        <v>4.3597560975609895</v>
      </c>
      <c r="H380" s="434">
        <f t="shared" si="74"/>
        <v>0</v>
      </c>
      <c r="I380" s="672">
        <f t="shared" si="74"/>
        <v>4.2987804878048763</v>
      </c>
      <c r="K380" s="286"/>
    </row>
    <row r="381" spans="1:13" ht="13.5" thickBot="1" x14ac:dyDescent="0.25">
      <c r="A381" s="669" t="s">
        <v>27</v>
      </c>
      <c r="B381" s="669"/>
      <c r="C381" s="220">
        <f t="shared" ref="C381:I381" si="75">C377-C364</f>
        <v>105</v>
      </c>
      <c r="D381" s="221">
        <f t="shared" si="75"/>
        <v>228</v>
      </c>
      <c r="E381" s="221">
        <f t="shared" si="75"/>
        <v>186</v>
      </c>
      <c r="F381" s="221">
        <f t="shared" si="75"/>
        <v>240</v>
      </c>
      <c r="G381" s="221">
        <f t="shared" si="75"/>
        <v>179</v>
      </c>
      <c r="H381" s="226">
        <f t="shared" si="75"/>
        <v>139</v>
      </c>
      <c r="I381" s="370">
        <f t="shared" si="75"/>
        <v>179</v>
      </c>
      <c r="J381" s="215"/>
      <c r="K381" s="286"/>
    </row>
    <row r="382" spans="1:13" x14ac:dyDescent="0.2">
      <c r="A382" s="904" t="s">
        <v>51</v>
      </c>
      <c r="B382" s="904"/>
      <c r="C382" s="310">
        <v>635</v>
      </c>
      <c r="D382" s="311">
        <v>636</v>
      </c>
      <c r="E382" s="311">
        <v>192</v>
      </c>
      <c r="F382" s="311">
        <v>636</v>
      </c>
      <c r="G382" s="311">
        <v>635</v>
      </c>
      <c r="H382" s="312">
        <v>637</v>
      </c>
      <c r="I382" s="385">
        <f>SUM(C382:H382)</f>
        <v>3371</v>
      </c>
      <c r="J382" s="263" t="s">
        <v>56</v>
      </c>
      <c r="K382" s="263">
        <f>I369-I382</f>
        <v>3</v>
      </c>
      <c r="L382" s="285">
        <f>K382/I369</f>
        <v>8.891523414344991E-4</v>
      </c>
    </row>
    <row r="383" spans="1:13" x14ac:dyDescent="0.2">
      <c r="A383" s="231" t="s">
        <v>28</v>
      </c>
      <c r="B383" s="231"/>
      <c r="C383" s="218">
        <v>128.5</v>
      </c>
      <c r="D383" s="267">
        <v>128.5</v>
      </c>
      <c r="E383" s="267">
        <v>130</v>
      </c>
      <c r="F383" s="267">
        <v>130.5</v>
      </c>
      <c r="G383" s="267">
        <v>130.5</v>
      </c>
      <c r="H383" s="219">
        <v>131</v>
      </c>
      <c r="I383" s="325"/>
      <c r="J383" s="200" t="s">
        <v>57</v>
      </c>
      <c r="K383" s="200">
        <v>127.64</v>
      </c>
    </row>
    <row r="384" spans="1:13" ht="13.5" thickBot="1" x14ac:dyDescent="0.25">
      <c r="A384" s="669" t="s">
        <v>26</v>
      </c>
      <c r="B384" s="669"/>
      <c r="C384" s="345">
        <f t="shared" ref="C384:H384" si="76">C383-C370</f>
        <v>3</v>
      </c>
      <c r="D384" s="346">
        <f t="shared" si="76"/>
        <v>2.5</v>
      </c>
      <c r="E384" s="346">
        <f t="shared" si="76"/>
        <v>2</v>
      </c>
      <c r="F384" s="346">
        <f t="shared" si="76"/>
        <v>2</v>
      </c>
      <c r="G384" s="346">
        <f t="shared" si="76"/>
        <v>2</v>
      </c>
      <c r="H384" s="347">
        <f t="shared" si="76"/>
        <v>2</v>
      </c>
      <c r="I384" s="371"/>
      <c r="J384" s="200" t="s">
        <v>26</v>
      </c>
      <c r="K384" s="200">
        <f>K383-K370</f>
        <v>3.6800000000000068</v>
      </c>
    </row>
    <row r="385" spans="1:12" x14ac:dyDescent="0.2">
      <c r="A385" s="229"/>
      <c r="B385" s="229"/>
      <c r="C385" s="227"/>
      <c r="D385" s="227"/>
      <c r="E385" s="227"/>
      <c r="F385" s="227"/>
      <c r="G385" s="227"/>
      <c r="H385" s="227"/>
    </row>
    <row r="387" spans="1:12" ht="13.5" thickBot="1" x14ac:dyDescent="0.25">
      <c r="A387" s="200" t="s">
        <v>278</v>
      </c>
      <c r="C387" s="200">
        <v>1.9</v>
      </c>
      <c r="D387" s="200">
        <v>1.74</v>
      </c>
      <c r="E387" s="200">
        <v>2.09</v>
      </c>
      <c r="F387" s="200">
        <v>0.32</v>
      </c>
      <c r="G387" s="200">
        <v>0.79</v>
      </c>
      <c r="H387" s="200">
        <v>0.47</v>
      </c>
    </row>
    <row r="388" spans="1:12" ht="13.5" thickBot="1" x14ac:dyDescent="0.25">
      <c r="A388" s="270" t="s">
        <v>279</v>
      </c>
      <c r="B388" s="230"/>
      <c r="C388" s="1077" t="s">
        <v>50</v>
      </c>
      <c r="D388" s="1078"/>
      <c r="E388" s="1078"/>
      <c r="F388" s="1078"/>
      <c r="G388" s="1078"/>
      <c r="H388" s="1079"/>
      <c r="I388" s="1080" t="s">
        <v>0</v>
      </c>
      <c r="J388" s="228">
        <v>239</v>
      </c>
    </row>
    <row r="389" spans="1:12" ht="13.5" thickBot="1" x14ac:dyDescent="0.25">
      <c r="A389" s="231" t="s">
        <v>54</v>
      </c>
      <c r="B389" s="904"/>
      <c r="C389" s="310">
        <v>1</v>
      </c>
      <c r="D389" s="311">
        <v>2</v>
      </c>
      <c r="E389" s="311">
        <v>3</v>
      </c>
      <c r="F389" s="311">
        <v>4</v>
      </c>
      <c r="G389" s="311">
        <v>5</v>
      </c>
      <c r="H389" s="312">
        <v>6</v>
      </c>
      <c r="I389" s="1081"/>
      <c r="J389" s="213"/>
    </row>
    <row r="390" spans="1:12" x14ac:dyDescent="0.2">
      <c r="A390" s="234" t="s">
        <v>3</v>
      </c>
      <c r="B390" s="1020"/>
      <c r="C390" s="442">
        <v>3460</v>
      </c>
      <c r="D390" s="443">
        <v>3460</v>
      </c>
      <c r="E390" s="443">
        <v>3460</v>
      </c>
      <c r="F390" s="443">
        <v>3460</v>
      </c>
      <c r="G390" s="443">
        <v>3460</v>
      </c>
      <c r="H390" s="634">
        <v>3460</v>
      </c>
      <c r="I390" s="703">
        <v>3460</v>
      </c>
      <c r="J390" s="278"/>
      <c r="K390" s="396"/>
      <c r="L390" s="1229"/>
    </row>
    <row r="391" spans="1:12" x14ac:dyDescent="0.2">
      <c r="A391" s="238" t="s">
        <v>6</v>
      </c>
      <c r="B391" s="238"/>
      <c r="C391" s="239">
        <v>3727</v>
      </c>
      <c r="D391" s="240">
        <v>3644</v>
      </c>
      <c r="E391" s="240">
        <v>3780</v>
      </c>
      <c r="F391" s="240">
        <v>3562</v>
      </c>
      <c r="G391" s="240">
        <v>3579</v>
      </c>
      <c r="H391" s="241">
        <v>3480</v>
      </c>
      <c r="I391" s="367">
        <v>3609</v>
      </c>
      <c r="K391" s="396"/>
      <c r="L391" s="1229"/>
    </row>
    <row r="392" spans="1:12" x14ac:dyDescent="0.2">
      <c r="A392" s="231" t="s">
        <v>7</v>
      </c>
      <c r="B392" s="231"/>
      <c r="C392" s="242">
        <v>73.3</v>
      </c>
      <c r="D392" s="243">
        <v>77.8</v>
      </c>
      <c r="E392" s="243">
        <v>78.599999999999994</v>
      </c>
      <c r="F392" s="243">
        <v>86.7</v>
      </c>
      <c r="G392" s="243">
        <v>84.4</v>
      </c>
      <c r="H392" s="244">
        <v>82.2</v>
      </c>
      <c r="I392" s="368">
        <v>78.2</v>
      </c>
      <c r="J392" s="393"/>
      <c r="K392" s="396"/>
    </row>
    <row r="393" spans="1:12" ht="13.5" thickBot="1" x14ac:dyDescent="0.25">
      <c r="A393" s="253" t="s">
        <v>8</v>
      </c>
      <c r="B393" s="253"/>
      <c r="C393" s="911">
        <v>9.0999999999999998E-2</v>
      </c>
      <c r="D393" s="912">
        <v>7.9000000000000001E-2</v>
      </c>
      <c r="E393" s="912">
        <v>7.6999999999999999E-2</v>
      </c>
      <c r="F393" s="912">
        <v>6.4000000000000001E-2</v>
      </c>
      <c r="G393" s="912">
        <v>8.4000000000000005E-2</v>
      </c>
      <c r="H393" s="913">
        <v>7.1999999999999995E-2</v>
      </c>
      <c r="I393" s="667">
        <v>8.2000000000000003E-2</v>
      </c>
      <c r="J393" s="285"/>
      <c r="K393" s="286"/>
    </row>
    <row r="394" spans="1:12" x14ac:dyDescent="0.2">
      <c r="A394" s="668" t="s">
        <v>1</v>
      </c>
      <c r="B394" s="668"/>
      <c r="C394" s="432">
        <f t="shared" ref="C394:I394" si="77">C391/C390*100-100</f>
        <v>7.7167630057803507</v>
      </c>
      <c r="D394" s="433">
        <f t="shared" si="77"/>
        <v>5.3179190751445162</v>
      </c>
      <c r="E394" s="433">
        <f t="shared" si="77"/>
        <v>9.2485549132947966</v>
      </c>
      <c r="F394" s="433">
        <f t="shared" si="77"/>
        <v>2.947976878612721</v>
      </c>
      <c r="G394" s="433">
        <f t="shared" si="77"/>
        <v>3.4393063583815007</v>
      </c>
      <c r="H394" s="434">
        <f t="shared" si="77"/>
        <v>0.57803468208092568</v>
      </c>
      <c r="I394" s="672">
        <f t="shared" si="77"/>
        <v>4.3063583815028892</v>
      </c>
      <c r="K394" s="286"/>
    </row>
    <row r="395" spans="1:12" ht="13.5" thickBot="1" x14ac:dyDescent="0.25">
      <c r="A395" s="669" t="s">
        <v>27</v>
      </c>
      <c r="B395" s="669"/>
      <c r="C395" s="220">
        <f t="shared" ref="C395:I395" si="78">C391-C377</f>
        <v>198</v>
      </c>
      <c r="D395" s="221">
        <f t="shared" si="78"/>
        <v>225</v>
      </c>
      <c r="E395" s="221">
        <f t="shared" si="78"/>
        <v>256</v>
      </c>
      <c r="F395" s="221">
        <f t="shared" si="78"/>
        <v>139</v>
      </c>
      <c r="G395" s="221">
        <f t="shared" si="78"/>
        <v>156</v>
      </c>
      <c r="H395" s="226">
        <f t="shared" si="78"/>
        <v>200</v>
      </c>
      <c r="I395" s="370">
        <f t="shared" si="78"/>
        <v>188</v>
      </c>
      <c r="J395" s="215"/>
      <c r="K395" s="286"/>
    </row>
    <row r="396" spans="1:12" x14ac:dyDescent="0.2">
      <c r="A396" s="904" t="s">
        <v>51</v>
      </c>
      <c r="B396" s="904"/>
      <c r="C396" s="310">
        <v>633</v>
      </c>
      <c r="D396" s="311">
        <v>635</v>
      </c>
      <c r="E396" s="311">
        <v>191</v>
      </c>
      <c r="F396" s="311">
        <v>633</v>
      </c>
      <c r="G396" s="311">
        <v>635</v>
      </c>
      <c r="H396" s="312">
        <v>636</v>
      </c>
      <c r="I396" s="385">
        <f>SUM(C396:H396)</f>
        <v>3363</v>
      </c>
      <c r="J396" s="263" t="s">
        <v>56</v>
      </c>
      <c r="K396" s="263">
        <f>I382-I396</f>
        <v>8</v>
      </c>
      <c r="L396" s="285">
        <f>K396/I382</f>
        <v>2.3731830317413232E-3</v>
      </c>
    </row>
    <row r="397" spans="1:12" x14ac:dyDescent="0.2">
      <c r="A397" s="231" t="s">
        <v>28</v>
      </c>
      <c r="B397" s="231"/>
      <c r="C397" s="218" t="s">
        <v>281</v>
      </c>
      <c r="D397" s="267">
        <v>130</v>
      </c>
      <c r="E397" s="267">
        <v>130</v>
      </c>
      <c r="F397" s="267">
        <v>132</v>
      </c>
      <c r="G397" s="267">
        <v>132</v>
      </c>
      <c r="H397" s="219">
        <v>132</v>
      </c>
      <c r="I397" s="325"/>
      <c r="J397" s="200" t="s">
        <v>57</v>
      </c>
      <c r="K397" s="200">
        <v>129.97999999999999</v>
      </c>
    </row>
    <row r="398" spans="1:12" ht="13.5" thickBot="1" x14ac:dyDescent="0.25">
      <c r="A398" s="669" t="s">
        <v>26</v>
      </c>
      <c r="B398" s="669"/>
      <c r="C398" s="345" t="s">
        <v>25</v>
      </c>
      <c r="D398" s="346" t="s">
        <v>25</v>
      </c>
      <c r="E398" s="346">
        <f t="shared" ref="E398:H398" si="79">E397-E383</f>
        <v>0</v>
      </c>
      <c r="F398" s="346">
        <f t="shared" si="79"/>
        <v>1.5</v>
      </c>
      <c r="G398" s="346">
        <f t="shared" si="79"/>
        <v>1.5</v>
      </c>
      <c r="H398" s="347">
        <f t="shared" si="79"/>
        <v>1</v>
      </c>
      <c r="I398" s="371"/>
      <c r="J398" s="200" t="s">
        <v>26</v>
      </c>
      <c r="K398" s="200">
        <f>K397-K383</f>
        <v>2.3399999999999892</v>
      </c>
    </row>
    <row r="401" spans="1:12" ht="13.5" thickBot="1" x14ac:dyDescent="0.25">
      <c r="A401" s="200" t="s">
        <v>278</v>
      </c>
    </row>
    <row r="402" spans="1:12" ht="13.5" thickBot="1" x14ac:dyDescent="0.25">
      <c r="A402" s="270" t="s">
        <v>280</v>
      </c>
      <c r="B402" s="230"/>
      <c r="C402" s="1077" t="s">
        <v>50</v>
      </c>
      <c r="D402" s="1078"/>
      <c r="E402" s="1078"/>
      <c r="F402" s="1078"/>
      <c r="G402" s="1078"/>
      <c r="H402" s="1079"/>
      <c r="I402" s="1080" t="s">
        <v>0</v>
      </c>
      <c r="J402" s="228">
        <v>232</v>
      </c>
    </row>
    <row r="403" spans="1:12" ht="13.5" thickBot="1" x14ac:dyDescent="0.25">
      <c r="A403" s="231" t="s">
        <v>54</v>
      </c>
      <c r="B403" s="904"/>
      <c r="C403" s="310">
        <v>1</v>
      </c>
      <c r="D403" s="311">
        <v>2</v>
      </c>
      <c r="E403" s="311">
        <v>3</v>
      </c>
      <c r="F403" s="311">
        <v>4</v>
      </c>
      <c r="G403" s="311">
        <v>5</v>
      </c>
      <c r="H403" s="312">
        <v>6</v>
      </c>
      <c r="I403" s="1081"/>
      <c r="J403" s="213"/>
    </row>
    <row r="404" spans="1:12" x14ac:dyDescent="0.2">
      <c r="A404" s="234" t="s">
        <v>3</v>
      </c>
      <c r="B404" s="1020"/>
      <c r="C404" s="442">
        <v>3610</v>
      </c>
      <c r="D404" s="443">
        <v>3610</v>
      </c>
      <c r="E404" s="443">
        <v>3610</v>
      </c>
      <c r="F404" s="443">
        <v>3610</v>
      </c>
      <c r="G404" s="443">
        <v>3610</v>
      </c>
      <c r="H404" s="634">
        <v>3610</v>
      </c>
      <c r="I404" s="703">
        <v>3610</v>
      </c>
      <c r="J404" s="278"/>
      <c r="K404" s="396"/>
      <c r="L404" s="1229"/>
    </row>
    <row r="405" spans="1:12" x14ac:dyDescent="0.2">
      <c r="A405" s="238" t="s">
        <v>6</v>
      </c>
      <c r="B405" s="238"/>
      <c r="C405" s="239">
        <v>3821</v>
      </c>
      <c r="D405" s="240">
        <v>3814</v>
      </c>
      <c r="E405" s="240">
        <v>3935</v>
      </c>
      <c r="F405" s="240">
        <v>3748</v>
      </c>
      <c r="G405" s="240">
        <v>3840</v>
      </c>
      <c r="H405" s="241">
        <v>3709</v>
      </c>
      <c r="I405" s="367">
        <v>3794</v>
      </c>
      <c r="K405" s="396"/>
      <c r="L405" s="1229"/>
    </row>
    <row r="406" spans="1:12" x14ac:dyDescent="0.2">
      <c r="A406" s="231" t="s">
        <v>7</v>
      </c>
      <c r="B406" s="231"/>
      <c r="C406" s="242">
        <v>84.1</v>
      </c>
      <c r="D406" s="243">
        <v>81.8</v>
      </c>
      <c r="E406" s="243">
        <v>91.7</v>
      </c>
      <c r="F406" s="243">
        <v>86.4</v>
      </c>
      <c r="G406" s="243">
        <v>86.4</v>
      </c>
      <c r="H406" s="244">
        <v>75</v>
      </c>
      <c r="I406" s="368">
        <v>79.7</v>
      </c>
      <c r="J406" s="393"/>
      <c r="K406" s="396"/>
    </row>
    <row r="407" spans="1:12" ht="13.5" thickBot="1" x14ac:dyDescent="0.25">
      <c r="A407" s="253" t="s">
        <v>8</v>
      </c>
      <c r="B407" s="253"/>
      <c r="C407" s="911">
        <v>7.8E-2</v>
      </c>
      <c r="D407" s="912">
        <v>7.3999999999999996E-2</v>
      </c>
      <c r="E407" s="912">
        <v>5.7000000000000002E-2</v>
      </c>
      <c r="F407" s="912">
        <v>7.3999999999999996E-2</v>
      </c>
      <c r="G407" s="912">
        <v>6.9000000000000006E-2</v>
      </c>
      <c r="H407" s="913">
        <v>8.7999999999999995E-2</v>
      </c>
      <c r="I407" s="667">
        <v>7.6999999999999999E-2</v>
      </c>
      <c r="J407" s="285"/>
      <c r="K407" s="286"/>
    </row>
    <row r="408" spans="1:12" x14ac:dyDescent="0.2">
      <c r="A408" s="668" t="s">
        <v>1</v>
      </c>
      <c r="B408" s="668"/>
      <c r="C408" s="432">
        <f t="shared" ref="C408:I408" si="80">C405/C404*100-100</f>
        <v>5.8448753462603946</v>
      </c>
      <c r="D408" s="433">
        <f t="shared" si="80"/>
        <v>5.6509695290858843</v>
      </c>
      <c r="E408" s="433">
        <f t="shared" si="80"/>
        <v>9.0027700831024902</v>
      </c>
      <c r="F408" s="433">
        <f t="shared" si="80"/>
        <v>3.8227146814404449</v>
      </c>
      <c r="G408" s="433">
        <f t="shared" si="80"/>
        <v>6.3711911357340796</v>
      </c>
      <c r="H408" s="434">
        <f t="shared" si="80"/>
        <v>2.7423822714681449</v>
      </c>
      <c r="I408" s="672">
        <f t="shared" si="80"/>
        <v>5.0969529085872551</v>
      </c>
      <c r="K408" s="286"/>
    </row>
    <row r="409" spans="1:12" ht="13.5" thickBot="1" x14ac:dyDescent="0.25">
      <c r="A409" s="669" t="s">
        <v>27</v>
      </c>
      <c r="B409" s="669"/>
      <c r="C409" s="220">
        <f t="shared" ref="C409:I409" si="81">C405-C391</f>
        <v>94</v>
      </c>
      <c r="D409" s="221">
        <f t="shared" si="81"/>
        <v>170</v>
      </c>
      <c r="E409" s="221">
        <f t="shared" si="81"/>
        <v>155</v>
      </c>
      <c r="F409" s="221">
        <f t="shared" si="81"/>
        <v>186</v>
      </c>
      <c r="G409" s="221">
        <f t="shared" si="81"/>
        <v>261</v>
      </c>
      <c r="H409" s="226">
        <f t="shared" si="81"/>
        <v>229</v>
      </c>
      <c r="I409" s="370">
        <f t="shared" si="81"/>
        <v>185</v>
      </c>
      <c r="J409" s="215"/>
      <c r="K409" s="286"/>
    </row>
    <row r="410" spans="1:12" x14ac:dyDescent="0.2">
      <c r="A410" s="904" t="s">
        <v>51</v>
      </c>
      <c r="B410" s="904"/>
      <c r="C410" s="310">
        <v>628</v>
      </c>
      <c r="D410" s="311">
        <v>630</v>
      </c>
      <c r="E410" s="311">
        <v>186</v>
      </c>
      <c r="F410" s="311">
        <v>631</v>
      </c>
      <c r="G410" s="311">
        <v>634</v>
      </c>
      <c r="H410" s="312">
        <v>636</v>
      </c>
      <c r="I410" s="385">
        <f>SUM(C410:H410)</f>
        <v>3345</v>
      </c>
      <c r="J410" s="263" t="s">
        <v>56</v>
      </c>
      <c r="K410" s="263">
        <f>I396-I410</f>
        <v>18</v>
      </c>
      <c r="L410" s="285">
        <f>K410/I396</f>
        <v>5.3523639607493305E-3</v>
      </c>
    </row>
    <row r="411" spans="1:12" x14ac:dyDescent="0.2">
      <c r="A411" s="231" t="s">
        <v>28</v>
      </c>
      <c r="B411" s="231"/>
      <c r="C411" s="218"/>
      <c r="D411" s="267"/>
      <c r="E411" s="267"/>
      <c r="F411" s="267"/>
      <c r="G411" s="267"/>
      <c r="H411" s="219"/>
      <c r="I411" s="325"/>
      <c r="J411" s="200" t="s">
        <v>57</v>
      </c>
      <c r="K411" s="200">
        <v>132.54</v>
      </c>
    </row>
    <row r="412" spans="1:12" ht="13.5" thickBot="1" x14ac:dyDescent="0.25">
      <c r="A412" s="669" t="s">
        <v>26</v>
      </c>
      <c r="B412" s="669"/>
      <c r="C412" s="345" t="e">
        <f t="shared" ref="C412" si="82">C411-C397</f>
        <v>#VALUE!</v>
      </c>
      <c r="D412" s="346">
        <f t="shared" ref="D412" si="83">D411-D397</f>
        <v>-130</v>
      </c>
      <c r="E412" s="346">
        <f t="shared" ref="E412" si="84">E411-E397</f>
        <v>-130</v>
      </c>
      <c r="F412" s="346">
        <f t="shared" ref="F412" si="85">F411-F397</f>
        <v>-132</v>
      </c>
      <c r="G412" s="346">
        <f t="shared" ref="G412" si="86">G411-G397</f>
        <v>-132</v>
      </c>
      <c r="H412" s="347">
        <f t="shared" ref="H412" si="87">H411-H397</f>
        <v>-132</v>
      </c>
      <c r="I412" s="371"/>
      <c r="J412" s="200" t="s">
        <v>26</v>
      </c>
      <c r="K412" s="200">
        <f>K411-K397</f>
        <v>2.5600000000000023</v>
      </c>
    </row>
    <row r="415" spans="1:12" ht="13.5" thickBot="1" x14ac:dyDescent="0.25">
      <c r="A415" s="200" t="s">
        <v>278</v>
      </c>
    </row>
    <row r="416" spans="1:12" ht="13.5" thickBot="1" x14ac:dyDescent="0.25">
      <c r="A416" s="270" t="s">
        <v>282</v>
      </c>
      <c r="B416" s="230"/>
      <c r="C416" s="1077" t="s">
        <v>50</v>
      </c>
      <c r="D416" s="1078"/>
      <c r="E416" s="1078"/>
      <c r="F416" s="1078"/>
      <c r="G416" s="1078"/>
      <c r="H416" s="1079"/>
      <c r="I416" s="1080" t="s">
        <v>0</v>
      </c>
      <c r="J416" s="228">
        <v>232</v>
      </c>
    </row>
    <row r="417" spans="1:12" ht="13.5" thickBot="1" x14ac:dyDescent="0.25">
      <c r="A417" s="231" t="s">
        <v>54</v>
      </c>
      <c r="B417" s="904"/>
      <c r="C417" s="310">
        <v>1</v>
      </c>
      <c r="D417" s="311">
        <v>2</v>
      </c>
      <c r="E417" s="311">
        <v>3</v>
      </c>
      <c r="F417" s="311">
        <v>4</v>
      </c>
      <c r="G417" s="311">
        <v>5</v>
      </c>
      <c r="H417" s="312">
        <v>6</v>
      </c>
      <c r="I417" s="1081"/>
      <c r="J417" s="213"/>
    </row>
    <row r="418" spans="1:12" x14ac:dyDescent="0.2">
      <c r="A418" s="234" t="s">
        <v>3</v>
      </c>
      <c r="B418" s="1020"/>
      <c r="C418" s="442">
        <v>3730</v>
      </c>
      <c r="D418" s="443">
        <v>3730</v>
      </c>
      <c r="E418" s="443">
        <v>3730</v>
      </c>
      <c r="F418" s="443">
        <v>3730</v>
      </c>
      <c r="G418" s="443">
        <v>3730</v>
      </c>
      <c r="H418" s="634">
        <v>3730</v>
      </c>
      <c r="I418" s="703">
        <v>3730</v>
      </c>
      <c r="J418" s="278"/>
      <c r="K418" s="396"/>
      <c r="L418" s="1229"/>
    </row>
    <row r="419" spans="1:12" x14ac:dyDescent="0.2">
      <c r="A419" s="238" t="s">
        <v>6</v>
      </c>
      <c r="B419" s="238"/>
      <c r="C419" s="239">
        <v>4003</v>
      </c>
      <c r="D419" s="240">
        <v>3955</v>
      </c>
      <c r="E419" s="240">
        <v>4005</v>
      </c>
      <c r="F419" s="240">
        <v>3794</v>
      </c>
      <c r="G419" s="240">
        <v>3882</v>
      </c>
      <c r="H419" s="241">
        <v>3858</v>
      </c>
      <c r="I419" s="367">
        <v>3904</v>
      </c>
      <c r="K419" s="396"/>
      <c r="L419" s="1229"/>
    </row>
    <row r="420" spans="1:12" x14ac:dyDescent="0.2">
      <c r="A420" s="231" t="s">
        <v>7</v>
      </c>
      <c r="B420" s="231"/>
      <c r="C420" s="242">
        <v>84.1</v>
      </c>
      <c r="D420" s="243">
        <v>84.1</v>
      </c>
      <c r="E420" s="243">
        <v>66.7</v>
      </c>
      <c r="F420" s="243">
        <v>79.5</v>
      </c>
      <c r="G420" s="243">
        <v>75</v>
      </c>
      <c r="H420" s="244">
        <v>70.5</v>
      </c>
      <c r="I420" s="368">
        <v>76.3</v>
      </c>
      <c r="J420" s="393"/>
      <c r="K420" s="396"/>
    </row>
    <row r="421" spans="1:12" ht="13.5" thickBot="1" x14ac:dyDescent="0.25">
      <c r="A421" s="253" t="s">
        <v>8</v>
      </c>
      <c r="B421" s="253"/>
      <c r="C421" s="911">
        <v>7.0999999999999994E-2</v>
      </c>
      <c r="D421" s="912">
        <v>7.3999999999999996E-2</v>
      </c>
      <c r="E421" s="912">
        <v>0.10199999999999999</v>
      </c>
      <c r="F421" s="912">
        <v>7.5999999999999998E-2</v>
      </c>
      <c r="G421" s="912">
        <v>0.09</v>
      </c>
      <c r="H421" s="913">
        <v>0.1</v>
      </c>
      <c r="I421" s="667">
        <v>8.5000000000000006E-2</v>
      </c>
      <c r="J421" s="285"/>
      <c r="K421" s="286"/>
    </row>
    <row r="422" spans="1:12" x14ac:dyDescent="0.2">
      <c r="A422" s="668" t="s">
        <v>1</v>
      </c>
      <c r="B422" s="668"/>
      <c r="C422" s="432">
        <f t="shared" ref="C422:I422" si="88">C419/C418*100-100</f>
        <v>7.3190348525469204</v>
      </c>
      <c r="D422" s="433">
        <f t="shared" si="88"/>
        <v>6.0321715817694326</v>
      </c>
      <c r="E422" s="433">
        <f t="shared" si="88"/>
        <v>7.3726541554959795</v>
      </c>
      <c r="F422" s="433">
        <f t="shared" si="88"/>
        <v>1.7158176943699743</v>
      </c>
      <c r="G422" s="433">
        <f t="shared" si="88"/>
        <v>4.0750670241286713</v>
      </c>
      <c r="H422" s="434">
        <f t="shared" si="88"/>
        <v>3.4316353887399345</v>
      </c>
      <c r="I422" s="672">
        <f t="shared" si="88"/>
        <v>4.6648793565683633</v>
      </c>
      <c r="K422" s="286"/>
    </row>
    <row r="423" spans="1:12" ht="13.5" thickBot="1" x14ac:dyDescent="0.25">
      <c r="A423" s="669" t="s">
        <v>27</v>
      </c>
      <c r="B423" s="669"/>
      <c r="C423" s="220">
        <f t="shared" ref="C423:I423" si="89">C419-C405</f>
        <v>182</v>
      </c>
      <c r="D423" s="221">
        <f t="shared" si="89"/>
        <v>141</v>
      </c>
      <c r="E423" s="221">
        <f t="shared" si="89"/>
        <v>70</v>
      </c>
      <c r="F423" s="221">
        <f t="shared" si="89"/>
        <v>46</v>
      </c>
      <c r="G423" s="221">
        <f t="shared" si="89"/>
        <v>42</v>
      </c>
      <c r="H423" s="226">
        <f t="shared" si="89"/>
        <v>149</v>
      </c>
      <c r="I423" s="370">
        <f t="shared" si="89"/>
        <v>110</v>
      </c>
      <c r="J423" s="215"/>
      <c r="K423" s="286"/>
    </row>
    <row r="424" spans="1:12" x14ac:dyDescent="0.2">
      <c r="A424" s="904" t="s">
        <v>51</v>
      </c>
      <c r="B424" s="904"/>
      <c r="C424" s="310">
        <v>618</v>
      </c>
      <c r="D424" s="311">
        <v>627</v>
      </c>
      <c r="E424" s="311">
        <v>184</v>
      </c>
      <c r="F424" s="311">
        <v>628</v>
      </c>
      <c r="G424" s="311">
        <v>629</v>
      </c>
      <c r="H424" s="312">
        <v>630</v>
      </c>
      <c r="I424" s="385">
        <f>SUM(C424:H424)</f>
        <v>3316</v>
      </c>
      <c r="J424" s="263" t="s">
        <v>56</v>
      </c>
      <c r="K424" s="263">
        <f>I410-I424</f>
        <v>29</v>
      </c>
      <c r="L424" s="285">
        <f>K424/I410</f>
        <v>8.6696562032884898E-3</v>
      </c>
    </row>
    <row r="425" spans="1:12" x14ac:dyDescent="0.2">
      <c r="A425" s="231" t="s">
        <v>28</v>
      </c>
      <c r="B425" s="231"/>
      <c r="C425" s="218"/>
      <c r="D425" s="267"/>
      <c r="E425" s="267"/>
      <c r="F425" s="267"/>
      <c r="G425" s="267"/>
      <c r="H425" s="219"/>
      <c r="I425" s="325"/>
      <c r="J425" s="200" t="s">
        <v>57</v>
      </c>
      <c r="K425" s="200">
        <v>138.03</v>
      </c>
    </row>
    <row r="426" spans="1:12" ht="13.5" thickBot="1" x14ac:dyDescent="0.25">
      <c r="A426" s="669" t="s">
        <v>26</v>
      </c>
      <c r="B426" s="669"/>
      <c r="C426" s="345">
        <f t="shared" ref="C426:H426" si="90">C425-C411</f>
        <v>0</v>
      </c>
      <c r="D426" s="346">
        <f t="shared" si="90"/>
        <v>0</v>
      </c>
      <c r="E426" s="346">
        <f t="shared" si="90"/>
        <v>0</v>
      </c>
      <c r="F426" s="346">
        <f t="shared" si="90"/>
        <v>0</v>
      </c>
      <c r="G426" s="346">
        <f t="shared" si="90"/>
        <v>0</v>
      </c>
      <c r="H426" s="347">
        <f t="shared" si="90"/>
        <v>0</v>
      </c>
      <c r="I426" s="371"/>
      <c r="J426" s="200" t="s">
        <v>26</v>
      </c>
      <c r="K426" s="200">
        <f>K425-K411</f>
        <v>5.4900000000000091</v>
      </c>
    </row>
    <row r="429" spans="1:12" ht="13.5" thickBot="1" x14ac:dyDescent="0.25">
      <c r="A429" s="200" t="s">
        <v>278</v>
      </c>
    </row>
    <row r="430" spans="1:12" ht="13.5" thickBot="1" x14ac:dyDescent="0.25">
      <c r="A430" s="270" t="s">
        <v>283</v>
      </c>
      <c r="B430" s="230"/>
      <c r="C430" s="1077" t="s">
        <v>50</v>
      </c>
      <c r="D430" s="1078"/>
      <c r="E430" s="1078"/>
      <c r="F430" s="1078"/>
      <c r="G430" s="1078"/>
      <c r="H430" s="1079"/>
      <c r="I430" s="1080" t="s">
        <v>0</v>
      </c>
      <c r="J430" s="228">
        <v>228</v>
      </c>
    </row>
    <row r="431" spans="1:12" ht="13.5" thickBot="1" x14ac:dyDescent="0.25">
      <c r="A431" s="231" t="s">
        <v>54</v>
      </c>
      <c r="B431" s="904"/>
      <c r="C431" s="310">
        <v>1</v>
      </c>
      <c r="D431" s="311">
        <v>2</v>
      </c>
      <c r="E431" s="311">
        <v>3</v>
      </c>
      <c r="F431" s="311">
        <v>4</v>
      </c>
      <c r="G431" s="311">
        <v>5</v>
      </c>
      <c r="H431" s="312">
        <v>6</v>
      </c>
      <c r="I431" s="1081"/>
      <c r="J431" s="213"/>
    </row>
    <row r="432" spans="1:12" x14ac:dyDescent="0.2">
      <c r="A432" s="234" t="s">
        <v>3</v>
      </c>
      <c r="B432" s="1020"/>
      <c r="C432" s="442">
        <v>3810</v>
      </c>
      <c r="D432" s="443">
        <v>3810</v>
      </c>
      <c r="E432" s="443">
        <v>3810</v>
      </c>
      <c r="F432" s="443">
        <v>3810</v>
      </c>
      <c r="G432" s="443">
        <v>3810</v>
      </c>
      <c r="H432" s="634">
        <v>3810</v>
      </c>
      <c r="I432" s="703">
        <v>3810</v>
      </c>
      <c r="J432" s="278"/>
      <c r="K432" s="396"/>
      <c r="L432" s="1229"/>
    </row>
    <row r="433" spans="1:12" x14ac:dyDescent="0.2">
      <c r="A433" s="238" t="s">
        <v>6</v>
      </c>
      <c r="B433" s="238"/>
      <c r="C433" s="239">
        <v>4061</v>
      </c>
      <c r="D433" s="240">
        <v>4141</v>
      </c>
      <c r="E433" s="240">
        <v>4191</v>
      </c>
      <c r="F433" s="240">
        <v>3942</v>
      </c>
      <c r="G433" s="240">
        <v>4038</v>
      </c>
      <c r="H433" s="241">
        <v>3900</v>
      </c>
      <c r="I433" s="367">
        <v>4027</v>
      </c>
      <c r="K433" s="396"/>
      <c r="L433" s="1229"/>
    </row>
    <row r="434" spans="1:12" x14ac:dyDescent="0.2">
      <c r="A434" s="231" t="s">
        <v>7</v>
      </c>
      <c r="B434" s="231"/>
      <c r="C434" s="242">
        <v>62.8</v>
      </c>
      <c r="D434" s="243">
        <v>83.7</v>
      </c>
      <c r="E434" s="243">
        <v>76.900000000000006</v>
      </c>
      <c r="F434" s="243">
        <v>72.099999999999994</v>
      </c>
      <c r="G434" s="243">
        <v>62.8</v>
      </c>
      <c r="H434" s="244">
        <v>79.099999999999994</v>
      </c>
      <c r="I434" s="368">
        <v>67.5</v>
      </c>
      <c r="J434" s="393"/>
      <c r="K434" s="396"/>
    </row>
    <row r="435" spans="1:12" ht="13.5" thickBot="1" x14ac:dyDescent="0.25">
      <c r="A435" s="253" t="s">
        <v>8</v>
      </c>
      <c r="B435" s="253"/>
      <c r="C435" s="911">
        <v>8.7999999999999995E-2</v>
      </c>
      <c r="D435" s="912">
        <v>7.2999999999999995E-2</v>
      </c>
      <c r="E435" s="912">
        <v>9.0999999999999998E-2</v>
      </c>
      <c r="F435" s="912">
        <v>8.8999999999999996E-2</v>
      </c>
      <c r="G435" s="912">
        <v>0.113</v>
      </c>
      <c r="H435" s="913">
        <v>8.4000000000000005E-2</v>
      </c>
      <c r="I435" s="667">
        <v>9.1999999999999998E-2</v>
      </c>
      <c r="J435" s="285"/>
      <c r="K435" s="286"/>
    </row>
    <row r="436" spans="1:12" x14ac:dyDescent="0.2">
      <c r="A436" s="668" t="s">
        <v>1</v>
      </c>
      <c r="B436" s="668"/>
      <c r="C436" s="432">
        <f t="shared" ref="C436:I436" si="91">C433/C432*100-100</f>
        <v>6.5879265091863601</v>
      </c>
      <c r="D436" s="433">
        <f t="shared" si="91"/>
        <v>8.6876640419947506</v>
      </c>
      <c r="E436" s="433">
        <f t="shared" si="91"/>
        <v>10.000000000000014</v>
      </c>
      <c r="F436" s="433">
        <f t="shared" si="91"/>
        <v>3.4645669291338663</v>
      </c>
      <c r="G436" s="433">
        <f t="shared" si="91"/>
        <v>5.9842519685039406</v>
      </c>
      <c r="H436" s="434">
        <f t="shared" si="91"/>
        <v>2.3622047244094517</v>
      </c>
      <c r="I436" s="672">
        <f t="shared" si="91"/>
        <v>5.6955380577427945</v>
      </c>
      <c r="K436" s="286"/>
    </row>
    <row r="437" spans="1:12" ht="13.5" thickBot="1" x14ac:dyDescent="0.25">
      <c r="A437" s="669" t="s">
        <v>27</v>
      </c>
      <c r="B437" s="669"/>
      <c r="C437" s="220">
        <f t="shared" ref="C437:I437" si="92">C433-C419</f>
        <v>58</v>
      </c>
      <c r="D437" s="221">
        <f t="shared" si="92"/>
        <v>186</v>
      </c>
      <c r="E437" s="221">
        <f t="shared" si="92"/>
        <v>186</v>
      </c>
      <c r="F437" s="221">
        <f t="shared" si="92"/>
        <v>148</v>
      </c>
      <c r="G437" s="221">
        <f t="shared" si="92"/>
        <v>156</v>
      </c>
      <c r="H437" s="226">
        <f t="shared" si="92"/>
        <v>42</v>
      </c>
      <c r="I437" s="370">
        <f t="shared" si="92"/>
        <v>123</v>
      </c>
      <c r="J437" s="215"/>
      <c r="K437" s="286"/>
    </row>
    <row r="438" spans="1:12" x14ac:dyDescent="0.2">
      <c r="A438" s="904" t="s">
        <v>51</v>
      </c>
      <c r="B438" s="904"/>
      <c r="C438" s="310">
        <v>609</v>
      </c>
      <c r="D438" s="311">
        <v>617</v>
      </c>
      <c r="E438" s="311">
        <v>178</v>
      </c>
      <c r="F438" s="311">
        <v>621</v>
      </c>
      <c r="G438" s="311">
        <v>623</v>
      </c>
      <c r="H438" s="312">
        <v>627</v>
      </c>
      <c r="I438" s="385">
        <f>SUM(C438:H438)</f>
        <v>3275</v>
      </c>
      <c r="J438" s="263" t="s">
        <v>56</v>
      </c>
      <c r="K438" s="263">
        <f>I424-I438</f>
        <v>41</v>
      </c>
      <c r="L438" s="285">
        <f>K438/I424</f>
        <v>1.2364294330518697E-2</v>
      </c>
    </row>
    <row r="439" spans="1:12" x14ac:dyDescent="0.2">
      <c r="A439" s="231" t="s">
        <v>28</v>
      </c>
      <c r="B439" s="231"/>
      <c r="C439" s="218"/>
      <c r="D439" s="267"/>
      <c r="E439" s="267"/>
      <c r="F439" s="267"/>
      <c r="G439" s="267"/>
      <c r="H439" s="219"/>
      <c r="I439" s="325"/>
      <c r="J439" s="200" t="s">
        <v>57</v>
      </c>
      <c r="K439" s="200">
        <v>143.82</v>
      </c>
    </row>
    <row r="440" spans="1:12" ht="13.5" thickBot="1" x14ac:dyDescent="0.25">
      <c r="A440" s="669" t="s">
        <v>26</v>
      </c>
      <c r="B440" s="669"/>
      <c r="C440" s="345">
        <f t="shared" ref="C440:H440" si="93">C439-C425</f>
        <v>0</v>
      </c>
      <c r="D440" s="346">
        <f t="shared" si="93"/>
        <v>0</v>
      </c>
      <c r="E440" s="346">
        <f t="shared" si="93"/>
        <v>0</v>
      </c>
      <c r="F440" s="346">
        <f t="shared" si="93"/>
        <v>0</v>
      </c>
      <c r="G440" s="346">
        <f t="shared" si="93"/>
        <v>0</v>
      </c>
      <c r="H440" s="347">
        <f t="shared" si="93"/>
        <v>0</v>
      </c>
      <c r="I440" s="371"/>
      <c r="J440" s="200" t="s">
        <v>26</v>
      </c>
      <c r="K440" s="200">
        <f>K439-K425</f>
        <v>5.789999999999992</v>
      </c>
    </row>
    <row r="443" spans="1:12" ht="13.5" thickBot="1" x14ac:dyDescent="0.25">
      <c r="A443" s="200" t="s">
        <v>278</v>
      </c>
    </row>
    <row r="444" spans="1:12" ht="13.5" thickBot="1" x14ac:dyDescent="0.25">
      <c r="A444" s="270" t="s">
        <v>285</v>
      </c>
      <c r="B444" s="230"/>
      <c r="C444" s="1077" t="s">
        <v>50</v>
      </c>
      <c r="D444" s="1078"/>
      <c r="E444" s="1078"/>
      <c r="F444" s="1078"/>
      <c r="G444" s="1078"/>
      <c r="H444" s="1079"/>
      <c r="I444" s="1080" t="s">
        <v>0</v>
      </c>
      <c r="J444" s="228">
        <v>228</v>
      </c>
    </row>
    <row r="445" spans="1:12" ht="13.5" thickBot="1" x14ac:dyDescent="0.25">
      <c r="A445" s="231" t="s">
        <v>54</v>
      </c>
      <c r="B445" s="904"/>
      <c r="C445" s="310">
        <v>1</v>
      </c>
      <c r="D445" s="311">
        <v>2</v>
      </c>
      <c r="E445" s="311">
        <v>3</v>
      </c>
      <c r="F445" s="311">
        <v>4</v>
      </c>
      <c r="G445" s="311">
        <v>5</v>
      </c>
      <c r="H445" s="312">
        <v>6</v>
      </c>
      <c r="I445" s="1081"/>
      <c r="J445" s="213"/>
    </row>
    <row r="446" spans="1:12" x14ac:dyDescent="0.2">
      <c r="A446" s="234" t="s">
        <v>3</v>
      </c>
      <c r="B446" s="1020"/>
      <c r="C446" s="442">
        <v>3865</v>
      </c>
      <c r="D446" s="443">
        <v>3865</v>
      </c>
      <c r="E446" s="443">
        <v>3865</v>
      </c>
      <c r="F446" s="443">
        <v>3865</v>
      </c>
      <c r="G446" s="443">
        <v>3865</v>
      </c>
      <c r="H446" s="634">
        <v>3865</v>
      </c>
      <c r="I446" s="703">
        <v>3865</v>
      </c>
      <c r="J446" s="278"/>
      <c r="K446" s="396"/>
      <c r="L446" s="1229"/>
    </row>
    <row r="447" spans="1:12" x14ac:dyDescent="0.2">
      <c r="A447" s="238" t="s">
        <v>6</v>
      </c>
      <c r="B447" s="238"/>
      <c r="C447" s="239">
        <v>4128</v>
      </c>
      <c r="D447" s="240">
        <v>4318</v>
      </c>
      <c r="E447" s="240">
        <v>4195</v>
      </c>
      <c r="F447" s="240">
        <v>4001</v>
      </c>
      <c r="G447" s="240">
        <v>4122</v>
      </c>
      <c r="H447" s="241">
        <v>4113</v>
      </c>
      <c r="I447" s="367">
        <v>4140</v>
      </c>
      <c r="K447" s="396"/>
      <c r="L447" s="1229"/>
    </row>
    <row r="448" spans="1:12" x14ac:dyDescent="0.2">
      <c r="A448" s="231" t="s">
        <v>7</v>
      </c>
      <c r="B448" s="231"/>
      <c r="C448" s="242">
        <v>69.8</v>
      </c>
      <c r="D448" s="243">
        <v>79.099999999999994</v>
      </c>
      <c r="E448" s="243">
        <v>76.900000000000006</v>
      </c>
      <c r="F448" s="243">
        <v>62.8</v>
      </c>
      <c r="G448" s="243">
        <v>65.099999999999994</v>
      </c>
      <c r="H448" s="244">
        <v>79.099999999999994</v>
      </c>
      <c r="I448" s="368">
        <v>67.099999999999994</v>
      </c>
      <c r="J448" s="393"/>
      <c r="K448" s="396"/>
    </row>
    <row r="449" spans="1:12" ht="13.5" thickBot="1" x14ac:dyDescent="0.25">
      <c r="A449" s="253" t="s">
        <v>8</v>
      </c>
      <c r="B449" s="253"/>
      <c r="C449" s="911">
        <v>9.1999999999999998E-2</v>
      </c>
      <c r="D449" s="912">
        <v>8.4000000000000005E-2</v>
      </c>
      <c r="E449" s="912">
        <v>7.5999999999999998E-2</v>
      </c>
      <c r="F449" s="912">
        <v>0.10199999999999999</v>
      </c>
      <c r="G449" s="912">
        <v>0.11600000000000001</v>
      </c>
      <c r="H449" s="913">
        <v>8.4000000000000005E-2</v>
      </c>
      <c r="I449" s="667">
        <v>9.7000000000000003E-2</v>
      </c>
      <c r="J449" s="285"/>
      <c r="K449" s="286"/>
    </row>
    <row r="450" spans="1:12" x14ac:dyDescent="0.2">
      <c r="A450" s="668" t="s">
        <v>1</v>
      </c>
      <c r="B450" s="668"/>
      <c r="C450" s="432">
        <f t="shared" ref="C450:I450" si="94">C447/C446*100-100</f>
        <v>6.8046571798188893</v>
      </c>
      <c r="D450" s="433">
        <f t="shared" si="94"/>
        <v>11.720569210866756</v>
      </c>
      <c r="E450" s="433">
        <f t="shared" si="94"/>
        <v>8.5381630012936682</v>
      </c>
      <c r="F450" s="433">
        <f t="shared" si="94"/>
        <v>3.51875808538162</v>
      </c>
      <c r="G450" s="433">
        <f t="shared" si="94"/>
        <v>6.6494178525226459</v>
      </c>
      <c r="H450" s="434">
        <f t="shared" si="94"/>
        <v>6.4165588615782525</v>
      </c>
      <c r="I450" s="672">
        <f t="shared" si="94"/>
        <v>7.1151358344113902</v>
      </c>
      <c r="K450" s="286"/>
    </row>
    <row r="451" spans="1:12" ht="13.5" thickBot="1" x14ac:dyDescent="0.25">
      <c r="A451" s="669" t="s">
        <v>27</v>
      </c>
      <c r="B451" s="669"/>
      <c r="C451" s="220">
        <f t="shared" ref="C451:I451" si="95">C447-C433</f>
        <v>67</v>
      </c>
      <c r="D451" s="221">
        <f t="shared" si="95"/>
        <v>177</v>
      </c>
      <c r="E451" s="221">
        <f t="shared" si="95"/>
        <v>4</v>
      </c>
      <c r="F451" s="221">
        <f t="shared" si="95"/>
        <v>59</v>
      </c>
      <c r="G451" s="221">
        <f t="shared" si="95"/>
        <v>84</v>
      </c>
      <c r="H451" s="226">
        <f t="shared" si="95"/>
        <v>213</v>
      </c>
      <c r="I451" s="370">
        <f t="shared" si="95"/>
        <v>113</v>
      </c>
      <c r="J451" s="215"/>
      <c r="K451" s="286"/>
    </row>
    <row r="452" spans="1:12" x14ac:dyDescent="0.2">
      <c r="A452" s="904" t="s">
        <v>51</v>
      </c>
      <c r="B452" s="904"/>
      <c r="C452" s="310">
        <v>596</v>
      </c>
      <c r="D452" s="311">
        <v>610</v>
      </c>
      <c r="E452" s="311">
        <v>162</v>
      </c>
      <c r="F452" s="311">
        <v>615</v>
      </c>
      <c r="G452" s="311">
        <v>613</v>
      </c>
      <c r="H452" s="312">
        <v>619</v>
      </c>
      <c r="I452" s="385">
        <f>SUM(C452:H452)</f>
        <v>3215</v>
      </c>
      <c r="J452" s="263" t="s">
        <v>56</v>
      </c>
      <c r="K452" s="263">
        <f>I438-I452</f>
        <v>60</v>
      </c>
      <c r="L452" s="285">
        <f>K452/I438</f>
        <v>1.8320610687022901E-2</v>
      </c>
    </row>
    <row r="453" spans="1:12" x14ac:dyDescent="0.2">
      <c r="A453" s="231" t="s">
        <v>28</v>
      </c>
      <c r="B453" s="231"/>
      <c r="C453" s="218"/>
      <c r="D453" s="267"/>
      <c r="E453" s="267"/>
      <c r="F453" s="267"/>
      <c r="G453" s="267"/>
      <c r="H453" s="219"/>
      <c r="I453" s="325"/>
      <c r="J453" s="200" t="s">
        <v>57</v>
      </c>
      <c r="K453" s="200">
        <v>153.08000000000001</v>
      </c>
    </row>
    <row r="454" spans="1:12" ht="13.5" thickBot="1" x14ac:dyDescent="0.25">
      <c r="A454" s="669" t="s">
        <v>26</v>
      </c>
      <c r="B454" s="669"/>
      <c r="C454" s="345">
        <f t="shared" ref="C454:H454" si="96">C453-C439</f>
        <v>0</v>
      </c>
      <c r="D454" s="346">
        <f t="shared" si="96"/>
        <v>0</v>
      </c>
      <c r="E454" s="346">
        <f t="shared" si="96"/>
        <v>0</v>
      </c>
      <c r="F454" s="346">
        <f t="shared" si="96"/>
        <v>0</v>
      </c>
      <c r="G454" s="346">
        <f t="shared" si="96"/>
        <v>0</v>
      </c>
      <c r="H454" s="347">
        <f t="shared" si="96"/>
        <v>0</v>
      </c>
      <c r="I454" s="371"/>
      <c r="J454" s="200" t="s">
        <v>26</v>
      </c>
      <c r="K454" s="200">
        <f>K453-K439</f>
        <v>9.2600000000000193</v>
      </c>
    </row>
    <row r="457" spans="1:12" ht="13.5" thickBot="1" x14ac:dyDescent="0.25"/>
    <row r="458" spans="1:12" ht="13.5" thickBot="1" x14ac:dyDescent="0.25">
      <c r="A458" s="270" t="s">
        <v>286</v>
      </c>
      <c r="B458" s="230"/>
      <c r="C458" s="1077" t="s">
        <v>50</v>
      </c>
      <c r="D458" s="1078"/>
      <c r="E458" s="1078"/>
      <c r="F458" s="1078"/>
      <c r="G458" s="1078"/>
      <c r="H458" s="1079"/>
      <c r="I458" s="1080" t="s">
        <v>0</v>
      </c>
      <c r="J458" s="228">
        <v>228</v>
      </c>
    </row>
    <row r="459" spans="1:12" ht="13.5" thickBot="1" x14ac:dyDescent="0.25">
      <c r="A459" s="231" t="s">
        <v>54</v>
      </c>
      <c r="B459" s="904"/>
      <c r="C459" s="310">
        <v>1</v>
      </c>
      <c r="D459" s="311">
        <v>2</v>
      </c>
      <c r="E459" s="311">
        <v>3</v>
      </c>
      <c r="F459" s="311">
        <v>4</v>
      </c>
      <c r="G459" s="311">
        <v>5</v>
      </c>
      <c r="H459" s="312">
        <v>6</v>
      </c>
      <c r="I459" s="1081"/>
      <c r="J459" s="213"/>
    </row>
    <row r="460" spans="1:12" x14ac:dyDescent="0.2">
      <c r="A460" s="234" t="s">
        <v>3</v>
      </c>
      <c r="B460" s="1020"/>
      <c r="C460" s="442">
        <v>3885</v>
      </c>
      <c r="D460" s="443">
        <v>3885</v>
      </c>
      <c r="E460" s="443">
        <v>3885</v>
      </c>
      <c r="F460" s="443">
        <v>3885</v>
      </c>
      <c r="G460" s="443">
        <v>3885</v>
      </c>
      <c r="H460" s="634">
        <v>3885</v>
      </c>
      <c r="I460" s="703">
        <v>3885</v>
      </c>
      <c r="J460" s="278"/>
      <c r="K460" s="396"/>
      <c r="L460" s="1229"/>
    </row>
    <row r="461" spans="1:12" x14ac:dyDescent="0.2">
      <c r="A461" s="238" t="s">
        <v>6</v>
      </c>
      <c r="B461" s="238"/>
      <c r="C461" s="239">
        <v>4279</v>
      </c>
      <c r="D461" s="240">
        <v>4356</v>
      </c>
      <c r="E461" s="240">
        <v>4436</v>
      </c>
      <c r="F461" s="240">
        <v>4250</v>
      </c>
      <c r="G461" s="240">
        <v>4056</v>
      </c>
      <c r="H461" s="241">
        <v>4180</v>
      </c>
      <c r="I461" s="367">
        <v>4236</v>
      </c>
      <c r="K461" s="396"/>
      <c r="L461" s="1229"/>
    </row>
    <row r="462" spans="1:12" x14ac:dyDescent="0.2">
      <c r="A462" s="231" t="s">
        <v>7</v>
      </c>
      <c r="B462" s="231"/>
      <c r="C462" s="242">
        <v>81.400000000000006</v>
      </c>
      <c r="D462" s="243">
        <v>72.099999999999994</v>
      </c>
      <c r="E462" s="243">
        <v>61.5</v>
      </c>
      <c r="F462" s="243">
        <v>67.400000000000006</v>
      </c>
      <c r="G462" s="243">
        <v>69.8</v>
      </c>
      <c r="H462" s="244">
        <v>65.099999999999994</v>
      </c>
      <c r="I462" s="368">
        <v>68.900000000000006</v>
      </c>
      <c r="J462" s="393"/>
      <c r="K462" s="396"/>
    </row>
    <row r="463" spans="1:12" ht="13.5" thickBot="1" x14ac:dyDescent="0.25">
      <c r="A463" s="253" t="s">
        <v>8</v>
      </c>
      <c r="B463" s="253"/>
      <c r="C463" s="911">
        <v>8.2000000000000003E-2</v>
      </c>
      <c r="D463" s="912">
        <v>0.09</v>
      </c>
      <c r="E463" s="912">
        <v>9.4E-2</v>
      </c>
      <c r="F463" s="912">
        <v>8.8999999999999996E-2</v>
      </c>
      <c r="G463" s="912">
        <v>0.10199999999999999</v>
      </c>
      <c r="H463" s="913">
        <v>9.1999999999999998E-2</v>
      </c>
      <c r="I463" s="667">
        <v>9.4E-2</v>
      </c>
      <c r="J463" s="285"/>
      <c r="K463" s="286"/>
    </row>
    <row r="464" spans="1:12" x14ac:dyDescent="0.2">
      <c r="A464" s="668" t="s">
        <v>1</v>
      </c>
      <c r="B464" s="668"/>
      <c r="C464" s="432">
        <f t="shared" ref="C464:I464" si="97">C461/C460*100-100</f>
        <v>10.141570141570128</v>
      </c>
      <c r="D464" s="433">
        <f t="shared" si="97"/>
        <v>12.123552123552116</v>
      </c>
      <c r="E464" s="433">
        <f t="shared" si="97"/>
        <v>14.182754182754181</v>
      </c>
      <c r="F464" s="433">
        <f t="shared" si="97"/>
        <v>9.3951093951093867</v>
      </c>
      <c r="G464" s="433">
        <f t="shared" si="97"/>
        <v>4.4015444015444132</v>
      </c>
      <c r="H464" s="434">
        <f t="shared" si="97"/>
        <v>7.5933075933075855</v>
      </c>
      <c r="I464" s="672">
        <f t="shared" si="97"/>
        <v>9.0347490347490407</v>
      </c>
      <c r="K464" s="286"/>
    </row>
    <row r="465" spans="1:12" ht="13.5" thickBot="1" x14ac:dyDescent="0.25">
      <c r="A465" s="669" t="s">
        <v>27</v>
      </c>
      <c r="B465" s="669"/>
      <c r="C465" s="220">
        <f t="shared" ref="C465:I465" si="98">C461-C447</f>
        <v>151</v>
      </c>
      <c r="D465" s="221">
        <f t="shared" si="98"/>
        <v>38</v>
      </c>
      <c r="E465" s="221">
        <f t="shared" si="98"/>
        <v>241</v>
      </c>
      <c r="F465" s="221">
        <f t="shared" si="98"/>
        <v>249</v>
      </c>
      <c r="G465" s="221">
        <f t="shared" si="98"/>
        <v>-66</v>
      </c>
      <c r="H465" s="226">
        <f t="shared" si="98"/>
        <v>67</v>
      </c>
      <c r="I465" s="370">
        <f t="shared" si="98"/>
        <v>96</v>
      </c>
      <c r="J465" s="215"/>
      <c r="K465" s="286"/>
    </row>
    <row r="466" spans="1:12" x14ac:dyDescent="0.2">
      <c r="A466" s="904" t="s">
        <v>51</v>
      </c>
      <c r="B466" s="904"/>
      <c r="C466" s="310">
        <v>594</v>
      </c>
      <c r="D466" s="311">
        <v>609</v>
      </c>
      <c r="E466" s="311">
        <v>160</v>
      </c>
      <c r="F466" s="311">
        <v>615</v>
      </c>
      <c r="G466" s="311">
        <v>610</v>
      </c>
      <c r="H466" s="312">
        <v>618</v>
      </c>
      <c r="I466" s="385">
        <f>SUM(C466:H466)</f>
        <v>3206</v>
      </c>
      <c r="J466" s="263" t="s">
        <v>56</v>
      </c>
      <c r="K466" s="263">
        <f>I452-I466</f>
        <v>9</v>
      </c>
      <c r="L466" s="285">
        <f>K466/I452</f>
        <v>2.7993779160186624E-3</v>
      </c>
    </row>
    <row r="467" spans="1:12" x14ac:dyDescent="0.2">
      <c r="A467" s="231" t="s">
        <v>28</v>
      </c>
      <c r="B467" s="231"/>
      <c r="C467" s="218"/>
      <c r="D467" s="267"/>
      <c r="E467" s="267"/>
      <c r="F467" s="267"/>
      <c r="G467" s="267"/>
      <c r="H467" s="219"/>
      <c r="I467" s="325"/>
      <c r="J467" s="200" t="s">
        <v>57</v>
      </c>
      <c r="K467" s="200">
        <v>158.86000000000001</v>
      </c>
    </row>
    <row r="468" spans="1:12" ht="13.5" thickBot="1" x14ac:dyDescent="0.25">
      <c r="A468" s="669" t="s">
        <v>26</v>
      </c>
      <c r="B468" s="669"/>
      <c r="C468" s="345">
        <f t="shared" ref="C468:H468" si="99">C467-C453</f>
        <v>0</v>
      </c>
      <c r="D468" s="346">
        <f t="shared" si="99"/>
        <v>0</v>
      </c>
      <c r="E468" s="346">
        <f t="shared" si="99"/>
        <v>0</v>
      </c>
      <c r="F468" s="346">
        <f t="shared" si="99"/>
        <v>0</v>
      </c>
      <c r="G468" s="346">
        <f t="shared" si="99"/>
        <v>0</v>
      </c>
      <c r="H468" s="347">
        <f t="shared" si="99"/>
        <v>0</v>
      </c>
      <c r="I468" s="371"/>
      <c r="J468" s="200" t="s">
        <v>26</v>
      </c>
      <c r="K468" s="200">
        <f>K467-K453</f>
        <v>5.7800000000000011</v>
      </c>
    </row>
    <row r="471" spans="1:12" ht="13.5" thickBot="1" x14ac:dyDescent="0.25"/>
    <row r="472" spans="1:12" ht="13.5" thickBot="1" x14ac:dyDescent="0.25">
      <c r="A472" s="270" t="s">
        <v>287</v>
      </c>
      <c r="B472" s="230"/>
      <c r="C472" s="1077" t="s">
        <v>50</v>
      </c>
      <c r="D472" s="1078"/>
      <c r="E472" s="1078"/>
      <c r="F472" s="1078"/>
      <c r="G472" s="1078"/>
      <c r="H472" s="1079"/>
      <c r="I472" s="1080" t="s">
        <v>0</v>
      </c>
      <c r="J472" s="228">
        <v>229</v>
      </c>
    </row>
    <row r="473" spans="1:12" ht="13.5" thickBot="1" x14ac:dyDescent="0.25">
      <c r="A473" s="231" t="s">
        <v>54</v>
      </c>
      <c r="B473" s="904"/>
      <c r="C473" s="310">
        <v>1</v>
      </c>
      <c r="D473" s="311">
        <v>2</v>
      </c>
      <c r="E473" s="311">
        <v>3</v>
      </c>
      <c r="F473" s="311">
        <v>4</v>
      </c>
      <c r="G473" s="311">
        <v>5</v>
      </c>
      <c r="H473" s="312">
        <v>6</v>
      </c>
      <c r="I473" s="1081"/>
      <c r="J473" s="213"/>
    </row>
    <row r="474" spans="1:12" x14ac:dyDescent="0.2">
      <c r="A474" s="234" t="s">
        <v>3</v>
      </c>
      <c r="B474" s="1020"/>
      <c r="C474" s="442">
        <v>3905</v>
      </c>
      <c r="D474" s="443">
        <v>3905</v>
      </c>
      <c r="E474" s="443">
        <v>3905</v>
      </c>
      <c r="F474" s="443">
        <v>3905</v>
      </c>
      <c r="G474" s="443">
        <v>3905</v>
      </c>
      <c r="H474" s="634">
        <v>3905</v>
      </c>
      <c r="I474" s="703">
        <v>3905</v>
      </c>
      <c r="J474" s="278"/>
      <c r="K474" s="396"/>
      <c r="L474" s="1229"/>
    </row>
    <row r="475" spans="1:12" x14ac:dyDescent="0.2">
      <c r="A475" s="238" t="s">
        <v>6</v>
      </c>
      <c r="B475" s="238"/>
      <c r="C475" s="239">
        <v>4299</v>
      </c>
      <c r="D475" s="240">
        <v>4455</v>
      </c>
      <c r="E475" s="240">
        <v>4469</v>
      </c>
      <c r="F475" s="240">
        <v>4304</v>
      </c>
      <c r="G475" s="240">
        <v>4353</v>
      </c>
      <c r="H475" s="241">
        <v>4371</v>
      </c>
      <c r="I475" s="367">
        <v>4363</v>
      </c>
      <c r="K475" s="396"/>
      <c r="L475" s="1229"/>
    </row>
    <row r="476" spans="1:12" x14ac:dyDescent="0.2">
      <c r="A476" s="231" t="s">
        <v>7</v>
      </c>
      <c r="B476" s="231"/>
      <c r="C476" s="242">
        <v>67.400000000000006</v>
      </c>
      <c r="D476" s="243">
        <v>76.7</v>
      </c>
      <c r="E476" s="243">
        <v>78.599999999999994</v>
      </c>
      <c r="F476" s="243">
        <v>744</v>
      </c>
      <c r="G476" s="243">
        <v>83.7</v>
      </c>
      <c r="H476" s="244">
        <v>79.099999999999994</v>
      </c>
      <c r="I476" s="368">
        <v>75.099999999999994</v>
      </c>
      <c r="J476" s="393"/>
      <c r="K476" s="396"/>
    </row>
    <row r="477" spans="1:12" ht="13.5" thickBot="1" x14ac:dyDescent="0.25">
      <c r="A477" s="253" t="s">
        <v>8</v>
      </c>
      <c r="B477" s="253"/>
      <c r="C477" s="911">
        <v>0.114</v>
      </c>
      <c r="D477" s="912">
        <v>8.2000000000000003E-2</v>
      </c>
      <c r="E477" s="912">
        <v>0.10100000000000001</v>
      </c>
      <c r="F477" s="912">
        <v>9.6000000000000002E-2</v>
      </c>
      <c r="G477" s="912">
        <v>9.2999999999999999E-2</v>
      </c>
      <c r="H477" s="913">
        <v>8.8999999999999996E-2</v>
      </c>
      <c r="I477" s="667">
        <v>9.5000000000000001E-2</v>
      </c>
      <c r="J477" s="285"/>
      <c r="K477" s="286"/>
    </row>
    <row r="478" spans="1:12" x14ac:dyDescent="0.2">
      <c r="A478" s="668" t="s">
        <v>1</v>
      </c>
      <c r="B478" s="668"/>
      <c r="C478" s="432">
        <f t="shared" ref="C478:I478" si="100">C475/C474*100-100</f>
        <v>10.08962868117797</v>
      </c>
      <c r="D478" s="433">
        <f t="shared" si="100"/>
        <v>14.08450704225352</v>
      </c>
      <c r="E478" s="433">
        <f t="shared" si="100"/>
        <v>14.44302176696543</v>
      </c>
      <c r="F478" s="433">
        <f t="shared" si="100"/>
        <v>10.217669654289367</v>
      </c>
      <c r="G478" s="433">
        <f t="shared" si="100"/>
        <v>11.47247119078105</v>
      </c>
      <c r="H478" s="434">
        <f t="shared" si="100"/>
        <v>11.933418693982077</v>
      </c>
      <c r="I478" s="672">
        <f t="shared" si="100"/>
        <v>11.728553137003843</v>
      </c>
      <c r="K478" s="286"/>
    </row>
    <row r="479" spans="1:12" ht="13.5" thickBot="1" x14ac:dyDescent="0.25">
      <c r="A479" s="669" t="s">
        <v>27</v>
      </c>
      <c r="B479" s="669"/>
      <c r="C479" s="220">
        <f t="shared" ref="C479:I479" si="101">C475-C461</f>
        <v>20</v>
      </c>
      <c r="D479" s="221">
        <f t="shared" si="101"/>
        <v>99</v>
      </c>
      <c r="E479" s="221">
        <f t="shared" si="101"/>
        <v>33</v>
      </c>
      <c r="F479" s="221">
        <f t="shared" si="101"/>
        <v>54</v>
      </c>
      <c r="G479" s="221">
        <f t="shared" si="101"/>
        <v>297</v>
      </c>
      <c r="H479" s="226">
        <f t="shared" si="101"/>
        <v>191</v>
      </c>
      <c r="I479" s="370">
        <f t="shared" si="101"/>
        <v>127</v>
      </c>
      <c r="J479" s="215"/>
      <c r="K479" s="286"/>
    </row>
    <row r="480" spans="1:12" x14ac:dyDescent="0.2">
      <c r="A480" s="904" t="s">
        <v>51</v>
      </c>
      <c r="B480" s="904"/>
      <c r="C480" s="310">
        <v>590</v>
      </c>
      <c r="D480" s="311">
        <v>603</v>
      </c>
      <c r="E480" s="311">
        <v>156</v>
      </c>
      <c r="F480" s="311">
        <v>613</v>
      </c>
      <c r="G480" s="311">
        <v>610</v>
      </c>
      <c r="H480" s="312">
        <v>615</v>
      </c>
      <c r="I480" s="385">
        <f>SUM(C480:H480)</f>
        <v>3187</v>
      </c>
      <c r="J480" s="263" t="s">
        <v>56</v>
      </c>
      <c r="K480" s="263">
        <f>I466-I480</f>
        <v>19</v>
      </c>
      <c r="L480" s="285">
        <f>K480/I466</f>
        <v>5.9263880224578918E-3</v>
      </c>
    </row>
    <row r="481" spans="1:12" x14ac:dyDescent="0.2">
      <c r="A481" s="231" t="s">
        <v>28</v>
      </c>
      <c r="B481" s="231"/>
      <c r="C481" s="218"/>
      <c r="D481" s="267"/>
      <c r="E481" s="267"/>
      <c r="F481" s="267"/>
      <c r="G481" s="267"/>
      <c r="H481" s="219"/>
      <c r="I481" s="325"/>
      <c r="J481" s="200" t="s">
        <v>57</v>
      </c>
      <c r="K481" s="200">
        <v>159.47</v>
      </c>
    </row>
    <row r="482" spans="1:12" ht="13.5" thickBot="1" x14ac:dyDescent="0.25">
      <c r="A482" s="669" t="s">
        <v>26</v>
      </c>
      <c r="B482" s="669"/>
      <c r="C482" s="345">
        <f t="shared" ref="C482:H482" si="102">C481-C467</f>
        <v>0</v>
      </c>
      <c r="D482" s="346">
        <f t="shared" si="102"/>
        <v>0</v>
      </c>
      <c r="E482" s="346">
        <f t="shared" si="102"/>
        <v>0</v>
      </c>
      <c r="F482" s="346">
        <f t="shared" si="102"/>
        <v>0</v>
      </c>
      <c r="G482" s="346">
        <f t="shared" si="102"/>
        <v>0</v>
      </c>
      <c r="H482" s="347">
        <f t="shared" si="102"/>
        <v>0</v>
      </c>
      <c r="I482" s="371"/>
      <c r="J482" s="200" t="s">
        <v>26</v>
      </c>
      <c r="K482" s="200">
        <f>K481-K467</f>
        <v>0.60999999999998522</v>
      </c>
    </row>
    <row r="485" spans="1:12" ht="13.5" thickBot="1" x14ac:dyDescent="0.25"/>
    <row r="486" spans="1:12" ht="13.5" thickBot="1" x14ac:dyDescent="0.25">
      <c r="A486" s="270" t="s">
        <v>288</v>
      </c>
      <c r="B486" s="230"/>
      <c r="C486" s="1077" t="s">
        <v>50</v>
      </c>
      <c r="D486" s="1078"/>
      <c r="E486" s="1078"/>
      <c r="F486" s="1078"/>
      <c r="G486" s="1078"/>
      <c r="H486" s="1079"/>
      <c r="I486" s="1080" t="s">
        <v>0</v>
      </c>
      <c r="J486" s="228">
        <v>229</v>
      </c>
    </row>
    <row r="487" spans="1:12" ht="13.5" thickBot="1" x14ac:dyDescent="0.25">
      <c r="A487" s="231" t="s">
        <v>54</v>
      </c>
      <c r="B487" s="904"/>
      <c r="C487" s="310">
        <v>1</v>
      </c>
      <c r="D487" s="311">
        <v>2</v>
      </c>
      <c r="E487" s="311">
        <v>3</v>
      </c>
      <c r="F487" s="311">
        <v>4</v>
      </c>
      <c r="G487" s="311">
        <v>5</v>
      </c>
      <c r="H487" s="312">
        <v>6</v>
      </c>
      <c r="I487" s="1081"/>
      <c r="J487" s="213"/>
    </row>
    <row r="488" spans="1:12" x14ac:dyDescent="0.2">
      <c r="A488" s="234" t="s">
        <v>3</v>
      </c>
      <c r="B488" s="1020"/>
      <c r="C488" s="442">
        <v>3925</v>
      </c>
      <c r="D488" s="443">
        <v>3925</v>
      </c>
      <c r="E488" s="443">
        <v>3925</v>
      </c>
      <c r="F488" s="443">
        <v>3925</v>
      </c>
      <c r="G488" s="443">
        <v>3925</v>
      </c>
      <c r="H488" s="634">
        <v>3925</v>
      </c>
      <c r="I488" s="703">
        <v>3925</v>
      </c>
      <c r="J488" s="278"/>
      <c r="K488" s="396"/>
      <c r="L488" s="1229"/>
    </row>
    <row r="489" spans="1:12" x14ac:dyDescent="0.2">
      <c r="A489" s="238" t="s">
        <v>6</v>
      </c>
      <c r="B489" s="238"/>
      <c r="C489" s="239">
        <v>4277</v>
      </c>
      <c r="D489" s="240">
        <v>4545</v>
      </c>
      <c r="E489" s="240">
        <v>4564</v>
      </c>
      <c r="F489" s="240">
        <v>4353</v>
      </c>
      <c r="G489" s="240">
        <v>4328</v>
      </c>
      <c r="H489" s="241">
        <v>4368</v>
      </c>
      <c r="I489" s="367">
        <v>4386</v>
      </c>
      <c r="K489" s="396"/>
      <c r="L489" s="1229"/>
    </row>
    <row r="490" spans="1:12" x14ac:dyDescent="0.2">
      <c r="A490" s="231" t="s">
        <v>7</v>
      </c>
      <c r="B490" s="231"/>
      <c r="C490" s="242">
        <v>74.400000000000006</v>
      </c>
      <c r="D490" s="243">
        <v>67.400000000000006</v>
      </c>
      <c r="E490" s="243">
        <v>852.7</v>
      </c>
      <c r="F490" s="243">
        <v>69.8</v>
      </c>
      <c r="G490" s="243">
        <v>81.400000000000006</v>
      </c>
      <c r="H490" s="244">
        <v>72.099999999999994</v>
      </c>
      <c r="I490" s="368">
        <v>70.3</v>
      </c>
      <c r="J490" s="393"/>
      <c r="K490" s="396"/>
    </row>
    <row r="491" spans="1:12" ht="13.5" thickBot="1" x14ac:dyDescent="0.25">
      <c r="A491" s="253" t="s">
        <v>8</v>
      </c>
      <c r="B491" s="253"/>
      <c r="C491" s="911">
        <v>9.1999999999999998E-2</v>
      </c>
      <c r="D491" s="912">
        <v>0.11600000000000001</v>
      </c>
      <c r="E491" s="912">
        <v>7.0000000000000007E-2</v>
      </c>
      <c r="F491" s="912">
        <v>0.109</v>
      </c>
      <c r="G491" s="912">
        <v>0.106</v>
      </c>
      <c r="H491" s="913">
        <v>9.6000000000000002E-2</v>
      </c>
      <c r="I491" s="667">
        <v>0.104</v>
      </c>
      <c r="J491" s="285"/>
      <c r="K491" s="286"/>
    </row>
    <row r="492" spans="1:12" x14ac:dyDescent="0.2">
      <c r="A492" s="668" t="s">
        <v>1</v>
      </c>
      <c r="B492" s="668"/>
      <c r="C492" s="432">
        <f t="shared" ref="C492:I492" si="103">C489/C488*100-100</f>
        <v>8.9681528662420362</v>
      </c>
      <c r="D492" s="433">
        <f t="shared" si="103"/>
        <v>15.796178343949038</v>
      </c>
      <c r="E492" s="433">
        <f t="shared" si="103"/>
        <v>16.28025477707007</v>
      </c>
      <c r="F492" s="433">
        <f t="shared" si="103"/>
        <v>10.904458598726109</v>
      </c>
      <c r="G492" s="433">
        <f t="shared" si="103"/>
        <v>10.267515923566876</v>
      </c>
      <c r="H492" s="434">
        <f t="shared" si="103"/>
        <v>11.286624203821646</v>
      </c>
      <c r="I492" s="672">
        <f t="shared" si="103"/>
        <v>11.745222929936318</v>
      </c>
      <c r="K492" s="286"/>
    </row>
    <row r="493" spans="1:12" ht="13.5" thickBot="1" x14ac:dyDescent="0.25">
      <c r="A493" s="669" t="s">
        <v>27</v>
      </c>
      <c r="B493" s="669"/>
      <c r="C493" s="220">
        <f t="shared" ref="C493:I493" si="104">C489-C475</f>
        <v>-22</v>
      </c>
      <c r="D493" s="221">
        <f t="shared" si="104"/>
        <v>90</v>
      </c>
      <c r="E493" s="221">
        <f t="shared" si="104"/>
        <v>95</v>
      </c>
      <c r="F493" s="221">
        <f t="shared" si="104"/>
        <v>49</v>
      </c>
      <c r="G493" s="221">
        <f t="shared" si="104"/>
        <v>-25</v>
      </c>
      <c r="H493" s="226">
        <f t="shared" si="104"/>
        <v>-3</v>
      </c>
      <c r="I493" s="370">
        <f t="shared" si="104"/>
        <v>23</v>
      </c>
      <c r="J493" s="215"/>
      <c r="K493" s="286"/>
    </row>
    <row r="494" spans="1:12" x14ac:dyDescent="0.2">
      <c r="A494" s="904" t="s">
        <v>51</v>
      </c>
      <c r="B494" s="904"/>
      <c r="C494" s="310">
        <v>585</v>
      </c>
      <c r="D494" s="311">
        <v>596</v>
      </c>
      <c r="E494" s="311">
        <v>152</v>
      </c>
      <c r="F494" s="311">
        <v>605</v>
      </c>
      <c r="G494" s="311">
        <v>601</v>
      </c>
      <c r="H494" s="312">
        <v>607</v>
      </c>
      <c r="I494" s="385">
        <f>SUM(C494:H494)</f>
        <v>3146</v>
      </c>
      <c r="J494" s="263" t="s">
        <v>56</v>
      </c>
      <c r="K494" s="263">
        <f>I480-I494</f>
        <v>41</v>
      </c>
      <c r="L494" s="285">
        <f>K494/I480</f>
        <v>1.2864763100094132E-2</v>
      </c>
    </row>
    <row r="495" spans="1:12" x14ac:dyDescent="0.2">
      <c r="A495" s="231" t="s">
        <v>28</v>
      </c>
      <c r="B495" s="231"/>
      <c r="C495" s="218"/>
      <c r="D495" s="267"/>
      <c r="E495" s="267"/>
      <c r="F495" s="267"/>
      <c r="G495" s="267"/>
      <c r="H495" s="219"/>
      <c r="I495" s="325"/>
      <c r="J495" s="200" t="s">
        <v>57</v>
      </c>
      <c r="K495" s="200">
        <v>160.29</v>
      </c>
    </row>
    <row r="496" spans="1:12" ht="13.5" thickBot="1" x14ac:dyDescent="0.25">
      <c r="A496" s="669" t="s">
        <v>26</v>
      </c>
      <c r="B496" s="669"/>
      <c r="C496" s="345">
        <f t="shared" ref="C496:H496" si="105">C495-C481</f>
        <v>0</v>
      </c>
      <c r="D496" s="346">
        <f t="shared" si="105"/>
        <v>0</v>
      </c>
      <c r="E496" s="346">
        <f t="shared" si="105"/>
        <v>0</v>
      </c>
      <c r="F496" s="346">
        <f t="shared" si="105"/>
        <v>0</v>
      </c>
      <c r="G496" s="346">
        <f t="shared" si="105"/>
        <v>0</v>
      </c>
      <c r="H496" s="347">
        <f t="shared" si="105"/>
        <v>0</v>
      </c>
      <c r="I496" s="371"/>
      <c r="J496" s="200" t="s">
        <v>26</v>
      </c>
      <c r="K496" s="200">
        <f>K495-K481</f>
        <v>0.81999999999999318</v>
      </c>
    </row>
    <row r="499" spans="1:12" ht="13.5" thickBot="1" x14ac:dyDescent="0.25"/>
    <row r="500" spans="1:12" ht="13.5" thickBot="1" x14ac:dyDescent="0.25">
      <c r="A500" s="270" t="s">
        <v>289</v>
      </c>
      <c r="B500" s="230"/>
      <c r="C500" s="1077" t="s">
        <v>50</v>
      </c>
      <c r="D500" s="1078"/>
      <c r="E500" s="1078"/>
      <c r="F500" s="1078"/>
      <c r="G500" s="1078"/>
      <c r="H500" s="1079"/>
      <c r="I500" s="1080" t="s">
        <v>0</v>
      </c>
      <c r="J500" s="228"/>
    </row>
    <row r="501" spans="1:12" ht="13.5" thickBot="1" x14ac:dyDescent="0.25">
      <c r="A501" s="231" t="s">
        <v>54</v>
      </c>
      <c r="B501" s="904"/>
      <c r="C501" s="310">
        <v>1</v>
      </c>
      <c r="D501" s="311">
        <v>2</v>
      </c>
      <c r="E501" s="311">
        <v>3</v>
      </c>
      <c r="F501" s="311">
        <v>4</v>
      </c>
      <c r="G501" s="311">
        <v>5</v>
      </c>
      <c r="H501" s="312">
        <v>6</v>
      </c>
      <c r="I501" s="1081"/>
      <c r="J501" s="213"/>
    </row>
    <row r="502" spans="1:12" x14ac:dyDescent="0.2">
      <c r="A502" s="234" t="s">
        <v>3</v>
      </c>
      <c r="B502" s="1020"/>
      <c r="C502" s="442">
        <v>3945</v>
      </c>
      <c r="D502" s="443">
        <v>3945</v>
      </c>
      <c r="E502" s="443">
        <v>3945</v>
      </c>
      <c r="F502" s="443">
        <v>3945</v>
      </c>
      <c r="G502" s="443">
        <v>3945</v>
      </c>
      <c r="H502" s="634">
        <v>3945</v>
      </c>
      <c r="I502" s="703">
        <v>3945</v>
      </c>
      <c r="J502" s="278"/>
      <c r="K502" s="396"/>
      <c r="L502" s="1229"/>
    </row>
    <row r="503" spans="1:12" x14ac:dyDescent="0.2">
      <c r="A503" s="238" t="s">
        <v>6</v>
      </c>
      <c r="B503" s="238"/>
      <c r="C503" s="239">
        <v>4411</v>
      </c>
      <c r="D503" s="240">
        <v>4611</v>
      </c>
      <c r="E503" s="240">
        <v>4607</v>
      </c>
      <c r="F503" s="240">
        <v>4381</v>
      </c>
      <c r="G503" s="240">
        <v>4364</v>
      </c>
      <c r="H503" s="241">
        <v>4490</v>
      </c>
      <c r="I503" s="367">
        <v>4461</v>
      </c>
      <c r="K503" s="396"/>
      <c r="L503" s="1229"/>
    </row>
    <row r="504" spans="1:12" x14ac:dyDescent="0.2">
      <c r="A504" s="231" t="s">
        <v>7</v>
      </c>
      <c r="B504" s="231"/>
      <c r="C504" s="242">
        <v>79.099999999999994</v>
      </c>
      <c r="D504" s="243">
        <v>65.099999999999994</v>
      </c>
      <c r="E504" s="243">
        <v>57.1</v>
      </c>
      <c r="F504" s="243">
        <v>62.8</v>
      </c>
      <c r="G504" s="243">
        <v>72.099999999999994</v>
      </c>
      <c r="H504" s="244">
        <v>72.099999999999994</v>
      </c>
      <c r="I504" s="368">
        <v>66.8</v>
      </c>
      <c r="J504" s="393"/>
      <c r="K504" s="396"/>
    </row>
    <row r="505" spans="1:12" ht="13.5" thickBot="1" x14ac:dyDescent="0.25">
      <c r="A505" s="253" t="s">
        <v>8</v>
      </c>
      <c r="B505" s="253"/>
      <c r="C505" s="911">
        <v>7.8E-2</v>
      </c>
      <c r="D505" s="912">
        <v>9.7000000000000003E-2</v>
      </c>
      <c r="E505" s="912">
        <v>0.13600000000000001</v>
      </c>
      <c r="F505" s="912">
        <v>0.11</v>
      </c>
      <c r="G505" s="912">
        <v>9.8000000000000004E-2</v>
      </c>
      <c r="H505" s="913">
        <v>9.7000000000000003E-2</v>
      </c>
      <c r="I505" s="667">
        <v>0.10100000000000001</v>
      </c>
      <c r="J505" s="285"/>
      <c r="K505" s="286"/>
    </row>
    <row r="506" spans="1:12" x14ac:dyDescent="0.2">
      <c r="A506" s="668" t="s">
        <v>1</v>
      </c>
      <c r="B506" s="668"/>
      <c r="C506" s="432">
        <f t="shared" ref="C506:I506" si="106">C503/C502*100-100</f>
        <v>11.812420785804818</v>
      </c>
      <c r="D506" s="433">
        <f t="shared" si="106"/>
        <v>16.882129277566534</v>
      </c>
      <c r="E506" s="433">
        <f t="shared" si="106"/>
        <v>16.780735107731303</v>
      </c>
      <c r="F506" s="433">
        <f t="shared" si="106"/>
        <v>11.051964512040556</v>
      </c>
      <c r="G506" s="433">
        <f t="shared" si="106"/>
        <v>10.621039290240802</v>
      </c>
      <c r="H506" s="434">
        <f t="shared" si="106"/>
        <v>13.814955640050712</v>
      </c>
      <c r="I506" s="672">
        <f t="shared" si="106"/>
        <v>13.079847908745251</v>
      </c>
      <c r="K506" s="286"/>
    </row>
    <row r="507" spans="1:12" ht="13.5" thickBot="1" x14ac:dyDescent="0.25">
      <c r="A507" s="669" t="s">
        <v>27</v>
      </c>
      <c r="B507" s="669"/>
      <c r="C507" s="220">
        <f t="shared" ref="C507:I507" si="107">C503-C489</f>
        <v>134</v>
      </c>
      <c r="D507" s="221">
        <f t="shared" si="107"/>
        <v>66</v>
      </c>
      <c r="E507" s="221">
        <f t="shared" si="107"/>
        <v>43</v>
      </c>
      <c r="F507" s="221">
        <f t="shared" si="107"/>
        <v>28</v>
      </c>
      <c r="G507" s="221">
        <f t="shared" si="107"/>
        <v>36</v>
      </c>
      <c r="H507" s="226">
        <f t="shared" si="107"/>
        <v>122</v>
      </c>
      <c r="I507" s="370">
        <f t="shared" si="107"/>
        <v>75</v>
      </c>
      <c r="J507" s="215"/>
      <c r="K507" s="286"/>
    </row>
    <row r="508" spans="1:12" x14ac:dyDescent="0.2">
      <c r="A508" s="904" t="s">
        <v>51</v>
      </c>
      <c r="B508" s="904"/>
      <c r="C508" s="310">
        <v>574</v>
      </c>
      <c r="D508" s="311">
        <v>585</v>
      </c>
      <c r="E508" s="311">
        <v>147</v>
      </c>
      <c r="F508" s="311">
        <v>597</v>
      </c>
      <c r="G508" s="311">
        <v>584</v>
      </c>
      <c r="H508" s="312">
        <v>597</v>
      </c>
      <c r="I508" s="385">
        <f>SUM(C508:H508)</f>
        <v>3084</v>
      </c>
      <c r="J508" s="263" t="s">
        <v>56</v>
      </c>
      <c r="K508" s="263">
        <f>I494-I508</f>
        <v>62</v>
      </c>
      <c r="L508" s="285">
        <f>K508/I494</f>
        <v>1.9707565162110616E-2</v>
      </c>
    </row>
    <row r="509" spans="1:12" x14ac:dyDescent="0.2">
      <c r="A509" s="231" t="s">
        <v>28</v>
      </c>
      <c r="B509" s="231"/>
      <c r="C509" s="218"/>
      <c r="D509" s="267"/>
      <c r="E509" s="267"/>
      <c r="F509" s="267"/>
      <c r="G509" s="267"/>
      <c r="H509" s="219"/>
      <c r="I509" s="325"/>
      <c r="J509" s="200" t="s">
        <v>57</v>
      </c>
      <c r="K509" s="200">
        <v>161.01</v>
      </c>
    </row>
    <row r="510" spans="1:12" ht="13.5" thickBot="1" x14ac:dyDescent="0.25">
      <c r="A510" s="669" t="s">
        <v>26</v>
      </c>
      <c r="B510" s="669"/>
      <c r="C510" s="345">
        <f t="shared" ref="C510:H510" si="108">C509-C495</f>
        <v>0</v>
      </c>
      <c r="D510" s="346">
        <f t="shared" si="108"/>
        <v>0</v>
      </c>
      <c r="E510" s="346">
        <f t="shared" si="108"/>
        <v>0</v>
      </c>
      <c r="F510" s="346">
        <f t="shared" si="108"/>
        <v>0</v>
      </c>
      <c r="G510" s="346">
        <f t="shared" si="108"/>
        <v>0</v>
      </c>
      <c r="H510" s="347">
        <f t="shared" si="108"/>
        <v>0</v>
      </c>
      <c r="I510" s="371"/>
      <c r="J510" s="200" t="s">
        <v>26</v>
      </c>
      <c r="K510" s="200">
        <f>K509-K495</f>
        <v>0.71999999999999886</v>
      </c>
    </row>
    <row r="513" spans="1:12" ht="13.5" thickBot="1" x14ac:dyDescent="0.25"/>
    <row r="514" spans="1:12" ht="13.5" thickBot="1" x14ac:dyDescent="0.25">
      <c r="A514" s="270" t="s">
        <v>290</v>
      </c>
      <c r="B514" s="230"/>
      <c r="C514" s="1077" t="s">
        <v>50</v>
      </c>
      <c r="D514" s="1078"/>
      <c r="E514" s="1078"/>
      <c r="F514" s="1078"/>
      <c r="G514" s="1078"/>
      <c r="H514" s="1079"/>
      <c r="I514" s="1080" t="s">
        <v>0</v>
      </c>
      <c r="J514" s="228">
        <v>228</v>
      </c>
    </row>
    <row r="515" spans="1:12" ht="13.5" thickBot="1" x14ac:dyDescent="0.25">
      <c r="A515" s="231" t="s">
        <v>54</v>
      </c>
      <c r="B515" s="904"/>
      <c r="C515" s="310">
        <v>1</v>
      </c>
      <c r="D515" s="311">
        <v>2</v>
      </c>
      <c r="E515" s="311">
        <v>3</v>
      </c>
      <c r="F515" s="311">
        <v>4</v>
      </c>
      <c r="G515" s="311">
        <v>5</v>
      </c>
      <c r="H515" s="312">
        <v>6</v>
      </c>
      <c r="I515" s="1081"/>
      <c r="J515" s="213"/>
    </row>
    <row r="516" spans="1:12" x14ac:dyDescent="0.2">
      <c r="A516" s="234" t="s">
        <v>3</v>
      </c>
      <c r="B516" s="1020"/>
      <c r="C516" s="442">
        <v>3965</v>
      </c>
      <c r="D516" s="443">
        <v>3965</v>
      </c>
      <c r="E516" s="443">
        <v>3965</v>
      </c>
      <c r="F516" s="443">
        <v>3965</v>
      </c>
      <c r="G516" s="443">
        <v>3965</v>
      </c>
      <c r="H516" s="634">
        <v>3965</v>
      </c>
      <c r="I516" s="703">
        <v>3965</v>
      </c>
      <c r="J516" s="278"/>
      <c r="K516" s="396"/>
      <c r="L516" s="1229"/>
    </row>
    <row r="517" spans="1:12" x14ac:dyDescent="0.2">
      <c r="A517" s="238" t="s">
        <v>6</v>
      </c>
      <c r="B517" s="238"/>
      <c r="C517" s="239">
        <v>4367</v>
      </c>
      <c r="D517" s="240">
        <v>4782</v>
      </c>
      <c r="E517" s="240">
        <v>4808</v>
      </c>
      <c r="F517" s="240">
        <v>4487</v>
      </c>
      <c r="G517" s="240">
        <v>4553</v>
      </c>
      <c r="H517" s="241">
        <v>4464</v>
      </c>
      <c r="I517" s="367">
        <v>4546</v>
      </c>
      <c r="K517" s="396"/>
      <c r="L517" s="1229"/>
    </row>
    <row r="518" spans="1:12" x14ac:dyDescent="0.2">
      <c r="A518" s="231" t="s">
        <v>7</v>
      </c>
      <c r="B518" s="231"/>
      <c r="C518" s="242">
        <v>81.400000000000006</v>
      </c>
      <c r="D518" s="243">
        <v>76.7</v>
      </c>
      <c r="E518" s="243">
        <v>69.2</v>
      </c>
      <c r="F518" s="243">
        <v>62.8</v>
      </c>
      <c r="G518" s="243">
        <v>74.400000000000006</v>
      </c>
      <c r="H518" s="244">
        <v>79.099999999999994</v>
      </c>
      <c r="I518" s="368">
        <v>68.400000000000006</v>
      </c>
      <c r="J518" s="393"/>
      <c r="K518" s="396"/>
    </row>
    <row r="519" spans="1:12" ht="13.5" thickBot="1" x14ac:dyDescent="0.25">
      <c r="A519" s="253" t="s">
        <v>8</v>
      </c>
      <c r="B519" s="253"/>
      <c r="C519" s="911">
        <v>8.8999999999999996E-2</v>
      </c>
      <c r="D519" s="912">
        <v>8.7999999999999995E-2</v>
      </c>
      <c r="E519" s="912">
        <v>0.11799999999999999</v>
      </c>
      <c r="F519" s="912">
        <v>0.115</v>
      </c>
      <c r="G519" s="912">
        <v>0.105</v>
      </c>
      <c r="H519" s="913">
        <v>9.6000000000000002E-2</v>
      </c>
      <c r="I519" s="667">
        <v>0.105</v>
      </c>
      <c r="J519" s="285"/>
      <c r="K519" s="286"/>
    </row>
    <row r="520" spans="1:12" x14ac:dyDescent="0.2">
      <c r="A520" s="668" t="s">
        <v>1</v>
      </c>
      <c r="B520" s="668"/>
      <c r="C520" s="432">
        <f t="shared" ref="C520:I520" si="109">C517/C516*100-100</f>
        <v>10.138713745271133</v>
      </c>
      <c r="D520" s="433">
        <f t="shared" si="109"/>
        <v>20.605296343001257</v>
      </c>
      <c r="E520" s="433">
        <f t="shared" si="109"/>
        <v>21.26103404791931</v>
      </c>
      <c r="F520" s="433">
        <f t="shared" si="109"/>
        <v>13.165195460277431</v>
      </c>
      <c r="G520" s="433">
        <f t="shared" si="109"/>
        <v>14.829760403530898</v>
      </c>
      <c r="H520" s="434">
        <f t="shared" si="109"/>
        <v>12.585119798234558</v>
      </c>
      <c r="I520" s="672">
        <f t="shared" si="109"/>
        <v>14.65321563682221</v>
      </c>
      <c r="K520" s="286"/>
    </row>
    <row r="521" spans="1:12" ht="13.5" thickBot="1" x14ac:dyDescent="0.25">
      <c r="A521" s="669" t="s">
        <v>27</v>
      </c>
      <c r="B521" s="669"/>
      <c r="C521" s="220">
        <f t="shared" ref="C521:I521" si="110">C517-C503</f>
        <v>-44</v>
      </c>
      <c r="D521" s="221">
        <f t="shared" si="110"/>
        <v>171</v>
      </c>
      <c r="E521" s="221">
        <f t="shared" si="110"/>
        <v>201</v>
      </c>
      <c r="F521" s="221">
        <f t="shared" si="110"/>
        <v>106</v>
      </c>
      <c r="G521" s="221">
        <f t="shared" si="110"/>
        <v>189</v>
      </c>
      <c r="H521" s="226">
        <f t="shared" si="110"/>
        <v>-26</v>
      </c>
      <c r="I521" s="370">
        <f t="shared" si="110"/>
        <v>85</v>
      </c>
      <c r="J521" s="215"/>
      <c r="K521" s="286"/>
    </row>
    <row r="522" spans="1:12" x14ac:dyDescent="0.2">
      <c r="A522" s="904" t="s">
        <v>51</v>
      </c>
      <c r="B522" s="904"/>
      <c r="C522" s="310">
        <v>570</v>
      </c>
      <c r="D522" s="311">
        <v>576</v>
      </c>
      <c r="E522" s="311">
        <v>141</v>
      </c>
      <c r="F522" s="311">
        <v>586</v>
      </c>
      <c r="G522" s="311">
        <v>576</v>
      </c>
      <c r="H522" s="312">
        <v>591</v>
      </c>
      <c r="I522" s="385">
        <f>SUM(C522:H522)</f>
        <v>3040</v>
      </c>
      <c r="J522" s="263" t="s">
        <v>56</v>
      </c>
      <c r="K522" s="263">
        <f>I508-I522</f>
        <v>44</v>
      </c>
      <c r="L522" s="285">
        <f>K522/I508</f>
        <v>1.4267185473411154E-2</v>
      </c>
    </row>
    <row r="523" spans="1:12" x14ac:dyDescent="0.2">
      <c r="A523" s="231" t="s">
        <v>28</v>
      </c>
      <c r="B523" s="231"/>
      <c r="C523" s="218"/>
      <c r="D523" s="267"/>
      <c r="E523" s="267"/>
      <c r="F523" s="267"/>
      <c r="G523" s="267"/>
      <c r="H523" s="219"/>
      <c r="I523" s="325"/>
      <c r="J523" s="200" t="s">
        <v>57</v>
      </c>
      <c r="K523" s="200">
        <v>159.01</v>
      </c>
    </row>
    <row r="524" spans="1:12" ht="13.5" thickBot="1" x14ac:dyDescent="0.25">
      <c r="A524" s="669" t="s">
        <v>26</v>
      </c>
      <c r="B524" s="669"/>
      <c r="C524" s="345">
        <f t="shared" ref="C524:H524" si="111">C523-C509</f>
        <v>0</v>
      </c>
      <c r="D524" s="346">
        <f t="shared" si="111"/>
        <v>0</v>
      </c>
      <c r="E524" s="346">
        <f t="shared" si="111"/>
        <v>0</v>
      </c>
      <c r="F524" s="346">
        <f t="shared" si="111"/>
        <v>0</v>
      </c>
      <c r="G524" s="346">
        <f t="shared" si="111"/>
        <v>0</v>
      </c>
      <c r="H524" s="347">
        <f t="shared" si="111"/>
        <v>0</v>
      </c>
      <c r="I524" s="371"/>
      <c r="J524" s="200" t="s">
        <v>26</v>
      </c>
      <c r="K524" s="200">
        <f>K523-K509</f>
        <v>-2</v>
      </c>
    </row>
    <row r="527" spans="1:12" ht="13.5" thickBot="1" x14ac:dyDescent="0.25"/>
    <row r="528" spans="1:12" ht="13.5" thickBot="1" x14ac:dyDescent="0.25">
      <c r="A528" s="270" t="s">
        <v>291</v>
      </c>
      <c r="B528" s="230"/>
      <c r="C528" s="1077" t="s">
        <v>50</v>
      </c>
      <c r="D528" s="1078"/>
      <c r="E528" s="1078"/>
      <c r="F528" s="1078"/>
      <c r="G528" s="1078"/>
      <c r="H528" s="1079"/>
      <c r="I528" s="1080" t="s">
        <v>0</v>
      </c>
      <c r="J528" s="228"/>
    </row>
    <row r="529" spans="1:12" ht="13.5" thickBot="1" x14ac:dyDescent="0.25">
      <c r="A529" s="231" t="s">
        <v>54</v>
      </c>
      <c r="B529" s="904"/>
      <c r="C529" s="310">
        <v>1</v>
      </c>
      <c r="D529" s="311">
        <v>2</v>
      </c>
      <c r="E529" s="311">
        <v>3</v>
      </c>
      <c r="F529" s="311">
        <v>4</v>
      </c>
      <c r="G529" s="311">
        <v>5</v>
      </c>
      <c r="H529" s="312">
        <v>6</v>
      </c>
      <c r="I529" s="1081"/>
      <c r="J529" s="213"/>
    </row>
    <row r="530" spans="1:12" x14ac:dyDescent="0.2">
      <c r="A530" s="234" t="s">
        <v>3</v>
      </c>
      <c r="B530" s="1020"/>
      <c r="C530" s="442">
        <v>3985</v>
      </c>
      <c r="D530" s="443">
        <v>3985</v>
      </c>
      <c r="E530" s="443">
        <v>3985</v>
      </c>
      <c r="F530" s="443">
        <v>3985</v>
      </c>
      <c r="G530" s="443">
        <v>3985</v>
      </c>
      <c r="H530" s="634">
        <v>3985</v>
      </c>
      <c r="I530" s="703">
        <v>3985</v>
      </c>
      <c r="J530" s="278"/>
      <c r="K530" s="396"/>
      <c r="L530" s="1229"/>
    </row>
    <row r="531" spans="1:12" x14ac:dyDescent="0.2">
      <c r="A531" s="238" t="s">
        <v>6</v>
      </c>
      <c r="B531" s="238"/>
      <c r="C531" s="239">
        <v>4565</v>
      </c>
      <c r="D531" s="240">
        <v>4760</v>
      </c>
      <c r="E531" s="240">
        <v>4918</v>
      </c>
      <c r="F531" s="240">
        <v>4415</v>
      </c>
      <c r="G531" s="240">
        <v>4441</v>
      </c>
      <c r="H531" s="241">
        <v>4520</v>
      </c>
      <c r="I531" s="367">
        <v>4562</v>
      </c>
      <c r="K531" s="396"/>
      <c r="L531" s="1229"/>
    </row>
    <row r="532" spans="1:12" x14ac:dyDescent="0.2">
      <c r="A532" s="231" t="s">
        <v>7</v>
      </c>
      <c r="B532" s="231"/>
      <c r="C532" s="242">
        <v>79.099999999999994</v>
      </c>
      <c r="D532" s="243">
        <v>83.7</v>
      </c>
      <c r="E532" s="243">
        <v>46.2</v>
      </c>
      <c r="F532" s="243">
        <v>69.8</v>
      </c>
      <c r="G532" s="243">
        <v>69.8</v>
      </c>
      <c r="H532" s="244">
        <v>69.8</v>
      </c>
      <c r="I532" s="368">
        <v>69.3</v>
      </c>
      <c r="J532" s="393"/>
      <c r="K532" s="396"/>
    </row>
    <row r="533" spans="1:12" ht="13.5" thickBot="1" x14ac:dyDescent="0.25">
      <c r="A533" s="253" t="s">
        <v>8</v>
      </c>
      <c r="B533" s="253"/>
      <c r="C533" s="911">
        <v>7.6999999999999999E-2</v>
      </c>
      <c r="D533" s="912">
        <v>9.9000000000000005E-2</v>
      </c>
      <c r="E533" s="912">
        <v>0.12</v>
      </c>
      <c r="F533" s="912">
        <v>0.111</v>
      </c>
      <c r="G533" s="912">
        <v>0.10100000000000001</v>
      </c>
      <c r="H533" s="913">
        <v>9.0999999999999998E-2</v>
      </c>
      <c r="I533" s="667">
        <v>0.10199999999999999</v>
      </c>
      <c r="J533" s="285"/>
      <c r="K533" s="286"/>
    </row>
    <row r="534" spans="1:12" x14ac:dyDescent="0.2">
      <c r="A534" s="668" t="s">
        <v>1</v>
      </c>
      <c r="B534" s="668"/>
      <c r="C534" s="432">
        <f t="shared" ref="C534:I534" si="112">C531/C530*100-100</f>
        <v>14.554579673776672</v>
      </c>
      <c r="D534" s="433">
        <f t="shared" si="112"/>
        <v>19.447929736511924</v>
      </c>
      <c r="E534" s="433">
        <f t="shared" si="112"/>
        <v>23.412797992471781</v>
      </c>
      <c r="F534" s="433">
        <f t="shared" si="112"/>
        <v>10.79046424090339</v>
      </c>
      <c r="G534" s="433">
        <f t="shared" si="112"/>
        <v>11.442910915934746</v>
      </c>
      <c r="H534" s="434">
        <f t="shared" si="112"/>
        <v>13.425345043914689</v>
      </c>
      <c r="I534" s="672">
        <f t="shared" si="112"/>
        <v>14.479297365119194</v>
      </c>
      <c r="K534" s="286"/>
    </row>
    <row r="535" spans="1:12" ht="13.5" thickBot="1" x14ac:dyDescent="0.25">
      <c r="A535" s="669" t="s">
        <v>27</v>
      </c>
      <c r="B535" s="669"/>
      <c r="C535" s="220">
        <f t="shared" ref="C535:I535" si="113">C531-C517</f>
        <v>198</v>
      </c>
      <c r="D535" s="221">
        <f t="shared" si="113"/>
        <v>-22</v>
      </c>
      <c r="E535" s="221">
        <f t="shared" si="113"/>
        <v>110</v>
      </c>
      <c r="F535" s="221">
        <f t="shared" si="113"/>
        <v>-72</v>
      </c>
      <c r="G535" s="221">
        <f t="shared" si="113"/>
        <v>-112</v>
      </c>
      <c r="H535" s="226">
        <f t="shared" si="113"/>
        <v>56</v>
      </c>
      <c r="I535" s="370">
        <f t="shared" si="113"/>
        <v>16</v>
      </c>
      <c r="J535" s="215"/>
      <c r="K535" s="286"/>
    </row>
    <row r="536" spans="1:12" x14ac:dyDescent="0.2">
      <c r="A536" s="904" t="s">
        <v>51</v>
      </c>
      <c r="B536" s="904"/>
      <c r="C536" s="310">
        <v>566</v>
      </c>
      <c r="D536" s="311">
        <v>573</v>
      </c>
      <c r="E536" s="311">
        <v>136</v>
      </c>
      <c r="F536" s="311">
        <v>583</v>
      </c>
      <c r="G536" s="311">
        <v>574</v>
      </c>
      <c r="H536" s="312">
        <v>586</v>
      </c>
      <c r="I536" s="385">
        <f>SUM(C536:H536)</f>
        <v>3018</v>
      </c>
      <c r="J536" s="263" t="s">
        <v>56</v>
      </c>
      <c r="K536" s="263">
        <f>I522-I536</f>
        <v>22</v>
      </c>
      <c r="L536" s="285">
        <f>K536/I522</f>
        <v>7.2368421052631578E-3</v>
      </c>
    </row>
    <row r="537" spans="1:12" x14ac:dyDescent="0.2">
      <c r="A537" s="231" t="s">
        <v>28</v>
      </c>
      <c r="B537" s="231"/>
      <c r="C537" s="218"/>
      <c r="D537" s="267"/>
      <c r="E537" s="267"/>
      <c r="F537" s="267"/>
      <c r="G537" s="267"/>
      <c r="H537" s="219"/>
      <c r="I537" s="325"/>
      <c r="J537" s="200" t="s">
        <v>57</v>
      </c>
      <c r="K537" s="200">
        <v>159.02000000000001</v>
      </c>
    </row>
    <row r="538" spans="1:12" ht="13.5" thickBot="1" x14ac:dyDescent="0.25">
      <c r="A538" s="669" t="s">
        <v>26</v>
      </c>
      <c r="B538" s="669"/>
      <c r="C538" s="345">
        <f t="shared" ref="C538:H538" si="114">C537-C523</f>
        <v>0</v>
      </c>
      <c r="D538" s="346">
        <f t="shared" si="114"/>
        <v>0</v>
      </c>
      <c r="E538" s="346">
        <f t="shared" si="114"/>
        <v>0</v>
      </c>
      <c r="F538" s="346">
        <f t="shared" si="114"/>
        <v>0</v>
      </c>
      <c r="G538" s="346">
        <f t="shared" si="114"/>
        <v>0</v>
      </c>
      <c r="H538" s="347">
        <f t="shared" si="114"/>
        <v>0</v>
      </c>
      <c r="I538" s="371"/>
      <c r="J538" s="200" t="s">
        <v>26</v>
      </c>
      <c r="K538" s="200">
        <f>K537-K523</f>
        <v>1.0000000000019327E-2</v>
      </c>
    </row>
    <row r="541" spans="1:12" ht="13.5" thickBot="1" x14ac:dyDescent="0.25"/>
    <row r="542" spans="1:12" ht="13.5" thickBot="1" x14ac:dyDescent="0.25">
      <c r="A542" s="270" t="s">
        <v>293</v>
      </c>
      <c r="B542" s="230"/>
      <c r="C542" s="1077" t="s">
        <v>50</v>
      </c>
      <c r="D542" s="1078"/>
      <c r="E542" s="1078"/>
      <c r="F542" s="1078"/>
      <c r="G542" s="1078"/>
      <c r="H542" s="1079"/>
      <c r="I542" s="1080" t="s">
        <v>0</v>
      </c>
      <c r="J542" s="228"/>
    </row>
    <row r="543" spans="1:12" ht="13.5" thickBot="1" x14ac:dyDescent="0.25">
      <c r="A543" s="231" t="s">
        <v>54</v>
      </c>
      <c r="B543" s="904"/>
      <c r="C543" s="310">
        <v>1</v>
      </c>
      <c r="D543" s="311">
        <v>2</v>
      </c>
      <c r="E543" s="311">
        <v>3</v>
      </c>
      <c r="F543" s="311">
        <v>4</v>
      </c>
      <c r="G543" s="311">
        <v>5</v>
      </c>
      <c r="H543" s="312">
        <v>6</v>
      </c>
      <c r="I543" s="1081"/>
      <c r="J543" s="213"/>
    </row>
    <row r="544" spans="1:12" x14ac:dyDescent="0.2">
      <c r="A544" s="234" t="s">
        <v>3</v>
      </c>
      <c r="B544" s="1020"/>
      <c r="C544" s="442">
        <v>4005</v>
      </c>
      <c r="D544" s="443">
        <v>4005</v>
      </c>
      <c r="E544" s="443">
        <v>4005</v>
      </c>
      <c r="F544" s="443">
        <v>4005</v>
      </c>
      <c r="G544" s="443">
        <v>4005</v>
      </c>
      <c r="H544" s="634">
        <v>4005</v>
      </c>
      <c r="I544" s="703">
        <v>4005</v>
      </c>
      <c r="J544" s="278"/>
      <c r="K544" s="396"/>
      <c r="L544" s="1229"/>
    </row>
    <row r="545" spans="1:12" x14ac:dyDescent="0.2">
      <c r="A545" s="238" t="s">
        <v>6</v>
      </c>
      <c r="B545" s="238"/>
      <c r="C545" s="239">
        <v>4419</v>
      </c>
      <c r="D545" s="240">
        <v>4794</v>
      </c>
      <c r="E545" s="240">
        <v>4751</v>
      </c>
      <c r="F545" s="240">
        <v>4516</v>
      </c>
      <c r="G545" s="240">
        <v>4486</v>
      </c>
      <c r="H545" s="241">
        <v>4463</v>
      </c>
      <c r="I545" s="367">
        <v>4549</v>
      </c>
      <c r="K545" s="396"/>
      <c r="L545" s="1229"/>
    </row>
    <row r="546" spans="1:12" x14ac:dyDescent="0.2">
      <c r="A546" s="231" t="s">
        <v>7</v>
      </c>
      <c r="B546" s="231"/>
      <c r="C546" s="242">
        <v>72.099999999999994</v>
      </c>
      <c r="D546" s="243">
        <v>65.099999999999994</v>
      </c>
      <c r="E546" s="243">
        <v>50</v>
      </c>
      <c r="F546" s="243">
        <v>58.1</v>
      </c>
      <c r="G546" s="243">
        <v>65.099999999999994</v>
      </c>
      <c r="H546" s="244">
        <v>60.5</v>
      </c>
      <c r="I546" s="368">
        <v>61.6</v>
      </c>
      <c r="J546" s="393"/>
      <c r="K546" s="396"/>
    </row>
    <row r="547" spans="1:12" ht="13.5" thickBot="1" x14ac:dyDescent="0.25">
      <c r="A547" s="253" t="s">
        <v>8</v>
      </c>
      <c r="B547" s="253"/>
      <c r="C547" s="911">
        <v>0.10299999999999999</v>
      </c>
      <c r="D547" s="912">
        <v>0.11799999999999999</v>
      </c>
      <c r="E547" s="912">
        <v>0.14899999999999999</v>
      </c>
      <c r="F547" s="912">
        <v>0.11</v>
      </c>
      <c r="G547" s="912">
        <v>0.107</v>
      </c>
      <c r="H547" s="913">
        <v>0.106</v>
      </c>
      <c r="I547" s="667">
        <v>0.115</v>
      </c>
      <c r="J547" s="285"/>
      <c r="K547" s="286"/>
    </row>
    <row r="548" spans="1:12" x14ac:dyDescent="0.2">
      <c r="A548" s="668" t="s">
        <v>1</v>
      </c>
      <c r="B548" s="668"/>
      <c r="C548" s="432">
        <f t="shared" ref="C548:I548" si="115">C545/C544*100-100</f>
        <v>10.337078651685388</v>
      </c>
      <c r="D548" s="433">
        <f t="shared" si="115"/>
        <v>19.700374531835195</v>
      </c>
      <c r="E548" s="433">
        <f t="shared" si="115"/>
        <v>18.626716604244692</v>
      </c>
      <c r="F548" s="433">
        <f t="shared" si="115"/>
        <v>12.759051186017473</v>
      </c>
      <c r="G548" s="433">
        <f t="shared" si="115"/>
        <v>12.009987515605488</v>
      </c>
      <c r="H548" s="434">
        <f t="shared" si="115"/>
        <v>11.435705368289632</v>
      </c>
      <c r="I548" s="672">
        <f t="shared" si="115"/>
        <v>13.583021223470666</v>
      </c>
      <c r="K548" s="286"/>
    </row>
    <row r="549" spans="1:12" ht="13.5" thickBot="1" x14ac:dyDescent="0.25">
      <c r="A549" s="669" t="s">
        <v>27</v>
      </c>
      <c r="B549" s="669"/>
      <c r="C549" s="220">
        <f t="shared" ref="C549:I549" si="116">C545-C531</f>
        <v>-146</v>
      </c>
      <c r="D549" s="221">
        <f t="shared" si="116"/>
        <v>34</v>
      </c>
      <c r="E549" s="221">
        <f t="shared" si="116"/>
        <v>-167</v>
      </c>
      <c r="F549" s="221">
        <f t="shared" si="116"/>
        <v>101</v>
      </c>
      <c r="G549" s="221">
        <f t="shared" si="116"/>
        <v>45</v>
      </c>
      <c r="H549" s="226">
        <f t="shared" si="116"/>
        <v>-57</v>
      </c>
      <c r="I549" s="370">
        <f t="shared" si="116"/>
        <v>-13</v>
      </c>
      <c r="J549" s="215"/>
      <c r="K549" s="286"/>
    </row>
    <row r="550" spans="1:12" x14ac:dyDescent="0.2">
      <c r="A550" s="904" t="s">
        <v>51</v>
      </c>
      <c r="B550" s="904"/>
      <c r="C550" s="310">
        <v>559</v>
      </c>
      <c r="D550" s="311">
        <v>564</v>
      </c>
      <c r="E550" s="311">
        <v>128</v>
      </c>
      <c r="F550" s="311">
        <v>579</v>
      </c>
      <c r="G550" s="311">
        <v>572</v>
      </c>
      <c r="H550" s="312">
        <v>582</v>
      </c>
      <c r="I550" s="385">
        <f>SUM(C550:H550)</f>
        <v>2984</v>
      </c>
      <c r="J550" s="263" t="s">
        <v>56</v>
      </c>
      <c r="K550" s="263">
        <f>I536-I550</f>
        <v>34</v>
      </c>
      <c r="L550" s="285">
        <f>K550/I536</f>
        <v>1.1265738899933731E-2</v>
      </c>
    </row>
    <row r="551" spans="1:12" x14ac:dyDescent="0.2">
      <c r="A551" s="231" t="s">
        <v>28</v>
      </c>
      <c r="B551" s="231"/>
      <c r="C551" s="218"/>
      <c r="D551" s="267"/>
      <c r="E551" s="267"/>
      <c r="F551" s="267"/>
      <c r="G551" s="267"/>
      <c r="H551" s="219"/>
      <c r="I551" s="325"/>
      <c r="J551" s="200" t="s">
        <v>57</v>
      </c>
      <c r="K551" s="200">
        <v>159.05000000000001</v>
      </c>
    </row>
    <row r="552" spans="1:12" ht="13.5" thickBot="1" x14ac:dyDescent="0.25">
      <c r="A552" s="669" t="s">
        <v>26</v>
      </c>
      <c r="B552" s="669"/>
      <c r="C552" s="345">
        <f t="shared" ref="C552:H552" si="117">C551-C537</f>
        <v>0</v>
      </c>
      <c r="D552" s="346">
        <f t="shared" si="117"/>
        <v>0</v>
      </c>
      <c r="E552" s="346">
        <f t="shared" si="117"/>
        <v>0</v>
      </c>
      <c r="F552" s="346">
        <f t="shared" si="117"/>
        <v>0</v>
      </c>
      <c r="G552" s="346">
        <f t="shared" si="117"/>
        <v>0</v>
      </c>
      <c r="H552" s="347">
        <f t="shared" si="117"/>
        <v>0</v>
      </c>
      <c r="I552" s="371"/>
      <c r="J552" s="200" t="s">
        <v>26</v>
      </c>
      <c r="K552" s="200">
        <f>K551-K537</f>
        <v>3.0000000000001137E-2</v>
      </c>
    </row>
    <row r="555" spans="1:12" ht="13.5" thickBot="1" x14ac:dyDescent="0.25"/>
    <row r="556" spans="1:12" ht="13.5" thickBot="1" x14ac:dyDescent="0.25">
      <c r="A556" s="270" t="s">
        <v>294</v>
      </c>
      <c r="B556" s="230"/>
      <c r="C556" s="1077" t="s">
        <v>50</v>
      </c>
      <c r="D556" s="1078"/>
      <c r="E556" s="1078"/>
      <c r="F556" s="1078"/>
      <c r="G556" s="1078"/>
      <c r="H556" s="1079"/>
      <c r="I556" s="1080" t="s">
        <v>0</v>
      </c>
      <c r="J556" s="228"/>
    </row>
    <row r="557" spans="1:12" ht="13.5" thickBot="1" x14ac:dyDescent="0.25">
      <c r="A557" s="231" t="s">
        <v>54</v>
      </c>
      <c r="B557" s="904"/>
      <c r="C557" s="310">
        <v>1</v>
      </c>
      <c r="D557" s="311">
        <v>2</v>
      </c>
      <c r="E557" s="311">
        <v>3</v>
      </c>
      <c r="F557" s="311">
        <v>4</v>
      </c>
      <c r="G557" s="311">
        <v>5</v>
      </c>
      <c r="H557" s="312">
        <v>6</v>
      </c>
      <c r="I557" s="1081"/>
      <c r="J557" s="213"/>
    </row>
    <row r="558" spans="1:12" x14ac:dyDescent="0.2">
      <c r="A558" s="234" t="s">
        <v>3</v>
      </c>
      <c r="B558" s="1020"/>
      <c r="C558" s="442">
        <v>4025</v>
      </c>
      <c r="D558" s="443">
        <v>4025</v>
      </c>
      <c r="E558" s="443">
        <v>4025</v>
      </c>
      <c r="F558" s="443">
        <v>4025</v>
      </c>
      <c r="G558" s="443">
        <v>4025</v>
      </c>
      <c r="H558" s="634">
        <v>4025</v>
      </c>
      <c r="I558" s="703">
        <v>4025</v>
      </c>
      <c r="J558" s="278"/>
      <c r="K558" s="396"/>
      <c r="L558" s="1229"/>
    </row>
    <row r="559" spans="1:12" x14ac:dyDescent="0.2">
      <c r="A559" s="238" t="s">
        <v>6</v>
      </c>
      <c r="B559" s="238"/>
      <c r="C559" s="239">
        <v>4436</v>
      </c>
      <c r="D559" s="240">
        <v>4827</v>
      </c>
      <c r="E559" s="240">
        <v>4715</v>
      </c>
      <c r="F559" s="240">
        <v>4490</v>
      </c>
      <c r="G559" s="240">
        <v>4513</v>
      </c>
      <c r="H559" s="241">
        <v>4613</v>
      </c>
      <c r="I559" s="367">
        <v>4584</v>
      </c>
      <c r="K559" s="396"/>
      <c r="L559" s="1229"/>
    </row>
    <row r="560" spans="1:12" x14ac:dyDescent="0.2">
      <c r="A560" s="231" t="s">
        <v>7</v>
      </c>
      <c r="B560" s="231"/>
      <c r="C560" s="242">
        <v>65.099999999999994</v>
      </c>
      <c r="D560" s="243">
        <v>69.8</v>
      </c>
      <c r="E560" s="243">
        <v>42.9</v>
      </c>
      <c r="F560" s="243">
        <v>53.5</v>
      </c>
      <c r="G560" s="243">
        <v>79.099999999999994</v>
      </c>
      <c r="H560" s="244">
        <v>72.099999999999994</v>
      </c>
      <c r="I560" s="368">
        <v>64.2</v>
      </c>
      <c r="J560" s="393"/>
      <c r="K560" s="396"/>
    </row>
    <row r="561" spans="1:12" ht="13.5" thickBot="1" x14ac:dyDescent="0.25">
      <c r="A561" s="253" t="s">
        <v>8</v>
      </c>
      <c r="B561" s="253"/>
      <c r="C561" s="911">
        <v>0.10199999999999999</v>
      </c>
      <c r="D561" s="912">
        <v>9.4E-2</v>
      </c>
      <c r="E561" s="912">
        <v>0.157</v>
      </c>
      <c r="F561" s="912">
        <v>0.115</v>
      </c>
      <c r="G561" s="912">
        <v>8.5999999999999993E-2</v>
      </c>
      <c r="H561" s="913">
        <v>0.128</v>
      </c>
      <c r="I561" s="667">
        <v>0.113</v>
      </c>
      <c r="J561" s="285"/>
      <c r="K561" s="286"/>
    </row>
    <row r="562" spans="1:12" x14ac:dyDescent="0.2">
      <c r="A562" s="668" t="s">
        <v>1</v>
      </c>
      <c r="B562" s="668"/>
      <c r="C562" s="432">
        <f t="shared" ref="C562:I562" si="118">C559/C558*100-100</f>
        <v>10.211180124223603</v>
      </c>
      <c r="D562" s="433">
        <f t="shared" si="118"/>
        <v>19.925465838509311</v>
      </c>
      <c r="E562" s="433">
        <f t="shared" si="118"/>
        <v>17.142857142857153</v>
      </c>
      <c r="F562" s="433">
        <f t="shared" si="118"/>
        <v>11.552795031055908</v>
      </c>
      <c r="G562" s="433">
        <f t="shared" si="118"/>
        <v>12.124223602484463</v>
      </c>
      <c r="H562" s="434">
        <f t="shared" si="118"/>
        <v>14.608695652173907</v>
      </c>
      <c r="I562" s="672">
        <f t="shared" si="118"/>
        <v>13.888198757763973</v>
      </c>
      <c r="K562" s="286"/>
    </row>
    <row r="563" spans="1:12" ht="13.5" thickBot="1" x14ac:dyDescent="0.25">
      <c r="A563" s="669" t="s">
        <v>27</v>
      </c>
      <c r="B563" s="669"/>
      <c r="C563" s="220">
        <f t="shared" ref="C563:I563" si="119">C559-C545</f>
        <v>17</v>
      </c>
      <c r="D563" s="221">
        <f t="shared" si="119"/>
        <v>33</v>
      </c>
      <c r="E563" s="221">
        <f t="shared" si="119"/>
        <v>-36</v>
      </c>
      <c r="F563" s="221">
        <f t="shared" si="119"/>
        <v>-26</v>
      </c>
      <c r="G563" s="221">
        <f t="shared" si="119"/>
        <v>27</v>
      </c>
      <c r="H563" s="226">
        <f t="shared" si="119"/>
        <v>150</v>
      </c>
      <c r="I563" s="370">
        <f t="shared" si="119"/>
        <v>35</v>
      </c>
      <c r="J563" s="215"/>
      <c r="K563" s="286"/>
    </row>
    <row r="564" spans="1:12" x14ac:dyDescent="0.2">
      <c r="A564" s="904" t="s">
        <v>51</v>
      </c>
      <c r="B564" s="904"/>
      <c r="C564" s="310">
        <v>558</v>
      </c>
      <c r="D564" s="311">
        <v>563</v>
      </c>
      <c r="E564" s="311">
        <v>124</v>
      </c>
      <c r="F564" s="311">
        <v>578</v>
      </c>
      <c r="G564" s="311">
        <v>572</v>
      </c>
      <c r="H564" s="312">
        <v>579</v>
      </c>
      <c r="I564" s="385">
        <f>SUM(C564:H564)</f>
        <v>2974</v>
      </c>
      <c r="J564" s="263" t="s">
        <v>56</v>
      </c>
      <c r="K564" s="263">
        <f>I550-I564</f>
        <v>10</v>
      </c>
      <c r="L564" s="285">
        <f>K564/I550</f>
        <v>3.351206434316354E-3</v>
      </c>
    </row>
    <row r="565" spans="1:12" x14ac:dyDescent="0.2">
      <c r="A565" s="231" t="s">
        <v>28</v>
      </c>
      <c r="B565" s="231"/>
      <c r="C565" s="218"/>
      <c r="D565" s="267"/>
      <c r="E565" s="267"/>
      <c r="F565" s="267"/>
      <c r="G565" s="267"/>
      <c r="H565" s="219"/>
      <c r="I565" s="325"/>
      <c r="J565" s="200" t="s">
        <v>57</v>
      </c>
      <c r="K565" s="200">
        <v>158.22999999999999</v>
      </c>
    </row>
    <row r="566" spans="1:12" ht="13.5" thickBot="1" x14ac:dyDescent="0.25">
      <c r="A566" s="669" t="s">
        <v>26</v>
      </c>
      <c r="B566" s="669"/>
      <c r="C566" s="345">
        <f t="shared" ref="C566:H566" si="120">C565-C551</f>
        <v>0</v>
      </c>
      <c r="D566" s="346">
        <f t="shared" si="120"/>
        <v>0</v>
      </c>
      <c r="E566" s="346">
        <f t="shared" si="120"/>
        <v>0</v>
      </c>
      <c r="F566" s="346">
        <f t="shared" si="120"/>
        <v>0</v>
      </c>
      <c r="G566" s="346">
        <f t="shared" si="120"/>
        <v>0</v>
      </c>
      <c r="H566" s="347">
        <f t="shared" si="120"/>
        <v>0</v>
      </c>
      <c r="I566" s="371"/>
      <c r="J566" s="200" t="s">
        <v>26</v>
      </c>
      <c r="K566" s="200">
        <f>K565-K551</f>
        <v>-0.8200000000000216</v>
      </c>
    </row>
    <row r="569" spans="1:12" ht="13.5" thickBot="1" x14ac:dyDescent="0.25"/>
    <row r="570" spans="1:12" ht="13.5" thickBot="1" x14ac:dyDescent="0.25">
      <c r="A570" s="270" t="s">
        <v>295</v>
      </c>
      <c r="B570" s="230"/>
      <c r="C570" s="1077" t="s">
        <v>50</v>
      </c>
      <c r="D570" s="1078"/>
      <c r="E570" s="1078"/>
      <c r="F570" s="1078"/>
      <c r="G570" s="1078"/>
      <c r="H570" s="1079"/>
      <c r="I570" s="1080" t="s">
        <v>0</v>
      </c>
      <c r="J570" s="228"/>
    </row>
    <row r="571" spans="1:12" ht="13.5" thickBot="1" x14ac:dyDescent="0.25">
      <c r="A571" s="231" t="s">
        <v>54</v>
      </c>
      <c r="B571" s="904"/>
      <c r="C571" s="310">
        <v>1</v>
      </c>
      <c r="D571" s="311">
        <v>2</v>
      </c>
      <c r="E571" s="311">
        <v>3</v>
      </c>
      <c r="F571" s="311">
        <v>4</v>
      </c>
      <c r="G571" s="311">
        <v>5</v>
      </c>
      <c r="H571" s="312">
        <v>6</v>
      </c>
      <c r="I571" s="1081"/>
      <c r="J571" s="213"/>
    </row>
    <row r="572" spans="1:12" x14ac:dyDescent="0.2">
      <c r="A572" s="234" t="s">
        <v>3</v>
      </c>
      <c r="B572" s="1020"/>
      <c r="C572" s="442">
        <v>4045</v>
      </c>
      <c r="D572" s="443">
        <v>4045</v>
      </c>
      <c r="E572" s="443">
        <v>4045</v>
      </c>
      <c r="F572" s="443">
        <v>4045</v>
      </c>
      <c r="G572" s="443">
        <v>4045</v>
      </c>
      <c r="H572" s="634">
        <v>4045</v>
      </c>
      <c r="I572" s="703">
        <v>4045</v>
      </c>
      <c r="J572" s="278"/>
      <c r="K572" s="396"/>
      <c r="L572" s="1229"/>
    </row>
    <row r="573" spans="1:12" x14ac:dyDescent="0.2">
      <c r="A573" s="238" t="s">
        <v>6</v>
      </c>
      <c r="B573" s="238"/>
      <c r="C573" s="239">
        <v>4579</v>
      </c>
      <c r="D573" s="240">
        <v>4954</v>
      </c>
      <c r="E573" s="240">
        <v>4953</v>
      </c>
      <c r="F573" s="240">
        <v>4668</v>
      </c>
      <c r="G573" s="240">
        <v>4748</v>
      </c>
      <c r="H573" s="241">
        <v>4564</v>
      </c>
      <c r="I573" s="367">
        <v>4712</v>
      </c>
      <c r="K573" s="396"/>
      <c r="L573" s="1229"/>
    </row>
    <row r="574" spans="1:12" x14ac:dyDescent="0.2">
      <c r="A574" s="231" t="s">
        <v>7</v>
      </c>
      <c r="B574" s="231"/>
      <c r="C574" s="242">
        <v>72.099999999999994</v>
      </c>
      <c r="D574" s="243">
        <v>78.599999999999994</v>
      </c>
      <c r="E574" s="243">
        <v>22.2</v>
      </c>
      <c r="F574" s="243">
        <v>72.099999999999994</v>
      </c>
      <c r="G574" s="243">
        <v>72.099999999999994</v>
      </c>
      <c r="H574" s="244">
        <v>51.2</v>
      </c>
      <c r="I574" s="368">
        <v>66.400000000000006</v>
      </c>
      <c r="J574" s="393"/>
      <c r="K574" s="396"/>
    </row>
    <row r="575" spans="1:12" ht="13.5" thickBot="1" x14ac:dyDescent="0.25">
      <c r="A575" s="253" t="s">
        <v>8</v>
      </c>
      <c r="B575" s="253"/>
      <c r="C575" s="911">
        <v>0.108</v>
      </c>
      <c r="D575" s="912">
        <v>8.5999999999999993E-2</v>
      </c>
      <c r="E575" s="912">
        <v>0.182</v>
      </c>
      <c r="F575" s="912">
        <v>0.114</v>
      </c>
      <c r="G575" s="912">
        <v>9.5000000000000001E-2</v>
      </c>
      <c r="H575" s="913">
        <v>0.13200000000000001</v>
      </c>
      <c r="I575" s="667">
        <v>0.115</v>
      </c>
      <c r="J575" s="285"/>
      <c r="K575" s="286"/>
    </row>
    <row r="576" spans="1:12" x14ac:dyDescent="0.2">
      <c r="A576" s="668" t="s">
        <v>1</v>
      </c>
      <c r="B576" s="668"/>
      <c r="C576" s="432">
        <f t="shared" ref="C576:I576" si="121">C573/C572*100-100</f>
        <v>13.201483312731767</v>
      </c>
      <c r="D576" s="433">
        <f t="shared" si="121"/>
        <v>22.472187886279357</v>
      </c>
      <c r="E576" s="433">
        <f t="shared" si="121"/>
        <v>22.447466007416566</v>
      </c>
      <c r="F576" s="433">
        <f t="shared" si="121"/>
        <v>15.401730531520386</v>
      </c>
      <c r="G576" s="433">
        <f t="shared" si="121"/>
        <v>17.379480840543877</v>
      </c>
      <c r="H576" s="434">
        <f t="shared" si="121"/>
        <v>12.830655129789875</v>
      </c>
      <c r="I576" s="672">
        <f t="shared" si="121"/>
        <v>16.489493201483313</v>
      </c>
      <c r="K576" s="286"/>
    </row>
    <row r="577" spans="1:12" ht="13.5" thickBot="1" x14ac:dyDescent="0.25">
      <c r="A577" s="669" t="s">
        <v>27</v>
      </c>
      <c r="B577" s="669"/>
      <c r="C577" s="220">
        <f t="shared" ref="C577:I577" si="122">C573-C559</f>
        <v>143</v>
      </c>
      <c r="D577" s="221">
        <f t="shared" si="122"/>
        <v>127</v>
      </c>
      <c r="E577" s="221">
        <f t="shared" si="122"/>
        <v>238</v>
      </c>
      <c r="F577" s="221">
        <f t="shared" si="122"/>
        <v>178</v>
      </c>
      <c r="G577" s="221">
        <f t="shared" si="122"/>
        <v>235</v>
      </c>
      <c r="H577" s="226">
        <f t="shared" si="122"/>
        <v>-49</v>
      </c>
      <c r="I577" s="370">
        <f t="shared" si="122"/>
        <v>128</v>
      </c>
      <c r="J577" s="215"/>
      <c r="K577" s="286"/>
    </row>
    <row r="578" spans="1:12" x14ac:dyDescent="0.2">
      <c r="A578" s="904" t="s">
        <v>51</v>
      </c>
      <c r="B578" s="904"/>
      <c r="C578" s="310">
        <v>558</v>
      </c>
      <c r="D578" s="311">
        <v>559</v>
      </c>
      <c r="E578" s="311">
        <v>123</v>
      </c>
      <c r="F578" s="311">
        <v>575</v>
      </c>
      <c r="G578" s="311">
        <v>571</v>
      </c>
      <c r="H578" s="312">
        <v>578</v>
      </c>
      <c r="I578" s="385">
        <f>SUM(C578:H578)</f>
        <v>2964</v>
      </c>
      <c r="J578" s="263" t="s">
        <v>56</v>
      </c>
      <c r="K578" s="263">
        <f>I564-I578</f>
        <v>10</v>
      </c>
      <c r="L578" s="285">
        <f>K578/I564</f>
        <v>3.3624747814391394E-3</v>
      </c>
    </row>
    <row r="579" spans="1:12" x14ac:dyDescent="0.2">
      <c r="A579" s="231" t="s">
        <v>28</v>
      </c>
      <c r="B579" s="231"/>
      <c r="C579" s="218"/>
      <c r="D579" s="267"/>
      <c r="E579" s="267"/>
      <c r="F579" s="267"/>
      <c r="G579" s="267"/>
      <c r="H579" s="219"/>
      <c r="I579" s="325"/>
      <c r="J579" s="200" t="s">
        <v>57</v>
      </c>
      <c r="K579" s="200">
        <v>157.84</v>
      </c>
    </row>
    <row r="580" spans="1:12" ht="13.5" thickBot="1" x14ac:dyDescent="0.25">
      <c r="A580" s="669" t="s">
        <v>26</v>
      </c>
      <c r="B580" s="669"/>
      <c r="C580" s="345">
        <f t="shared" ref="C580:H580" si="123">C579-C565</f>
        <v>0</v>
      </c>
      <c r="D580" s="346">
        <f t="shared" si="123"/>
        <v>0</v>
      </c>
      <c r="E580" s="346">
        <f t="shared" si="123"/>
        <v>0</v>
      </c>
      <c r="F580" s="346">
        <f t="shared" si="123"/>
        <v>0</v>
      </c>
      <c r="G580" s="346">
        <f t="shared" si="123"/>
        <v>0</v>
      </c>
      <c r="H580" s="347">
        <f t="shared" si="123"/>
        <v>0</v>
      </c>
      <c r="I580" s="371"/>
      <c r="J580" s="200" t="s">
        <v>26</v>
      </c>
      <c r="K580" s="200">
        <f>K579-K565</f>
        <v>-0.38999999999998636</v>
      </c>
    </row>
    <row r="582" spans="1:12" ht="13.5" thickBot="1" x14ac:dyDescent="0.25"/>
    <row r="583" spans="1:12" ht="13.5" thickBot="1" x14ac:dyDescent="0.25">
      <c r="A583" s="270" t="s">
        <v>296</v>
      </c>
      <c r="B583" s="230"/>
      <c r="C583" s="1077" t="s">
        <v>50</v>
      </c>
      <c r="D583" s="1078"/>
      <c r="E583" s="1078"/>
      <c r="F583" s="1078"/>
      <c r="G583" s="1078"/>
      <c r="H583" s="1079"/>
      <c r="I583" s="1080" t="s">
        <v>0</v>
      </c>
      <c r="J583" s="228"/>
    </row>
    <row r="584" spans="1:12" x14ac:dyDescent="0.2">
      <c r="A584" s="231" t="s">
        <v>54</v>
      </c>
      <c r="B584" s="904"/>
      <c r="C584" s="310">
        <v>1</v>
      </c>
      <c r="D584" s="311">
        <v>2</v>
      </c>
      <c r="E584" s="311">
        <v>3</v>
      </c>
      <c r="F584" s="311">
        <v>4</v>
      </c>
      <c r="G584" s="311">
        <v>5</v>
      </c>
      <c r="H584" s="312">
        <v>6</v>
      </c>
      <c r="I584" s="1081"/>
      <c r="J584" s="213"/>
    </row>
    <row r="585" spans="1:12" x14ac:dyDescent="0.2">
      <c r="A585" s="234" t="s">
        <v>3</v>
      </c>
      <c r="B585" s="1020"/>
      <c r="C585" s="442">
        <v>4065</v>
      </c>
      <c r="D585" s="443">
        <v>4065</v>
      </c>
      <c r="E585" s="442">
        <v>4065</v>
      </c>
      <c r="F585" s="443">
        <v>4065</v>
      </c>
      <c r="G585" s="442">
        <v>4065</v>
      </c>
      <c r="H585" s="443">
        <v>4065</v>
      </c>
      <c r="I585" s="442">
        <v>4065</v>
      </c>
      <c r="J585" s="278"/>
      <c r="K585" s="396"/>
      <c r="L585" s="1229"/>
    </row>
    <row r="586" spans="1:12" x14ac:dyDescent="0.2">
      <c r="A586" s="238" t="s">
        <v>6</v>
      </c>
      <c r="B586" s="238"/>
      <c r="C586" s="239">
        <v>4409</v>
      </c>
      <c r="D586" s="240">
        <v>4953</v>
      </c>
      <c r="E586" s="240">
        <v>5352</v>
      </c>
      <c r="F586" s="240">
        <v>4681</v>
      </c>
      <c r="G586" s="240">
        <v>4514</v>
      </c>
      <c r="H586" s="241">
        <v>4597</v>
      </c>
      <c r="I586" s="367">
        <v>4671</v>
      </c>
      <c r="K586" s="396"/>
      <c r="L586" s="1229"/>
    </row>
    <row r="587" spans="1:12" x14ac:dyDescent="0.2">
      <c r="A587" s="231" t="s">
        <v>7</v>
      </c>
      <c r="B587" s="231"/>
      <c r="C587" s="242">
        <v>75</v>
      </c>
      <c r="D587" s="243">
        <v>62.5</v>
      </c>
      <c r="E587" s="243">
        <v>58.3</v>
      </c>
      <c r="F587" s="243">
        <v>60</v>
      </c>
      <c r="G587" s="243">
        <v>55</v>
      </c>
      <c r="H587" s="244">
        <v>57.5</v>
      </c>
      <c r="I587" s="368">
        <v>55.7</v>
      </c>
      <c r="J587" s="393"/>
      <c r="K587" s="396"/>
    </row>
    <row r="588" spans="1:12" ht="13.5" thickBot="1" x14ac:dyDescent="0.25">
      <c r="A588" s="253" t="s">
        <v>8</v>
      </c>
      <c r="B588" s="253"/>
      <c r="C588" s="911">
        <v>0.1</v>
      </c>
      <c r="D588" s="912">
        <v>9.8000000000000004E-2</v>
      </c>
      <c r="E588" s="912">
        <v>0.108</v>
      </c>
      <c r="F588" s="912">
        <v>0.11600000000000001</v>
      </c>
      <c r="G588" s="912">
        <v>0.13800000000000001</v>
      </c>
      <c r="H588" s="913">
        <v>0.113</v>
      </c>
      <c r="I588" s="667">
        <v>0.124</v>
      </c>
      <c r="J588" s="285"/>
      <c r="K588" s="286"/>
    </row>
    <row r="589" spans="1:12" x14ac:dyDescent="0.2">
      <c r="A589" s="668" t="s">
        <v>1</v>
      </c>
      <c r="B589" s="668"/>
      <c r="C589" s="432">
        <f t="shared" ref="C589:I589" si="124">C586/C585*100-100</f>
        <v>8.4624846248462404</v>
      </c>
      <c r="D589" s="433">
        <f t="shared" si="124"/>
        <v>21.845018450184497</v>
      </c>
      <c r="E589" s="433">
        <f t="shared" si="124"/>
        <v>31.660516605166038</v>
      </c>
      <c r="F589" s="433">
        <f t="shared" si="124"/>
        <v>15.153751537515376</v>
      </c>
      <c r="G589" s="433">
        <f t="shared" si="124"/>
        <v>11.045510455104562</v>
      </c>
      <c r="H589" s="434">
        <f t="shared" si="124"/>
        <v>13.08733087330873</v>
      </c>
      <c r="I589" s="672">
        <f t="shared" si="124"/>
        <v>14.907749077490777</v>
      </c>
      <c r="K589" s="286"/>
    </row>
    <row r="590" spans="1:12" ht="13.5" thickBot="1" x14ac:dyDescent="0.25">
      <c r="A590" s="669" t="s">
        <v>27</v>
      </c>
      <c r="B590" s="669"/>
      <c r="C590" s="220">
        <f>C586-C573</f>
        <v>-170</v>
      </c>
      <c r="D590" s="221">
        <f t="shared" ref="D590:I590" si="125">D586-D573</f>
        <v>-1</v>
      </c>
      <c r="E590" s="221">
        <f t="shared" si="125"/>
        <v>399</v>
      </c>
      <c r="F590" s="221">
        <f t="shared" si="125"/>
        <v>13</v>
      </c>
      <c r="G590" s="221">
        <f t="shared" si="125"/>
        <v>-234</v>
      </c>
      <c r="H590" s="226">
        <f t="shared" si="125"/>
        <v>33</v>
      </c>
      <c r="I590" s="370">
        <f t="shared" si="125"/>
        <v>-41</v>
      </c>
      <c r="J590" s="215"/>
      <c r="K590" s="286"/>
    </row>
    <row r="591" spans="1:12" x14ac:dyDescent="0.2">
      <c r="A591" s="904" t="s">
        <v>51</v>
      </c>
      <c r="B591" s="904"/>
      <c r="C591" s="310">
        <v>555</v>
      </c>
      <c r="D591" s="311">
        <v>555</v>
      </c>
      <c r="E591" s="311">
        <v>121</v>
      </c>
      <c r="F591" s="311">
        <v>574</v>
      </c>
      <c r="G591" s="311">
        <v>570</v>
      </c>
      <c r="H591" s="312">
        <v>577</v>
      </c>
      <c r="I591" s="385">
        <f>SUM(C591:H591)</f>
        <v>2952</v>
      </c>
      <c r="J591" s="263" t="s">
        <v>56</v>
      </c>
      <c r="K591" s="263">
        <f>I578-I591</f>
        <v>12</v>
      </c>
      <c r="L591" s="285">
        <f>K591/I578</f>
        <v>4.048582995951417E-3</v>
      </c>
    </row>
    <row r="592" spans="1:12" x14ac:dyDescent="0.2">
      <c r="A592" s="231" t="s">
        <v>28</v>
      </c>
      <c r="B592" s="231"/>
      <c r="C592" s="218"/>
      <c r="D592" s="267"/>
      <c r="E592" s="267"/>
      <c r="F592" s="267"/>
      <c r="G592" s="267"/>
      <c r="H592" s="219"/>
      <c r="I592" s="325"/>
      <c r="J592" s="200" t="s">
        <v>57</v>
      </c>
      <c r="K592" s="200">
        <v>157.84</v>
      </c>
    </row>
    <row r="593" spans="1:12" ht="13.5" thickBot="1" x14ac:dyDescent="0.25">
      <c r="A593" s="669" t="s">
        <v>26</v>
      </c>
      <c r="B593" s="669"/>
      <c r="C593" s="345">
        <f>C592-C579</f>
        <v>0</v>
      </c>
      <c r="D593" s="346">
        <f t="shared" ref="D593:H593" si="126">D592-D579</f>
        <v>0</v>
      </c>
      <c r="E593" s="346">
        <f t="shared" si="126"/>
        <v>0</v>
      </c>
      <c r="F593" s="346">
        <f t="shared" si="126"/>
        <v>0</v>
      </c>
      <c r="G593" s="346">
        <f t="shared" si="126"/>
        <v>0</v>
      </c>
      <c r="H593" s="347">
        <f t="shared" si="126"/>
        <v>0</v>
      </c>
      <c r="I593" s="371"/>
      <c r="J593" s="200" t="s">
        <v>26</v>
      </c>
      <c r="K593" s="200">
        <f>K592-K579</f>
        <v>0</v>
      </c>
    </row>
    <row r="594" spans="1:12" x14ac:dyDescent="0.2">
      <c r="A594" s="745" t="s">
        <v>301</v>
      </c>
      <c r="B594" s="745"/>
      <c r="C594" s="765">
        <v>555</v>
      </c>
      <c r="D594" s="765">
        <v>555</v>
      </c>
      <c r="E594" s="765">
        <v>121</v>
      </c>
      <c r="F594" s="765">
        <v>574</v>
      </c>
      <c r="G594" s="765">
        <v>570</v>
      </c>
      <c r="H594" s="765">
        <v>577</v>
      </c>
    </row>
    <row r="595" spans="1:12" ht="13.5" thickBot="1" x14ac:dyDescent="0.25">
      <c r="A595" s="200" t="s">
        <v>302</v>
      </c>
      <c r="C595" s="200">
        <f>C591-C594</f>
        <v>0</v>
      </c>
      <c r="D595" s="200">
        <f t="shared" ref="D595:H595" si="127">D591-D594</f>
        <v>0</v>
      </c>
      <c r="E595" s="200">
        <f t="shared" si="127"/>
        <v>0</v>
      </c>
      <c r="F595" s="200">
        <f t="shared" si="127"/>
        <v>0</v>
      </c>
      <c r="G595" s="200">
        <f t="shared" si="127"/>
        <v>0</v>
      </c>
      <c r="H595" s="200">
        <f t="shared" si="127"/>
        <v>0</v>
      </c>
    </row>
    <row r="596" spans="1:12" ht="13.5" thickBot="1" x14ac:dyDescent="0.25">
      <c r="A596" s="270" t="s">
        <v>305</v>
      </c>
      <c r="B596" s="230"/>
      <c r="C596" s="1077" t="s">
        <v>50</v>
      </c>
      <c r="D596" s="1078"/>
      <c r="E596" s="1078"/>
      <c r="F596" s="1078"/>
      <c r="G596" s="1078"/>
      <c r="H596" s="1079"/>
      <c r="I596" s="1080" t="s">
        <v>0</v>
      </c>
      <c r="J596" s="228">
        <v>212</v>
      </c>
    </row>
    <row r="597" spans="1:12" x14ac:dyDescent="0.2">
      <c r="A597" s="231" t="s">
        <v>54</v>
      </c>
      <c r="B597" s="904"/>
      <c r="C597" s="310">
        <v>1</v>
      </c>
      <c r="D597" s="311">
        <v>2</v>
      </c>
      <c r="E597" s="311">
        <v>3</v>
      </c>
      <c r="F597" s="311">
        <v>4</v>
      </c>
      <c r="G597" s="311">
        <v>5</v>
      </c>
      <c r="H597" s="312">
        <v>6</v>
      </c>
      <c r="I597" s="1081"/>
      <c r="J597" s="213"/>
    </row>
    <row r="598" spans="1:12" x14ac:dyDescent="0.2">
      <c r="A598" s="234" t="s">
        <v>3</v>
      </c>
      <c r="B598" s="1020"/>
      <c r="C598" s="442">
        <v>4085</v>
      </c>
      <c r="D598" s="443">
        <v>4085</v>
      </c>
      <c r="E598" s="442">
        <v>4085</v>
      </c>
      <c r="F598" s="443">
        <v>4085</v>
      </c>
      <c r="G598" s="442">
        <v>4085</v>
      </c>
      <c r="H598" s="443">
        <v>4085</v>
      </c>
      <c r="I598" s="442">
        <v>4085</v>
      </c>
      <c r="J598" s="278"/>
      <c r="K598" s="396"/>
      <c r="L598" s="1229"/>
    </row>
    <row r="599" spans="1:12" x14ac:dyDescent="0.2">
      <c r="A599" s="238" t="s">
        <v>6</v>
      </c>
      <c r="B599" s="238"/>
      <c r="C599" s="239">
        <v>4547</v>
      </c>
      <c r="D599" s="240">
        <v>5035</v>
      </c>
      <c r="E599" s="240">
        <v>4741</v>
      </c>
      <c r="F599" s="240">
        <v>4778</v>
      </c>
      <c r="G599" s="240">
        <v>4733</v>
      </c>
      <c r="H599" s="241">
        <v>4711</v>
      </c>
      <c r="I599" s="367">
        <v>4816</v>
      </c>
      <c r="K599" s="396"/>
      <c r="L599" s="1229"/>
    </row>
    <row r="600" spans="1:12" x14ac:dyDescent="0.2">
      <c r="A600" s="231" t="s">
        <v>7</v>
      </c>
      <c r="B600" s="231"/>
      <c r="C600" s="242">
        <v>72.5</v>
      </c>
      <c r="D600" s="243">
        <v>67.5</v>
      </c>
      <c r="E600" s="243">
        <v>83.3</v>
      </c>
      <c r="F600" s="243">
        <v>67.5</v>
      </c>
      <c r="G600" s="243">
        <v>65</v>
      </c>
      <c r="H600" s="244">
        <v>52.5</v>
      </c>
      <c r="I600" s="368">
        <v>59</v>
      </c>
      <c r="J600" s="393"/>
      <c r="K600" s="396"/>
    </row>
    <row r="601" spans="1:12" ht="13.5" thickBot="1" x14ac:dyDescent="0.25">
      <c r="A601" s="253" t="s">
        <v>8</v>
      </c>
      <c r="B601" s="253"/>
      <c r="C601" s="911">
        <v>9.2999999999999999E-2</v>
      </c>
      <c r="D601" s="912">
        <v>0.111</v>
      </c>
      <c r="E601" s="912">
        <v>6.5000000000000002E-2</v>
      </c>
      <c r="F601" s="912">
        <v>0.123</v>
      </c>
      <c r="G601" s="912">
        <v>0.114</v>
      </c>
      <c r="H601" s="913">
        <v>0.124</v>
      </c>
      <c r="I601" s="667">
        <v>1.2130000000000001</v>
      </c>
      <c r="J601" s="285"/>
      <c r="K601" s="286"/>
    </row>
    <row r="602" spans="1:12" x14ac:dyDescent="0.2">
      <c r="A602" s="668" t="s">
        <v>1</v>
      </c>
      <c r="B602" s="668"/>
      <c r="C602" s="432">
        <f t="shared" ref="C602:I602" si="128">C599/C598*100-100</f>
        <v>11.30966952264383</v>
      </c>
      <c r="D602" s="433">
        <f t="shared" si="128"/>
        <v>23.255813953488371</v>
      </c>
      <c r="E602" s="433">
        <f t="shared" si="128"/>
        <v>16.058751529987774</v>
      </c>
      <c r="F602" s="433">
        <f t="shared" si="128"/>
        <v>16.964504283965724</v>
      </c>
      <c r="G602" s="433">
        <f t="shared" si="128"/>
        <v>15.862913096695223</v>
      </c>
      <c r="H602" s="434">
        <f t="shared" si="128"/>
        <v>15.324357405140759</v>
      </c>
      <c r="I602" s="672">
        <f t="shared" si="128"/>
        <v>17.894736842105246</v>
      </c>
      <c r="K602" s="286"/>
    </row>
    <row r="603" spans="1:12" ht="13.5" thickBot="1" x14ac:dyDescent="0.25">
      <c r="A603" s="669" t="s">
        <v>27</v>
      </c>
      <c r="B603" s="669"/>
      <c r="C603" s="220">
        <f>C599-C586</f>
        <v>138</v>
      </c>
      <c r="D603" s="221">
        <f t="shared" ref="D603:I603" si="129">D599-D586</f>
        <v>82</v>
      </c>
      <c r="E603" s="221">
        <f t="shared" si="129"/>
        <v>-611</v>
      </c>
      <c r="F603" s="221">
        <f t="shared" si="129"/>
        <v>97</v>
      </c>
      <c r="G603" s="221">
        <f t="shared" si="129"/>
        <v>219</v>
      </c>
      <c r="H603" s="226">
        <f t="shared" si="129"/>
        <v>114</v>
      </c>
      <c r="I603" s="370">
        <f t="shared" si="129"/>
        <v>145</v>
      </c>
      <c r="J603" s="215"/>
      <c r="K603" s="286"/>
    </row>
    <row r="604" spans="1:12" x14ac:dyDescent="0.2">
      <c r="A604" s="904" t="s">
        <v>51</v>
      </c>
      <c r="B604" s="904"/>
      <c r="C604" s="310">
        <v>553</v>
      </c>
      <c r="D604" s="311">
        <v>552</v>
      </c>
      <c r="E604" s="311">
        <v>116</v>
      </c>
      <c r="F604" s="311">
        <v>574</v>
      </c>
      <c r="G604" s="311">
        <v>567</v>
      </c>
      <c r="H604" s="312">
        <v>577</v>
      </c>
      <c r="I604" s="385">
        <f>SUM(C604:H604)</f>
        <v>2939</v>
      </c>
      <c r="J604" s="263" t="s">
        <v>56</v>
      </c>
      <c r="K604" s="263">
        <f>I591-I604</f>
        <v>13</v>
      </c>
      <c r="L604" s="285">
        <f>K604/I591</f>
        <v>4.4037940379403791E-3</v>
      </c>
    </row>
    <row r="605" spans="1:12" x14ac:dyDescent="0.2">
      <c r="A605" s="231" t="s">
        <v>28</v>
      </c>
      <c r="B605" s="231"/>
      <c r="C605" s="218"/>
      <c r="D605" s="267"/>
      <c r="E605" s="267"/>
      <c r="F605" s="267"/>
      <c r="G605" s="267"/>
      <c r="H605" s="219"/>
      <c r="I605" s="325"/>
      <c r="J605" s="200" t="s">
        <v>57</v>
      </c>
      <c r="K605" s="200">
        <v>157.47</v>
      </c>
    </row>
    <row r="606" spans="1:12" ht="13.5" thickBot="1" x14ac:dyDescent="0.25">
      <c r="A606" s="669" t="s">
        <v>26</v>
      </c>
      <c r="B606" s="669"/>
      <c r="C606" s="345">
        <f>C605-C592</f>
        <v>0</v>
      </c>
      <c r="D606" s="346">
        <f t="shared" ref="D606:H606" si="130">D605-D592</f>
        <v>0</v>
      </c>
      <c r="E606" s="346">
        <f t="shared" si="130"/>
        <v>0</v>
      </c>
      <c r="F606" s="346">
        <f t="shared" si="130"/>
        <v>0</v>
      </c>
      <c r="G606" s="346">
        <f t="shared" si="130"/>
        <v>0</v>
      </c>
      <c r="H606" s="347">
        <f t="shared" si="130"/>
        <v>0</v>
      </c>
      <c r="I606" s="371"/>
      <c r="J606" s="200" t="s">
        <v>26</v>
      </c>
      <c r="K606" s="200">
        <f>K605-K592</f>
        <v>-0.37000000000000455</v>
      </c>
    </row>
    <row r="608" spans="1:12" ht="13.5" thickBot="1" x14ac:dyDescent="0.25"/>
    <row r="609" spans="1:12" ht="13.5" thickBot="1" x14ac:dyDescent="0.25">
      <c r="A609" s="270" t="s">
        <v>307</v>
      </c>
      <c r="B609" s="230"/>
      <c r="C609" s="1077" t="s">
        <v>50</v>
      </c>
      <c r="D609" s="1078"/>
      <c r="E609" s="1078"/>
      <c r="F609" s="1078"/>
      <c r="G609" s="1078"/>
      <c r="H609" s="1079"/>
      <c r="I609" s="1080" t="s">
        <v>0</v>
      </c>
      <c r="J609" s="228">
        <v>212</v>
      </c>
    </row>
    <row r="610" spans="1:12" x14ac:dyDescent="0.2">
      <c r="A610" s="231" t="s">
        <v>54</v>
      </c>
      <c r="B610" s="904"/>
      <c r="C610" s="310">
        <v>1</v>
      </c>
      <c r="D610" s="311">
        <v>2</v>
      </c>
      <c r="E610" s="311">
        <v>3</v>
      </c>
      <c r="F610" s="311">
        <v>4</v>
      </c>
      <c r="G610" s="311">
        <v>5</v>
      </c>
      <c r="H610" s="312">
        <v>6</v>
      </c>
      <c r="I610" s="1081"/>
      <c r="J610" s="213"/>
    </row>
    <row r="611" spans="1:12" x14ac:dyDescent="0.2">
      <c r="A611" s="234" t="s">
        <v>3</v>
      </c>
      <c r="B611" s="1020"/>
      <c r="C611" s="442">
        <v>4125</v>
      </c>
      <c r="D611" s="443">
        <v>4125</v>
      </c>
      <c r="E611" s="442">
        <v>4125</v>
      </c>
      <c r="F611" s="443">
        <v>4125</v>
      </c>
      <c r="G611" s="442">
        <v>4125</v>
      </c>
      <c r="H611" s="443">
        <v>4125</v>
      </c>
      <c r="I611" s="442">
        <v>4125</v>
      </c>
      <c r="J611" s="278"/>
      <c r="K611" s="396"/>
      <c r="L611" s="1229"/>
    </row>
    <row r="612" spans="1:12" x14ac:dyDescent="0.2">
      <c r="A612" s="238" t="s">
        <v>6</v>
      </c>
      <c r="B612" s="238"/>
      <c r="C612" s="239">
        <v>4618</v>
      </c>
      <c r="D612" s="240">
        <v>5093</v>
      </c>
      <c r="E612" s="240">
        <v>4933</v>
      </c>
      <c r="F612" s="240">
        <v>5084</v>
      </c>
      <c r="G612" s="240">
        <v>4701</v>
      </c>
      <c r="H612" s="241">
        <v>4670</v>
      </c>
      <c r="I612" s="367">
        <f>+AVERAGE(C612:H612)</f>
        <v>4849.833333333333</v>
      </c>
      <c r="K612" s="396"/>
      <c r="L612" s="1229"/>
    </row>
    <row r="613" spans="1:12" x14ac:dyDescent="0.2">
      <c r="A613" s="231" t="s">
        <v>7</v>
      </c>
      <c r="B613" s="231"/>
      <c r="C613" s="242">
        <v>65.099999999999994</v>
      </c>
      <c r="D613" s="243">
        <v>67.400000000000006</v>
      </c>
      <c r="E613" s="243">
        <v>73.2</v>
      </c>
      <c r="F613" s="243">
        <v>73.3</v>
      </c>
      <c r="G613" s="243">
        <v>69.8</v>
      </c>
      <c r="H613" s="244">
        <v>65.099999999999994</v>
      </c>
      <c r="I613" s="953">
        <f t="shared" ref="I613:I614" si="131">+AVERAGE(C613:H613)</f>
        <v>68.983333333333334</v>
      </c>
      <c r="J613" s="393"/>
      <c r="K613" s="396"/>
    </row>
    <row r="614" spans="1:12" ht="13.5" thickBot="1" x14ac:dyDescent="0.25">
      <c r="A614" s="253" t="s">
        <v>8</v>
      </c>
      <c r="B614" s="253"/>
      <c r="C614" s="911">
        <v>0.107</v>
      </c>
      <c r="D614" s="912">
        <v>0.109</v>
      </c>
      <c r="E614" s="912">
        <v>8.5000000000000006E-2</v>
      </c>
      <c r="F614" s="912">
        <v>9.4E-2</v>
      </c>
      <c r="G614" s="912">
        <v>0.109</v>
      </c>
      <c r="H614" s="913">
        <v>0.10199999999999999</v>
      </c>
      <c r="I614" s="954">
        <f t="shared" si="131"/>
        <v>0.10099999999999999</v>
      </c>
      <c r="J614" s="285"/>
      <c r="K614" s="286"/>
    </row>
    <row r="615" spans="1:12" x14ac:dyDescent="0.2">
      <c r="A615" s="668" t="s">
        <v>1</v>
      </c>
      <c r="B615" s="668"/>
      <c r="C615" s="432">
        <f t="shared" ref="C615:I615" si="132">C612/C611*100-100</f>
        <v>11.951515151515153</v>
      </c>
      <c r="D615" s="433">
        <f t="shared" si="132"/>
        <v>23.466666666666654</v>
      </c>
      <c r="E615" s="433">
        <f t="shared" si="132"/>
        <v>19.587878787878793</v>
      </c>
      <c r="F615" s="433">
        <f t="shared" si="132"/>
        <v>23.24848484848485</v>
      </c>
      <c r="G615" s="433">
        <f t="shared" si="132"/>
        <v>13.963636363636354</v>
      </c>
      <c r="H615" s="434">
        <f t="shared" si="132"/>
        <v>13.212121212121204</v>
      </c>
      <c r="I615" s="672">
        <f t="shared" si="132"/>
        <v>17.571717171717168</v>
      </c>
      <c r="K615" s="286"/>
    </row>
    <row r="616" spans="1:12" ht="13.5" thickBot="1" x14ac:dyDescent="0.25">
      <c r="A616" s="669" t="s">
        <v>27</v>
      </c>
      <c r="B616" s="669"/>
      <c r="C616" s="220">
        <f>C612-C599</f>
        <v>71</v>
      </c>
      <c r="D616" s="221">
        <f t="shared" ref="D616:I616" si="133">D612-D599</f>
        <v>58</v>
      </c>
      <c r="E616" s="221">
        <f t="shared" si="133"/>
        <v>192</v>
      </c>
      <c r="F616" s="221">
        <f t="shared" si="133"/>
        <v>306</v>
      </c>
      <c r="G616" s="221">
        <f t="shared" si="133"/>
        <v>-32</v>
      </c>
      <c r="H616" s="226">
        <f t="shared" si="133"/>
        <v>-41</v>
      </c>
      <c r="I616" s="370">
        <f t="shared" si="133"/>
        <v>33.83333333333303</v>
      </c>
      <c r="J616" s="215"/>
      <c r="K616" s="286"/>
    </row>
    <row r="617" spans="1:12" x14ac:dyDescent="0.2">
      <c r="A617" s="904" t="s">
        <v>51</v>
      </c>
      <c r="B617" s="904"/>
      <c r="C617" s="956">
        <v>504</v>
      </c>
      <c r="D617" s="957">
        <v>488</v>
      </c>
      <c r="E617" s="957">
        <v>33</v>
      </c>
      <c r="F617" s="957">
        <v>541</v>
      </c>
      <c r="G617" s="957">
        <v>547</v>
      </c>
      <c r="H617" s="958">
        <v>553</v>
      </c>
      <c r="I617" s="385">
        <f>SUM(C617:H617)</f>
        <v>2666</v>
      </c>
      <c r="J617" s="263" t="s">
        <v>56</v>
      </c>
      <c r="K617" s="263">
        <f>I604-I617</f>
        <v>273</v>
      </c>
      <c r="L617" s="285">
        <f>K617/I604</f>
        <v>9.2888737665872745E-2</v>
      </c>
    </row>
    <row r="618" spans="1:12" x14ac:dyDescent="0.2">
      <c r="A618" s="231" t="s">
        <v>28</v>
      </c>
      <c r="B618" s="231"/>
      <c r="C618" s="218"/>
      <c r="D618" s="267"/>
      <c r="E618" s="267"/>
      <c r="F618" s="267"/>
      <c r="G618" s="267"/>
      <c r="H618" s="219"/>
      <c r="I618" s="325"/>
      <c r="J618" s="200" t="s">
        <v>57</v>
      </c>
      <c r="K618" s="200">
        <v>156.80000000000001</v>
      </c>
    </row>
    <row r="619" spans="1:12" ht="13.5" thickBot="1" x14ac:dyDescent="0.25">
      <c r="A619" s="669" t="s">
        <v>26</v>
      </c>
      <c r="B619" s="669"/>
      <c r="C619" s="345">
        <f>C618-C605</f>
        <v>0</v>
      </c>
      <c r="D619" s="346">
        <f t="shared" ref="D619:H619" si="134">D618-D605</f>
        <v>0</v>
      </c>
      <c r="E619" s="346">
        <f t="shared" si="134"/>
        <v>0</v>
      </c>
      <c r="F619" s="346">
        <f t="shared" si="134"/>
        <v>0</v>
      </c>
      <c r="G619" s="346">
        <f t="shared" si="134"/>
        <v>0</v>
      </c>
      <c r="H619" s="347">
        <f t="shared" si="134"/>
        <v>0</v>
      </c>
      <c r="I619" s="371"/>
      <c r="J619" s="200" t="s">
        <v>26</v>
      </c>
      <c r="K619" s="200">
        <f>K618-K605</f>
        <v>-0.66999999999998749</v>
      </c>
    </row>
    <row r="620" spans="1:12" x14ac:dyDescent="0.2">
      <c r="A620" s="968"/>
      <c r="B620" s="968"/>
    </row>
    <row r="621" spans="1:12" ht="13.5" thickBot="1" x14ac:dyDescent="0.25"/>
    <row r="622" spans="1:12" ht="13.5" thickBot="1" x14ac:dyDescent="0.25">
      <c r="A622" s="270" t="s">
        <v>309</v>
      </c>
      <c r="B622" s="230"/>
      <c r="C622" s="1077" t="s">
        <v>50</v>
      </c>
      <c r="D622" s="1078"/>
      <c r="E622" s="1078"/>
      <c r="F622" s="1078"/>
      <c r="G622" s="1078"/>
      <c r="H622" s="1079"/>
      <c r="I622" s="1080" t="s">
        <v>0</v>
      </c>
      <c r="J622" s="228">
        <v>213</v>
      </c>
    </row>
    <row r="623" spans="1:12" x14ac:dyDescent="0.2">
      <c r="A623" s="231" t="s">
        <v>54</v>
      </c>
      <c r="B623" s="904"/>
      <c r="C623" s="310">
        <v>1</v>
      </c>
      <c r="D623" s="311">
        <v>2</v>
      </c>
      <c r="E623" s="311">
        <v>3</v>
      </c>
      <c r="F623" s="311">
        <v>4</v>
      </c>
      <c r="G623" s="311">
        <v>5</v>
      </c>
      <c r="H623" s="312">
        <v>6</v>
      </c>
      <c r="I623" s="1081"/>
      <c r="J623" s="213"/>
    </row>
    <row r="624" spans="1:12" x14ac:dyDescent="0.2">
      <c r="A624" s="234" t="s">
        <v>3</v>
      </c>
      <c r="B624" s="1020"/>
      <c r="C624" s="442">
        <v>4165</v>
      </c>
      <c r="D624" s="443">
        <v>4165</v>
      </c>
      <c r="E624" s="442">
        <v>4165</v>
      </c>
      <c r="F624" s="443">
        <v>4165</v>
      </c>
      <c r="G624" s="442">
        <v>4165</v>
      </c>
      <c r="H624" s="443">
        <v>4165</v>
      </c>
      <c r="I624" s="442">
        <v>4165</v>
      </c>
      <c r="J624" s="278"/>
      <c r="K624" s="396"/>
      <c r="L624" s="1229"/>
    </row>
    <row r="625" spans="1:12" x14ac:dyDescent="0.2">
      <c r="A625" s="238" t="s">
        <v>6</v>
      </c>
      <c r="B625" s="238"/>
      <c r="C625" s="239">
        <v>4794</v>
      </c>
      <c r="D625" s="240">
        <v>5422</v>
      </c>
      <c r="E625" s="240">
        <v>4854</v>
      </c>
      <c r="F625" s="240">
        <v>5206</v>
      </c>
      <c r="G625" s="240">
        <v>4963</v>
      </c>
      <c r="H625" s="241">
        <v>4721</v>
      </c>
      <c r="I625" s="367">
        <v>5011</v>
      </c>
      <c r="K625" s="396"/>
      <c r="L625" s="1229"/>
    </row>
    <row r="626" spans="1:12" x14ac:dyDescent="0.2">
      <c r="A626" s="231" t="s">
        <v>7</v>
      </c>
      <c r="B626" s="231"/>
      <c r="C626" s="242">
        <v>62.5</v>
      </c>
      <c r="D626" s="243">
        <v>47.5</v>
      </c>
      <c r="E626" s="243">
        <v>30.8</v>
      </c>
      <c r="F626" s="243">
        <v>62.5</v>
      </c>
      <c r="G626" s="243">
        <v>72.5</v>
      </c>
      <c r="H626" s="244">
        <v>67.5</v>
      </c>
      <c r="I626" s="953">
        <v>55.9</v>
      </c>
      <c r="J626" s="393"/>
      <c r="K626" s="396"/>
    </row>
    <row r="627" spans="1:12" ht="13.5" thickBot="1" x14ac:dyDescent="0.25">
      <c r="A627" s="253" t="s">
        <v>8</v>
      </c>
      <c r="B627" s="253"/>
      <c r="C627" s="911">
        <v>0.115</v>
      </c>
      <c r="D627" s="912">
        <v>0.13100000000000001</v>
      </c>
      <c r="E627" s="912">
        <v>0.16800000000000001</v>
      </c>
      <c r="F627" s="912">
        <v>0.13200000000000001</v>
      </c>
      <c r="G627" s="912">
        <v>0.11799999999999999</v>
      </c>
      <c r="H627" s="913">
        <v>0.10199999999999999</v>
      </c>
      <c r="I627" s="954">
        <v>0.13300000000000001</v>
      </c>
      <c r="J627" s="285"/>
      <c r="K627" s="286"/>
    </row>
    <row r="628" spans="1:12" x14ac:dyDescent="0.2">
      <c r="A628" s="668" t="s">
        <v>1</v>
      </c>
      <c r="B628" s="668"/>
      <c r="C628" s="432">
        <f t="shared" ref="C628:I628" si="135">C625/C624*100-100</f>
        <v>15.102040816326536</v>
      </c>
      <c r="D628" s="433">
        <f t="shared" si="135"/>
        <v>30.180072028811509</v>
      </c>
      <c r="E628" s="433">
        <f t="shared" si="135"/>
        <v>16.542617046818719</v>
      </c>
      <c r="F628" s="433">
        <f t="shared" si="135"/>
        <v>24.993997599039616</v>
      </c>
      <c r="G628" s="433">
        <f t="shared" si="135"/>
        <v>19.159663865546221</v>
      </c>
      <c r="H628" s="434">
        <f t="shared" si="135"/>
        <v>13.349339735894361</v>
      </c>
      <c r="I628" s="672">
        <f t="shared" si="135"/>
        <v>20.312124849939977</v>
      </c>
      <c r="K628" s="286"/>
    </row>
    <row r="629" spans="1:12" ht="13.5" thickBot="1" x14ac:dyDescent="0.25">
      <c r="A629" s="669" t="s">
        <v>27</v>
      </c>
      <c r="B629" s="669"/>
      <c r="C629" s="220">
        <f>C625-C612</f>
        <v>176</v>
      </c>
      <c r="D629" s="221">
        <f t="shared" ref="D629:I629" si="136">D625-D612</f>
        <v>329</v>
      </c>
      <c r="E629" s="221">
        <f t="shared" si="136"/>
        <v>-79</v>
      </c>
      <c r="F629" s="221">
        <f t="shared" si="136"/>
        <v>122</v>
      </c>
      <c r="G629" s="221">
        <f t="shared" si="136"/>
        <v>262</v>
      </c>
      <c r="H629" s="226">
        <f t="shared" si="136"/>
        <v>51</v>
      </c>
      <c r="I629" s="370">
        <f t="shared" si="136"/>
        <v>161.16666666666697</v>
      </c>
      <c r="J629" s="215"/>
      <c r="K629" s="286"/>
    </row>
    <row r="630" spans="1:12" x14ac:dyDescent="0.2">
      <c r="A630" s="904" t="s">
        <v>51</v>
      </c>
      <c r="B630" s="904"/>
      <c r="C630" s="956">
        <v>542</v>
      </c>
      <c r="D630" s="957">
        <v>549</v>
      </c>
      <c r="E630" s="957">
        <v>73</v>
      </c>
      <c r="F630" s="957">
        <v>566</v>
      </c>
      <c r="G630" s="957">
        <v>564</v>
      </c>
      <c r="H630" s="958">
        <v>574</v>
      </c>
      <c r="I630" s="385">
        <f>SUM(C630:H630)</f>
        <v>2868</v>
      </c>
      <c r="J630" s="263" t="s">
        <v>56</v>
      </c>
      <c r="K630" s="263">
        <f>I617-I630</f>
        <v>-202</v>
      </c>
      <c r="L630" s="285">
        <f>K630/I617</f>
        <v>-7.5768942235558884E-2</v>
      </c>
    </row>
    <row r="631" spans="1:12" x14ac:dyDescent="0.2">
      <c r="A631" s="231" t="s">
        <v>28</v>
      </c>
      <c r="B631" s="231"/>
      <c r="C631" s="218"/>
      <c r="D631" s="267"/>
      <c r="E631" s="267"/>
      <c r="F631" s="267"/>
      <c r="G631" s="267"/>
      <c r="H631" s="219"/>
      <c r="I631" s="325"/>
      <c r="J631" s="200" t="s">
        <v>57</v>
      </c>
      <c r="K631" s="200">
        <v>156.08000000000001</v>
      </c>
    </row>
    <row r="632" spans="1:12" ht="13.5" thickBot="1" x14ac:dyDescent="0.25">
      <c r="A632" s="669" t="s">
        <v>26</v>
      </c>
      <c r="B632" s="669"/>
      <c r="C632" s="345">
        <f>C631-C618</f>
        <v>0</v>
      </c>
      <c r="D632" s="346">
        <f t="shared" ref="D632:H632" si="137">D631-D618</f>
        <v>0</v>
      </c>
      <c r="E632" s="346">
        <f t="shared" si="137"/>
        <v>0</v>
      </c>
      <c r="F632" s="346">
        <f t="shared" si="137"/>
        <v>0</v>
      </c>
      <c r="G632" s="346">
        <f t="shared" si="137"/>
        <v>0</v>
      </c>
      <c r="H632" s="347">
        <f t="shared" si="137"/>
        <v>0</v>
      </c>
      <c r="I632" s="371"/>
      <c r="J632" s="200" t="s">
        <v>26</v>
      </c>
      <c r="K632" s="200">
        <f>K631-K618</f>
        <v>-0.71999999999999886</v>
      </c>
    </row>
    <row r="634" spans="1:12" ht="13.5" thickBot="1" x14ac:dyDescent="0.25"/>
    <row r="635" spans="1:12" ht="13.5" thickBot="1" x14ac:dyDescent="0.25">
      <c r="A635" s="270" t="s">
        <v>311</v>
      </c>
      <c r="B635" s="230"/>
      <c r="C635" s="1077" t="s">
        <v>50</v>
      </c>
      <c r="D635" s="1078"/>
      <c r="E635" s="1078"/>
      <c r="F635" s="1078"/>
      <c r="G635" s="1078"/>
      <c r="H635" s="1079"/>
      <c r="I635" s="1080" t="s">
        <v>0</v>
      </c>
      <c r="J635" s="228">
        <v>213</v>
      </c>
    </row>
    <row r="636" spans="1:12" x14ac:dyDescent="0.2">
      <c r="A636" s="231" t="s">
        <v>54</v>
      </c>
      <c r="B636" s="904"/>
      <c r="C636" s="310">
        <v>1</v>
      </c>
      <c r="D636" s="311">
        <v>2</v>
      </c>
      <c r="E636" s="311">
        <v>3</v>
      </c>
      <c r="F636" s="311">
        <v>4</v>
      </c>
      <c r="G636" s="311">
        <v>5</v>
      </c>
      <c r="H636" s="312">
        <v>6</v>
      </c>
      <c r="I636" s="1081"/>
      <c r="J636" s="213"/>
    </row>
    <row r="637" spans="1:12" x14ac:dyDescent="0.2">
      <c r="A637" s="234" t="s">
        <v>3</v>
      </c>
      <c r="B637" s="1020"/>
      <c r="C637" s="442">
        <v>4205</v>
      </c>
      <c r="D637" s="443">
        <v>4205</v>
      </c>
      <c r="E637" s="442">
        <v>4205</v>
      </c>
      <c r="F637" s="443">
        <v>4205</v>
      </c>
      <c r="G637" s="442">
        <v>4205</v>
      </c>
      <c r="H637" s="443">
        <v>4205</v>
      </c>
      <c r="I637" s="442">
        <v>4205</v>
      </c>
      <c r="J637" s="278"/>
      <c r="K637" s="396"/>
      <c r="L637" s="1229"/>
    </row>
    <row r="638" spans="1:12" x14ac:dyDescent="0.2">
      <c r="A638" s="238" t="s">
        <v>6</v>
      </c>
      <c r="B638" s="238"/>
      <c r="C638" s="239">
        <v>4685</v>
      </c>
      <c r="D638" s="240">
        <v>5422</v>
      </c>
      <c r="E638" s="240">
        <v>4848</v>
      </c>
      <c r="F638" s="240">
        <v>5226</v>
      </c>
      <c r="G638" s="240">
        <v>4893</v>
      </c>
      <c r="H638" s="241">
        <v>5213</v>
      </c>
      <c r="I638" s="367">
        <v>5074</v>
      </c>
      <c r="K638" s="396"/>
      <c r="L638" s="1229"/>
    </row>
    <row r="639" spans="1:12" x14ac:dyDescent="0.2">
      <c r="A639" s="231" t="s">
        <v>7</v>
      </c>
      <c r="B639" s="231"/>
      <c r="C639" s="242">
        <v>60</v>
      </c>
      <c r="D639" s="243">
        <v>57.5</v>
      </c>
      <c r="E639" s="243">
        <v>58.3</v>
      </c>
      <c r="F639" s="243">
        <v>57.5</v>
      </c>
      <c r="G639" s="243">
        <v>52.5</v>
      </c>
      <c r="H639" s="244">
        <v>65</v>
      </c>
      <c r="I639" s="953">
        <v>56.6</v>
      </c>
      <c r="J639" s="393"/>
      <c r="K639" s="396"/>
    </row>
    <row r="640" spans="1:12" ht="13.5" thickBot="1" x14ac:dyDescent="0.25">
      <c r="A640" s="253" t="s">
        <v>8</v>
      </c>
      <c r="B640" s="253"/>
      <c r="C640" s="911">
        <v>0.11799999999999999</v>
      </c>
      <c r="D640" s="912">
        <v>0.112</v>
      </c>
      <c r="E640" s="912">
        <v>0.10199999999999999</v>
      </c>
      <c r="F640" s="912">
        <v>0.14099999999999999</v>
      </c>
      <c r="G640" s="912">
        <v>0.127</v>
      </c>
      <c r="H640" s="913">
        <v>0.11700000000000001</v>
      </c>
      <c r="I640" s="954">
        <v>0.13200000000000001</v>
      </c>
      <c r="J640" s="285"/>
      <c r="K640" s="286"/>
    </row>
    <row r="641" spans="1:12" x14ac:dyDescent="0.2">
      <c r="A641" s="668" t="s">
        <v>1</v>
      </c>
      <c r="B641" s="668"/>
      <c r="C641" s="432">
        <f t="shared" ref="C641:I641" si="138">C638/C637*100-100</f>
        <v>11.414982164090361</v>
      </c>
      <c r="D641" s="433">
        <f t="shared" si="138"/>
        <v>28.941736028537434</v>
      </c>
      <c r="E641" s="433">
        <f t="shared" si="138"/>
        <v>15.291319857312715</v>
      </c>
      <c r="F641" s="433">
        <f t="shared" si="138"/>
        <v>24.2806183115339</v>
      </c>
      <c r="G641" s="433">
        <f t="shared" si="138"/>
        <v>16.3614744351962</v>
      </c>
      <c r="H641" s="434">
        <f t="shared" si="138"/>
        <v>23.97146254458977</v>
      </c>
      <c r="I641" s="672">
        <f t="shared" si="138"/>
        <v>20.66587395957194</v>
      </c>
      <c r="K641" s="286"/>
    </row>
    <row r="642" spans="1:12" ht="13.5" thickBot="1" x14ac:dyDescent="0.25">
      <c r="A642" s="669" t="s">
        <v>27</v>
      </c>
      <c r="B642" s="669"/>
      <c r="C642" s="220">
        <f>C638-C625</f>
        <v>-109</v>
      </c>
      <c r="D642" s="221">
        <f t="shared" ref="D642:I642" si="139">D638-D625</f>
        <v>0</v>
      </c>
      <c r="E642" s="221">
        <f t="shared" si="139"/>
        <v>-6</v>
      </c>
      <c r="F642" s="221">
        <f t="shared" si="139"/>
        <v>20</v>
      </c>
      <c r="G642" s="221">
        <f t="shared" si="139"/>
        <v>-70</v>
      </c>
      <c r="H642" s="226">
        <f t="shared" si="139"/>
        <v>492</v>
      </c>
      <c r="I642" s="370">
        <f t="shared" si="139"/>
        <v>63</v>
      </c>
      <c r="J642" s="215"/>
      <c r="K642" s="286"/>
    </row>
    <row r="643" spans="1:12" x14ac:dyDescent="0.2">
      <c r="A643" s="904" t="s">
        <v>51</v>
      </c>
      <c r="B643" s="904"/>
      <c r="C643" s="956">
        <v>539</v>
      </c>
      <c r="D643" s="957">
        <v>544</v>
      </c>
      <c r="E643" s="957">
        <v>54</v>
      </c>
      <c r="F643" s="957">
        <v>564</v>
      </c>
      <c r="G643" s="957">
        <v>563</v>
      </c>
      <c r="H643" s="958">
        <v>572</v>
      </c>
      <c r="I643" s="385">
        <f>SUM(C643:H643)</f>
        <v>2836</v>
      </c>
      <c r="J643" s="263" t="s">
        <v>56</v>
      </c>
      <c r="K643" s="263">
        <f>I630-I643</f>
        <v>32</v>
      </c>
      <c r="L643" s="285">
        <f>K643/I630</f>
        <v>1.1157601115760111E-2</v>
      </c>
    </row>
    <row r="644" spans="1:12" x14ac:dyDescent="0.2">
      <c r="A644" s="231" t="s">
        <v>28</v>
      </c>
      <c r="B644" s="231"/>
      <c r="C644" s="218"/>
      <c r="D644" s="267"/>
      <c r="E644" s="267"/>
      <c r="F644" s="267"/>
      <c r="G644" s="267"/>
      <c r="H644" s="219"/>
      <c r="I644" s="325"/>
      <c r="J644" s="200" t="s">
        <v>57</v>
      </c>
      <c r="K644" s="200">
        <v>155.62</v>
      </c>
    </row>
    <row r="645" spans="1:12" ht="13.5" thickBot="1" x14ac:dyDescent="0.25">
      <c r="A645" s="669" t="s">
        <v>26</v>
      </c>
      <c r="B645" s="669"/>
      <c r="C645" s="345">
        <f>C644-C631</f>
        <v>0</v>
      </c>
      <c r="D645" s="346">
        <f t="shared" ref="D645:H645" si="140">D644-D631</f>
        <v>0</v>
      </c>
      <c r="E645" s="346">
        <f t="shared" si="140"/>
        <v>0</v>
      </c>
      <c r="F645" s="346">
        <f t="shared" si="140"/>
        <v>0</v>
      </c>
      <c r="G645" s="346">
        <f t="shared" si="140"/>
        <v>0</v>
      </c>
      <c r="H645" s="347">
        <f t="shared" si="140"/>
        <v>0</v>
      </c>
      <c r="I645" s="371"/>
      <c r="J645" s="200" t="s">
        <v>26</v>
      </c>
      <c r="K645" s="200">
        <f>K644-K631</f>
        <v>-0.46000000000000796</v>
      </c>
    </row>
    <row r="647" spans="1:12" ht="13.5" thickBot="1" x14ac:dyDescent="0.25"/>
    <row r="648" spans="1:12" ht="13.5" thickBot="1" x14ac:dyDescent="0.25">
      <c r="A648" s="270" t="s">
        <v>312</v>
      </c>
      <c r="B648" s="230"/>
      <c r="C648" s="1077" t="s">
        <v>50</v>
      </c>
      <c r="D648" s="1078"/>
      <c r="E648" s="1078"/>
      <c r="F648" s="1078"/>
      <c r="G648" s="1078"/>
      <c r="H648" s="1079"/>
      <c r="I648" s="1080" t="s">
        <v>0</v>
      </c>
      <c r="J648" s="228">
        <v>213</v>
      </c>
    </row>
    <row r="649" spans="1:12" x14ac:dyDescent="0.2">
      <c r="A649" s="231" t="s">
        <v>54</v>
      </c>
      <c r="B649" s="904"/>
      <c r="C649" s="310">
        <v>1</v>
      </c>
      <c r="D649" s="311">
        <v>2</v>
      </c>
      <c r="E649" s="311">
        <v>3</v>
      </c>
      <c r="F649" s="311">
        <v>4</v>
      </c>
      <c r="G649" s="311">
        <v>5</v>
      </c>
      <c r="H649" s="312">
        <v>6</v>
      </c>
      <c r="I649" s="1081"/>
      <c r="J649" s="213"/>
    </row>
    <row r="650" spans="1:12" x14ac:dyDescent="0.2">
      <c r="A650" s="234" t="s">
        <v>3</v>
      </c>
      <c r="B650" s="1020"/>
      <c r="C650" s="442"/>
      <c r="D650" s="443"/>
      <c r="E650" s="442"/>
      <c r="F650" s="443"/>
      <c r="G650" s="442"/>
      <c r="H650" s="443"/>
      <c r="I650" s="442"/>
      <c r="J650" s="278"/>
      <c r="K650" s="396"/>
      <c r="L650" s="1229"/>
    </row>
    <row r="651" spans="1:12" x14ac:dyDescent="0.2">
      <c r="A651" s="238" t="s">
        <v>6</v>
      </c>
      <c r="B651" s="238"/>
      <c r="C651" s="239"/>
      <c r="D651" s="240"/>
      <c r="E651" s="240"/>
      <c r="F651" s="240"/>
      <c r="G651" s="240"/>
      <c r="H651" s="241"/>
      <c r="I651" s="367"/>
      <c r="K651" s="396"/>
      <c r="L651" s="1229"/>
    </row>
    <row r="652" spans="1:12" x14ac:dyDescent="0.2">
      <c r="A652" s="231" t="s">
        <v>7</v>
      </c>
      <c r="B652" s="231"/>
      <c r="C652" s="242"/>
      <c r="D652" s="243"/>
      <c r="E652" s="243"/>
      <c r="F652" s="243"/>
      <c r="G652" s="243"/>
      <c r="H652" s="244"/>
      <c r="I652" s="953"/>
      <c r="J652" s="393"/>
      <c r="K652" s="396"/>
    </row>
    <row r="653" spans="1:12" ht="13.5" thickBot="1" x14ac:dyDescent="0.25">
      <c r="A653" s="253" t="s">
        <v>8</v>
      </c>
      <c r="B653" s="253"/>
      <c r="C653" s="911"/>
      <c r="D653" s="912"/>
      <c r="E653" s="912"/>
      <c r="F653" s="912"/>
      <c r="G653" s="912"/>
      <c r="H653" s="913"/>
      <c r="I653" s="954"/>
      <c r="J653" s="285"/>
      <c r="K653" s="286"/>
    </row>
    <row r="654" spans="1:12" x14ac:dyDescent="0.2">
      <c r="A654" s="668" t="s">
        <v>1</v>
      </c>
      <c r="B654" s="668"/>
      <c r="C654" s="432" t="e">
        <f t="shared" ref="C654:I654" si="141">C651/C650*100-100</f>
        <v>#DIV/0!</v>
      </c>
      <c r="D654" s="433" t="e">
        <f t="shared" si="141"/>
        <v>#DIV/0!</v>
      </c>
      <c r="E654" s="433" t="e">
        <f t="shared" si="141"/>
        <v>#DIV/0!</v>
      </c>
      <c r="F654" s="433" t="e">
        <f t="shared" si="141"/>
        <v>#DIV/0!</v>
      </c>
      <c r="G654" s="433" t="e">
        <f t="shared" si="141"/>
        <v>#DIV/0!</v>
      </c>
      <c r="H654" s="434" t="e">
        <f t="shared" si="141"/>
        <v>#DIV/0!</v>
      </c>
      <c r="I654" s="672" t="e">
        <f t="shared" si="141"/>
        <v>#DIV/0!</v>
      </c>
      <c r="K654" s="286"/>
    </row>
    <row r="655" spans="1:12" ht="13.5" thickBot="1" x14ac:dyDescent="0.25">
      <c r="A655" s="669" t="s">
        <v>27</v>
      </c>
      <c r="B655" s="669"/>
      <c r="C655" s="220">
        <f>C651-C638</f>
        <v>-4685</v>
      </c>
      <c r="D655" s="221">
        <f t="shared" ref="D655:I655" si="142">D651-D638</f>
        <v>-5422</v>
      </c>
      <c r="E655" s="221">
        <f t="shared" si="142"/>
        <v>-4848</v>
      </c>
      <c r="F655" s="221">
        <f t="shared" si="142"/>
        <v>-5226</v>
      </c>
      <c r="G655" s="221">
        <f t="shared" si="142"/>
        <v>-4893</v>
      </c>
      <c r="H655" s="226">
        <f t="shared" si="142"/>
        <v>-5213</v>
      </c>
      <c r="I655" s="370">
        <f t="shared" si="142"/>
        <v>-5074</v>
      </c>
      <c r="J655" s="215"/>
      <c r="K655" s="286"/>
    </row>
    <row r="656" spans="1:12" x14ac:dyDescent="0.2">
      <c r="A656" s="904" t="s">
        <v>51</v>
      </c>
      <c r="B656" s="904"/>
      <c r="C656" s="956"/>
      <c r="D656" s="957"/>
      <c r="E656" s="957"/>
      <c r="F656" s="957"/>
      <c r="G656" s="957"/>
      <c r="H656" s="958"/>
      <c r="I656" s="385">
        <f>SUM(C656:H656)</f>
        <v>0</v>
      </c>
      <c r="J656" s="263" t="s">
        <v>56</v>
      </c>
      <c r="K656" s="263">
        <f>I643-I656</f>
        <v>2836</v>
      </c>
      <c r="L656" s="285">
        <f>K656/I643</f>
        <v>1</v>
      </c>
    </row>
    <row r="657" spans="1:12" x14ac:dyDescent="0.2">
      <c r="A657" s="231" t="s">
        <v>28</v>
      </c>
      <c r="B657" s="231"/>
      <c r="C657" s="218"/>
      <c r="D657" s="267"/>
      <c r="E657" s="267"/>
      <c r="F657" s="267"/>
      <c r="G657" s="267"/>
      <c r="H657" s="219"/>
      <c r="I657" s="325"/>
      <c r="J657" s="200" t="s">
        <v>57</v>
      </c>
    </row>
    <row r="658" spans="1:12" ht="13.5" thickBot="1" x14ac:dyDescent="0.25">
      <c r="A658" s="669" t="s">
        <v>26</v>
      </c>
      <c r="B658" s="669"/>
      <c r="C658" s="345">
        <f>C657-C644</f>
        <v>0</v>
      </c>
      <c r="D658" s="346">
        <f t="shared" ref="D658:H658" si="143">D657-D644</f>
        <v>0</v>
      </c>
      <c r="E658" s="346">
        <f t="shared" si="143"/>
        <v>0</v>
      </c>
      <c r="F658" s="346">
        <f t="shared" si="143"/>
        <v>0</v>
      </c>
      <c r="G658" s="346">
        <f t="shared" si="143"/>
        <v>0</v>
      </c>
      <c r="H658" s="347">
        <f t="shared" si="143"/>
        <v>0</v>
      </c>
      <c r="I658" s="371"/>
      <c r="J658" s="200" t="s">
        <v>26</v>
      </c>
      <c r="K658" s="200">
        <f>K657-K644</f>
        <v>-155.62</v>
      </c>
    </row>
    <row r="660" spans="1:12" ht="13.5" thickBot="1" x14ac:dyDescent="0.25"/>
    <row r="661" spans="1:12" ht="13.5" thickBot="1" x14ac:dyDescent="0.25">
      <c r="A661" s="270" t="s">
        <v>313</v>
      </c>
      <c r="B661" s="230"/>
      <c r="C661" s="1077" t="s">
        <v>50</v>
      </c>
      <c r="D661" s="1078"/>
      <c r="E661" s="1078"/>
      <c r="F661" s="1078"/>
      <c r="G661" s="1078"/>
      <c r="H661" s="1079"/>
      <c r="I661" s="1080" t="s">
        <v>0</v>
      </c>
      <c r="J661" s="228">
        <v>213</v>
      </c>
    </row>
    <row r="662" spans="1:12" x14ac:dyDescent="0.2">
      <c r="A662" s="231" t="s">
        <v>54</v>
      </c>
      <c r="B662" s="904"/>
      <c r="C662" s="310">
        <v>1</v>
      </c>
      <c r="D662" s="311">
        <v>2</v>
      </c>
      <c r="E662" s="311">
        <v>3</v>
      </c>
      <c r="F662" s="311">
        <v>4</v>
      </c>
      <c r="G662" s="311">
        <v>5</v>
      </c>
      <c r="H662" s="312">
        <v>6</v>
      </c>
      <c r="I662" s="1081"/>
      <c r="J662" s="213"/>
    </row>
    <row r="663" spans="1:12" x14ac:dyDescent="0.2">
      <c r="A663" s="234" t="s">
        <v>3</v>
      </c>
      <c r="B663" s="1020"/>
      <c r="C663" s="442">
        <v>4245</v>
      </c>
      <c r="D663" s="443">
        <v>4245</v>
      </c>
      <c r="E663" s="442">
        <v>4245</v>
      </c>
      <c r="F663" s="443">
        <v>4245</v>
      </c>
      <c r="G663" s="442">
        <v>4245</v>
      </c>
      <c r="H663" s="443">
        <v>4245</v>
      </c>
      <c r="I663" s="442">
        <v>4245</v>
      </c>
      <c r="J663" s="278"/>
      <c r="K663" s="396"/>
      <c r="L663" s="1229"/>
    </row>
    <row r="664" spans="1:12" x14ac:dyDescent="0.2">
      <c r="A664" s="238" t="s">
        <v>6</v>
      </c>
      <c r="B664" s="238"/>
      <c r="C664" s="239">
        <v>4524</v>
      </c>
      <c r="D664" s="240">
        <v>5292</v>
      </c>
      <c r="E664" s="240">
        <v>4542</v>
      </c>
      <c r="F664" s="240">
        <v>5272</v>
      </c>
      <c r="G664" s="240">
        <v>4999</v>
      </c>
      <c r="H664" s="241">
        <v>4938</v>
      </c>
      <c r="I664" s="367">
        <v>4959</v>
      </c>
      <c r="K664" s="396"/>
      <c r="L664" s="1229"/>
    </row>
    <row r="665" spans="1:12" x14ac:dyDescent="0.2">
      <c r="A665" s="231" t="s">
        <v>7</v>
      </c>
      <c r="B665" s="231"/>
      <c r="C665" s="242">
        <v>60.5</v>
      </c>
      <c r="D665" s="243">
        <v>48.8</v>
      </c>
      <c r="E665" s="243">
        <v>50</v>
      </c>
      <c r="F665" s="243">
        <v>60.5</v>
      </c>
      <c r="G665" s="243">
        <v>58.1</v>
      </c>
      <c r="H665" s="244">
        <v>72.099999999999994</v>
      </c>
      <c r="I665" s="953">
        <v>53.1</v>
      </c>
      <c r="J665" s="393"/>
      <c r="K665" s="396"/>
    </row>
    <row r="666" spans="1:12" ht="13.5" thickBot="1" x14ac:dyDescent="0.25">
      <c r="A666" s="253" t="s">
        <v>8</v>
      </c>
      <c r="B666" s="253"/>
      <c r="C666" s="911">
        <v>0.126</v>
      </c>
      <c r="D666" s="912">
        <v>0.13400000000000001</v>
      </c>
      <c r="E666" s="912">
        <v>0.17399999999999999</v>
      </c>
      <c r="F666" s="912">
        <v>0.13600000000000001</v>
      </c>
      <c r="G666" s="912">
        <v>0.13600000000000001</v>
      </c>
      <c r="H666" s="913">
        <v>0.11899999999999999</v>
      </c>
      <c r="I666" s="954">
        <v>0.14699999999999999</v>
      </c>
      <c r="J666" s="285"/>
      <c r="K666" s="286"/>
    </row>
    <row r="667" spans="1:12" x14ac:dyDescent="0.2">
      <c r="A667" s="668" t="s">
        <v>1</v>
      </c>
      <c r="B667" s="668"/>
      <c r="C667" s="432">
        <f t="shared" ref="C667:I667" si="144">C664/C663*100-100</f>
        <v>6.5724381625441595</v>
      </c>
      <c r="D667" s="433">
        <f t="shared" si="144"/>
        <v>24.664310954063609</v>
      </c>
      <c r="E667" s="433">
        <f t="shared" si="144"/>
        <v>6.9964664310954134</v>
      </c>
      <c r="F667" s="433">
        <f t="shared" si="144"/>
        <v>24.19316843345112</v>
      </c>
      <c r="G667" s="433">
        <f t="shared" si="144"/>
        <v>17.762073027090693</v>
      </c>
      <c r="H667" s="434">
        <f t="shared" si="144"/>
        <v>16.325088339222617</v>
      </c>
      <c r="I667" s="672">
        <f t="shared" si="144"/>
        <v>16.819787985865716</v>
      </c>
      <c r="K667" s="286"/>
    </row>
    <row r="668" spans="1:12" ht="13.5" thickBot="1" x14ac:dyDescent="0.25">
      <c r="A668" s="669" t="s">
        <v>27</v>
      </c>
      <c r="B668" s="669"/>
      <c r="C668" s="220">
        <f t="shared" ref="C668:I668" si="145">C664-C638</f>
        <v>-161</v>
      </c>
      <c r="D668" s="221">
        <f t="shared" si="145"/>
        <v>-130</v>
      </c>
      <c r="E668" s="221">
        <f t="shared" si="145"/>
        <v>-306</v>
      </c>
      <c r="F668" s="221">
        <f t="shared" si="145"/>
        <v>46</v>
      </c>
      <c r="G668" s="221">
        <f t="shared" si="145"/>
        <v>106</v>
      </c>
      <c r="H668" s="226">
        <f t="shared" si="145"/>
        <v>-275</v>
      </c>
      <c r="I668" s="370">
        <f t="shared" si="145"/>
        <v>-115</v>
      </c>
      <c r="J668" s="215"/>
      <c r="K668" s="286"/>
    </row>
    <row r="669" spans="1:12" x14ac:dyDescent="0.2">
      <c r="A669" s="904" t="s">
        <v>51</v>
      </c>
      <c r="B669" s="904"/>
      <c r="C669" s="956">
        <v>533</v>
      </c>
      <c r="D669" s="957">
        <v>517</v>
      </c>
      <c r="E669" s="957">
        <v>82</v>
      </c>
      <c r="F669" s="957">
        <v>561</v>
      </c>
      <c r="G669" s="957">
        <v>558</v>
      </c>
      <c r="H669" s="958">
        <v>564</v>
      </c>
      <c r="I669" s="385">
        <f>SUM(C669:H669)</f>
        <v>2815</v>
      </c>
      <c r="J669" s="263" t="s">
        <v>56</v>
      </c>
      <c r="K669" s="263">
        <f>I643-I669</f>
        <v>21</v>
      </c>
      <c r="L669" s="285">
        <f>K669/I643</f>
        <v>7.404795486600846E-3</v>
      </c>
    </row>
    <row r="670" spans="1:12" x14ac:dyDescent="0.2">
      <c r="A670" s="231" t="s">
        <v>28</v>
      </c>
      <c r="B670" s="231"/>
      <c r="C670" s="218">
        <v>154.61999999999995</v>
      </c>
      <c r="D670" s="267">
        <v>154.61999999999995</v>
      </c>
      <c r="E670" s="267">
        <v>154.61999999999995</v>
      </c>
      <c r="F670" s="267">
        <v>154.61999999999995</v>
      </c>
      <c r="G670" s="267">
        <v>154.61999999999995</v>
      </c>
      <c r="H670" s="219">
        <v>154.61999999999995</v>
      </c>
      <c r="I670" s="325"/>
      <c r="J670" s="200" t="s">
        <v>57</v>
      </c>
      <c r="K670" s="200">
        <v>154.27000000000001</v>
      </c>
    </row>
    <row r="671" spans="1:12" ht="13.5" thickBot="1" x14ac:dyDescent="0.25">
      <c r="A671" s="669" t="s">
        <v>26</v>
      </c>
      <c r="B671" s="669"/>
      <c r="C671" s="345">
        <f t="shared" ref="C671:H671" si="146">C670-C644</f>
        <v>154.61999999999995</v>
      </c>
      <c r="D671" s="346">
        <f t="shared" si="146"/>
        <v>154.61999999999995</v>
      </c>
      <c r="E671" s="346">
        <f t="shared" si="146"/>
        <v>154.61999999999995</v>
      </c>
      <c r="F671" s="346">
        <f t="shared" si="146"/>
        <v>154.61999999999995</v>
      </c>
      <c r="G671" s="346">
        <f t="shared" si="146"/>
        <v>154.61999999999995</v>
      </c>
      <c r="H671" s="347">
        <f t="shared" si="146"/>
        <v>154.61999999999995</v>
      </c>
      <c r="I671" s="371"/>
      <c r="J671" s="200" t="s">
        <v>26</v>
      </c>
      <c r="K671" s="200">
        <f>K670-K644</f>
        <v>-1.3499999999999943</v>
      </c>
    </row>
    <row r="673" spans="1:12" ht="13.5" thickBot="1" x14ac:dyDescent="0.25"/>
    <row r="674" spans="1:12" ht="13.5" thickBot="1" x14ac:dyDescent="0.25">
      <c r="A674" s="270" t="s">
        <v>314</v>
      </c>
      <c r="B674" s="230"/>
      <c r="C674" s="1077" t="s">
        <v>50</v>
      </c>
      <c r="D674" s="1078"/>
      <c r="E674" s="1078"/>
      <c r="F674" s="1078"/>
      <c r="G674" s="1078"/>
      <c r="H674" s="1079"/>
      <c r="I674" s="1080" t="s">
        <v>0</v>
      </c>
      <c r="J674" s="228">
        <v>213</v>
      </c>
    </row>
    <row r="675" spans="1:12" x14ac:dyDescent="0.2">
      <c r="A675" s="231" t="s">
        <v>54</v>
      </c>
      <c r="B675" s="904"/>
      <c r="C675" s="310">
        <v>1</v>
      </c>
      <c r="D675" s="311">
        <v>2</v>
      </c>
      <c r="E675" s="311">
        <v>3</v>
      </c>
      <c r="F675" s="311">
        <v>4</v>
      </c>
      <c r="G675" s="311">
        <v>5</v>
      </c>
      <c r="H675" s="312">
        <v>6</v>
      </c>
      <c r="I675" s="1081"/>
      <c r="J675" s="213"/>
    </row>
    <row r="676" spans="1:12" x14ac:dyDescent="0.2">
      <c r="A676" s="234" t="s">
        <v>3</v>
      </c>
      <c r="B676" s="1020"/>
      <c r="C676" s="442"/>
      <c r="D676" s="443"/>
      <c r="E676" s="442"/>
      <c r="F676" s="443"/>
      <c r="G676" s="442"/>
      <c r="H676" s="443"/>
      <c r="I676" s="442"/>
      <c r="J676" s="278"/>
      <c r="K676" s="396"/>
      <c r="L676" s="1229"/>
    </row>
    <row r="677" spans="1:12" x14ac:dyDescent="0.2">
      <c r="A677" s="238" t="s">
        <v>6</v>
      </c>
      <c r="B677" s="238"/>
      <c r="C677" s="239"/>
      <c r="D677" s="240"/>
      <c r="E677" s="240"/>
      <c r="F677" s="240"/>
      <c r="G677" s="240"/>
      <c r="H677" s="241"/>
      <c r="I677" s="367"/>
      <c r="K677" s="396"/>
      <c r="L677" s="1229"/>
    </row>
    <row r="678" spans="1:12" x14ac:dyDescent="0.2">
      <c r="A678" s="231" t="s">
        <v>7</v>
      </c>
      <c r="B678" s="231"/>
      <c r="C678" s="242"/>
      <c r="D678" s="243"/>
      <c r="E678" s="243"/>
      <c r="F678" s="243"/>
      <c r="G678" s="243"/>
      <c r="H678" s="244"/>
      <c r="I678" s="953"/>
      <c r="J678" s="393"/>
      <c r="K678" s="396"/>
    </row>
    <row r="679" spans="1:12" ht="13.5" thickBot="1" x14ac:dyDescent="0.25">
      <c r="A679" s="253" t="s">
        <v>8</v>
      </c>
      <c r="B679" s="253"/>
      <c r="C679" s="911"/>
      <c r="D679" s="912"/>
      <c r="E679" s="912"/>
      <c r="F679" s="912"/>
      <c r="G679" s="912"/>
      <c r="H679" s="913"/>
      <c r="I679" s="954"/>
      <c r="J679" s="285"/>
      <c r="K679" s="286"/>
    </row>
    <row r="680" spans="1:12" x14ac:dyDescent="0.2">
      <c r="A680" s="668" t="s">
        <v>1</v>
      </c>
      <c r="B680" s="668"/>
      <c r="C680" s="432" t="e">
        <f t="shared" ref="C680:I680" si="147">C677/C676*100-100</f>
        <v>#DIV/0!</v>
      </c>
      <c r="D680" s="433" t="e">
        <f t="shared" si="147"/>
        <v>#DIV/0!</v>
      </c>
      <c r="E680" s="433" t="e">
        <f t="shared" si="147"/>
        <v>#DIV/0!</v>
      </c>
      <c r="F680" s="433" t="e">
        <f t="shared" si="147"/>
        <v>#DIV/0!</v>
      </c>
      <c r="G680" s="433" t="e">
        <f t="shared" si="147"/>
        <v>#DIV/0!</v>
      </c>
      <c r="H680" s="434" t="e">
        <f t="shared" si="147"/>
        <v>#DIV/0!</v>
      </c>
      <c r="I680" s="672" t="e">
        <f t="shared" si="147"/>
        <v>#DIV/0!</v>
      </c>
      <c r="K680" s="286"/>
    </row>
    <row r="681" spans="1:12" ht="13.5" thickBot="1" x14ac:dyDescent="0.25">
      <c r="A681" s="669" t="s">
        <v>27</v>
      </c>
      <c r="B681" s="669"/>
      <c r="C681" s="220">
        <f t="shared" ref="C681:I681" si="148">C677-C651</f>
        <v>0</v>
      </c>
      <c r="D681" s="221">
        <f t="shared" si="148"/>
        <v>0</v>
      </c>
      <c r="E681" s="221">
        <f t="shared" si="148"/>
        <v>0</v>
      </c>
      <c r="F681" s="221">
        <f t="shared" si="148"/>
        <v>0</v>
      </c>
      <c r="G681" s="221">
        <f t="shared" si="148"/>
        <v>0</v>
      </c>
      <c r="H681" s="226">
        <f t="shared" si="148"/>
        <v>0</v>
      </c>
      <c r="I681" s="370">
        <f t="shared" si="148"/>
        <v>0</v>
      </c>
      <c r="J681" s="215"/>
      <c r="K681" s="286"/>
    </row>
    <row r="682" spans="1:12" x14ac:dyDescent="0.2">
      <c r="A682" s="904" t="s">
        <v>51</v>
      </c>
      <c r="B682" s="904"/>
      <c r="C682" s="956"/>
      <c r="D682" s="957"/>
      <c r="E682" s="957"/>
      <c r="F682" s="957"/>
      <c r="G682" s="957"/>
      <c r="H682" s="958"/>
      <c r="I682" s="385">
        <f>SUM(C682:H682)</f>
        <v>0</v>
      </c>
      <c r="J682" s="263" t="s">
        <v>56</v>
      </c>
      <c r="K682" s="263">
        <f>I656-I682</f>
        <v>0</v>
      </c>
      <c r="L682" s="285" t="e">
        <f>K682/I656</f>
        <v>#DIV/0!</v>
      </c>
    </row>
    <row r="683" spans="1:12" x14ac:dyDescent="0.2">
      <c r="A683" s="231" t="s">
        <v>28</v>
      </c>
      <c r="B683" s="231"/>
      <c r="C683" s="218">
        <v>154.27999999999994</v>
      </c>
      <c r="D683" s="267">
        <v>154.27999999999994</v>
      </c>
      <c r="E683" s="267">
        <v>154.27999999999994</v>
      </c>
      <c r="F683" s="267">
        <v>154.27999999999994</v>
      </c>
      <c r="G683" s="267">
        <v>154.27999999999994</v>
      </c>
      <c r="H683" s="219">
        <v>154.27999999999994</v>
      </c>
      <c r="I683" s="325"/>
      <c r="J683" s="200" t="s">
        <v>57</v>
      </c>
    </row>
    <row r="684" spans="1:12" ht="13.5" thickBot="1" x14ac:dyDescent="0.25">
      <c r="A684" s="669" t="s">
        <v>26</v>
      </c>
      <c r="B684" s="669"/>
      <c r="C684" s="345">
        <f t="shared" ref="C684:H684" si="149">C683-C657</f>
        <v>154.27999999999994</v>
      </c>
      <c r="D684" s="346">
        <f t="shared" si="149"/>
        <v>154.27999999999994</v>
      </c>
      <c r="E684" s="346">
        <f t="shared" si="149"/>
        <v>154.27999999999994</v>
      </c>
      <c r="F684" s="346">
        <f t="shared" si="149"/>
        <v>154.27999999999994</v>
      </c>
      <c r="G684" s="346">
        <f t="shared" si="149"/>
        <v>154.27999999999994</v>
      </c>
      <c r="H684" s="347">
        <f t="shared" si="149"/>
        <v>154.27999999999994</v>
      </c>
      <c r="I684" s="371"/>
      <c r="J684" s="200" t="s">
        <v>26</v>
      </c>
      <c r="K684" s="200">
        <f>K683-K657</f>
        <v>0</v>
      </c>
    </row>
    <row r="686" spans="1:12" ht="13.5" thickBot="1" x14ac:dyDescent="0.25"/>
    <row r="687" spans="1:12" ht="13.5" thickBot="1" x14ac:dyDescent="0.25">
      <c r="A687" s="270" t="s">
        <v>315</v>
      </c>
      <c r="B687" s="230"/>
      <c r="C687" s="1077" t="s">
        <v>50</v>
      </c>
      <c r="D687" s="1078"/>
      <c r="E687" s="1078"/>
      <c r="F687" s="1078"/>
      <c r="G687" s="1078"/>
      <c r="H687" s="1079"/>
      <c r="I687" s="1080" t="s">
        <v>0</v>
      </c>
      <c r="J687" s="228">
        <v>213</v>
      </c>
    </row>
    <row r="688" spans="1:12" x14ac:dyDescent="0.2">
      <c r="A688" s="231" t="s">
        <v>54</v>
      </c>
      <c r="B688" s="904"/>
      <c r="C688" s="310">
        <v>1</v>
      </c>
      <c r="D688" s="311">
        <v>2</v>
      </c>
      <c r="E688" s="311">
        <v>3</v>
      </c>
      <c r="F688" s="311">
        <v>4</v>
      </c>
      <c r="G688" s="311">
        <v>5</v>
      </c>
      <c r="H688" s="312">
        <v>6</v>
      </c>
      <c r="I688" s="1081"/>
      <c r="J688" s="213"/>
    </row>
    <row r="689" spans="1:12" x14ac:dyDescent="0.2">
      <c r="A689" s="234" t="s">
        <v>3</v>
      </c>
      <c r="B689" s="1020"/>
      <c r="C689" s="442">
        <v>4285</v>
      </c>
      <c r="D689" s="443">
        <v>4285</v>
      </c>
      <c r="E689" s="442">
        <v>4285</v>
      </c>
      <c r="F689" s="443">
        <v>4285</v>
      </c>
      <c r="G689" s="442">
        <v>4285</v>
      </c>
      <c r="H689" s="443">
        <v>4285</v>
      </c>
      <c r="I689" s="442">
        <v>4285</v>
      </c>
      <c r="J689" s="278"/>
      <c r="K689" s="396"/>
      <c r="L689" s="1229"/>
    </row>
    <row r="690" spans="1:12" x14ac:dyDescent="0.2">
      <c r="A690" s="238" t="s">
        <v>6</v>
      </c>
      <c r="B690" s="238"/>
      <c r="C690" s="239">
        <v>4702</v>
      </c>
      <c r="D690" s="240">
        <v>5579</v>
      </c>
      <c r="E690" s="240">
        <v>4549</v>
      </c>
      <c r="F690" s="240">
        <v>5019</v>
      </c>
      <c r="G690" s="240">
        <v>5057</v>
      </c>
      <c r="H690" s="241">
        <v>4997</v>
      </c>
      <c r="I690" s="367">
        <v>5041</v>
      </c>
      <c r="K690" s="396"/>
      <c r="L690" s="1229"/>
    </row>
    <row r="691" spans="1:12" x14ac:dyDescent="0.2">
      <c r="A691" s="231" t="s">
        <v>7</v>
      </c>
      <c r="B691" s="231"/>
      <c r="C691" s="242">
        <v>65</v>
      </c>
      <c r="D691" s="243">
        <v>62.5</v>
      </c>
      <c r="E691" s="243">
        <v>41.7</v>
      </c>
      <c r="F691" s="243">
        <v>62.5</v>
      </c>
      <c r="G691" s="243">
        <v>52.5</v>
      </c>
      <c r="H691" s="244">
        <v>40</v>
      </c>
      <c r="I691" s="953">
        <v>50.9</v>
      </c>
      <c r="J691" s="393"/>
      <c r="K691" s="396"/>
    </row>
    <row r="692" spans="1:12" ht="13.5" thickBot="1" x14ac:dyDescent="0.25">
      <c r="A692" s="253" t="s">
        <v>8</v>
      </c>
      <c r="B692" s="253"/>
      <c r="C692" s="911">
        <v>0.108</v>
      </c>
      <c r="D692" s="912">
        <v>0.112</v>
      </c>
      <c r="E692" s="912">
        <v>0.188</v>
      </c>
      <c r="F692" s="912">
        <v>0.13700000000000001</v>
      </c>
      <c r="G692" s="912">
        <v>0.154</v>
      </c>
      <c r="H692" s="913">
        <v>0.17100000000000001</v>
      </c>
      <c r="I692" s="954">
        <v>0.151</v>
      </c>
      <c r="J692" s="285"/>
      <c r="K692" s="286"/>
    </row>
    <row r="693" spans="1:12" x14ac:dyDescent="0.2">
      <c r="A693" s="668" t="s">
        <v>1</v>
      </c>
      <c r="B693" s="668"/>
      <c r="C693" s="432">
        <f t="shared" ref="C693:I693" si="150">C690/C689*100-100</f>
        <v>9.7316219369894839</v>
      </c>
      <c r="D693" s="433">
        <f t="shared" si="150"/>
        <v>30.198366394399045</v>
      </c>
      <c r="E693" s="433">
        <f t="shared" si="150"/>
        <v>6.161026837806304</v>
      </c>
      <c r="F693" s="433">
        <f t="shared" si="150"/>
        <v>17.129521586931148</v>
      </c>
      <c r="G693" s="433">
        <f t="shared" si="150"/>
        <v>18.016336056009337</v>
      </c>
      <c r="H693" s="434">
        <f t="shared" si="150"/>
        <v>16.616102683780625</v>
      </c>
      <c r="I693" s="672">
        <f t="shared" si="150"/>
        <v>17.642940490081685</v>
      </c>
      <c r="K693" s="286"/>
    </row>
    <row r="694" spans="1:12" ht="13.5" thickBot="1" x14ac:dyDescent="0.25">
      <c r="A694" s="669" t="s">
        <v>27</v>
      </c>
      <c r="B694" s="669"/>
      <c r="C694" s="220">
        <f t="shared" ref="C694:I694" si="151">C690-C664</f>
        <v>178</v>
      </c>
      <c r="D694" s="221">
        <f t="shared" si="151"/>
        <v>287</v>
      </c>
      <c r="E694" s="221">
        <f t="shared" si="151"/>
        <v>7</v>
      </c>
      <c r="F694" s="221">
        <f t="shared" si="151"/>
        <v>-253</v>
      </c>
      <c r="G694" s="221">
        <f t="shared" si="151"/>
        <v>58</v>
      </c>
      <c r="H694" s="226">
        <f t="shared" si="151"/>
        <v>59</v>
      </c>
      <c r="I694" s="370">
        <f t="shared" si="151"/>
        <v>82</v>
      </c>
      <c r="J694" s="215"/>
      <c r="K694" s="286"/>
    </row>
    <row r="695" spans="1:12" x14ac:dyDescent="0.2">
      <c r="A695" s="904" t="s">
        <v>51</v>
      </c>
      <c r="B695" s="904"/>
      <c r="C695" s="956">
        <v>519</v>
      </c>
      <c r="D695" s="957">
        <v>513</v>
      </c>
      <c r="E695" s="957">
        <v>71</v>
      </c>
      <c r="F695" s="957">
        <v>556</v>
      </c>
      <c r="G695" s="957">
        <v>555</v>
      </c>
      <c r="H695" s="958">
        <v>558</v>
      </c>
      <c r="I695" s="385">
        <f>SUM(C695:H695)</f>
        <v>2772</v>
      </c>
      <c r="J695" s="263" t="s">
        <v>56</v>
      </c>
      <c r="K695" s="263">
        <f>I669-I695</f>
        <v>43</v>
      </c>
      <c r="L695" s="285">
        <f>K695/I669</f>
        <v>1.52753108348135E-2</v>
      </c>
    </row>
    <row r="696" spans="1:12" x14ac:dyDescent="0.2">
      <c r="A696" s="231" t="s">
        <v>28</v>
      </c>
      <c r="B696" s="231"/>
      <c r="C696" s="218">
        <v>153.93999999999994</v>
      </c>
      <c r="D696" s="267">
        <v>153.93999999999994</v>
      </c>
      <c r="E696" s="267">
        <v>153.93999999999994</v>
      </c>
      <c r="F696" s="267">
        <v>153.93999999999994</v>
      </c>
      <c r="G696" s="267">
        <v>153.93999999999994</v>
      </c>
      <c r="H696" s="219">
        <v>153.93999999999994</v>
      </c>
      <c r="I696" s="325"/>
      <c r="J696" s="200" t="s">
        <v>57</v>
      </c>
      <c r="K696" s="200">
        <v>154.15</v>
      </c>
    </row>
    <row r="697" spans="1:12" ht="13.5" thickBot="1" x14ac:dyDescent="0.25">
      <c r="A697" s="669" t="s">
        <v>26</v>
      </c>
      <c r="B697" s="669"/>
      <c r="C697" s="345">
        <f t="shared" ref="C697:H697" si="152">C696-C670</f>
        <v>-0.68000000000000682</v>
      </c>
      <c r="D697" s="346">
        <f t="shared" si="152"/>
        <v>-0.68000000000000682</v>
      </c>
      <c r="E697" s="346">
        <f t="shared" si="152"/>
        <v>-0.68000000000000682</v>
      </c>
      <c r="F697" s="346">
        <f t="shared" si="152"/>
        <v>-0.68000000000000682</v>
      </c>
      <c r="G697" s="346">
        <f t="shared" si="152"/>
        <v>-0.68000000000000682</v>
      </c>
      <c r="H697" s="347">
        <f t="shared" si="152"/>
        <v>-0.68000000000000682</v>
      </c>
      <c r="I697" s="371"/>
      <c r="J697" s="200" t="s">
        <v>26</v>
      </c>
      <c r="K697" s="200">
        <f>K696-K670</f>
        <v>-0.12000000000000455</v>
      </c>
    </row>
    <row r="699" spans="1:12" ht="13.5" thickBot="1" x14ac:dyDescent="0.25"/>
    <row r="700" spans="1:12" ht="13.5" thickBot="1" x14ac:dyDescent="0.25">
      <c r="A700" s="270" t="s">
        <v>316</v>
      </c>
      <c r="B700" s="230"/>
      <c r="C700" s="1077" t="s">
        <v>50</v>
      </c>
      <c r="D700" s="1078"/>
      <c r="E700" s="1078"/>
      <c r="F700" s="1078"/>
      <c r="G700" s="1078"/>
      <c r="H700" s="1079"/>
      <c r="I700" s="1080" t="s">
        <v>0</v>
      </c>
      <c r="J700" s="228">
        <v>213</v>
      </c>
    </row>
    <row r="701" spans="1:12" x14ac:dyDescent="0.2">
      <c r="A701" s="231" t="s">
        <v>54</v>
      </c>
      <c r="B701" s="904"/>
      <c r="C701" s="310">
        <v>1</v>
      </c>
      <c r="D701" s="311">
        <v>2</v>
      </c>
      <c r="E701" s="311">
        <v>3</v>
      </c>
      <c r="F701" s="311">
        <v>4</v>
      </c>
      <c r="G701" s="311">
        <v>5</v>
      </c>
      <c r="H701" s="312">
        <v>6</v>
      </c>
      <c r="I701" s="1081"/>
      <c r="J701" s="213"/>
    </row>
    <row r="702" spans="1:12" x14ac:dyDescent="0.2">
      <c r="A702" s="234" t="s">
        <v>3</v>
      </c>
      <c r="B702" s="1020"/>
      <c r="C702" s="442"/>
      <c r="D702" s="443"/>
      <c r="E702" s="442"/>
      <c r="F702" s="443"/>
      <c r="G702" s="442"/>
      <c r="H702" s="443"/>
      <c r="I702" s="442"/>
      <c r="J702" s="278"/>
      <c r="K702" s="396"/>
      <c r="L702" s="1229"/>
    </row>
    <row r="703" spans="1:12" x14ac:dyDescent="0.2">
      <c r="A703" s="238" t="s">
        <v>6</v>
      </c>
      <c r="B703" s="238"/>
      <c r="C703" s="239"/>
      <c r="D703" s="240"/>
      <c r="E703" s="240"/>
      <c r="F703" s="240"/>
      <c r="G703" s="240"/>
      <c r="H703" s="241"/>
      <c r="I703" s="367"/>
      <c r="K703" s="396"/>
      <c r="L703" s="1229"/>
    </row>
    <row r="704" spans="1:12" x14ac:dyDescent="0.2">
      <c r="A704" s="231" t="s">
        <v>7</v>
      </c>
      <c r="B704" s="231"/>
      <c r="C704" s="242"/>
      <c r="D704" s="243"/>
      <c r="E704" s="243"/>
      <c r="F704" s="243"/>
      <c r="G704" s="243"/>
      <c r="H704" s="244"/>
      <c r="I704" s="953"/>
      <c r="J704" s="393"/>
      <c r="K704" s="396"/>
    </row>
    <row r="705" spans="1:12" ht="13.5" thickBot="1" x14ac:dyDescent="0.25">
      <c r="A705" s="253" t="s">
        <v>8</v>
      </c>
      <c r="B705" s="253"/>
      <c r="C705" s="911"/>
      <c r="D705" s="912"/>
      <c r="E705" s="912"/>
      <c r="F705" s="912"/>
      <c r="G705" s="912"/>
      <c r="H705" s="913"/>
      <c r="I705" s="954"/>
      <c r="J705" s="285"/>
      <c r="K705" s="286"/>
    </row>
    <row r="706" spans="1:12" x14ac:dyDescent="0.2">
      <c r="A706" s="668" t="s">
        <v>1</v>
      </c>
      <c r="B706" s="668"/>
      <c r="C706" s="432" t="e">
        <f t="shared" ref="C706:I706" si="153">C703/C702*100-100</f>
        <v>#DIV/0!</v>
      </c>
      <c r="D706" s="433" t="e">
        <f t="shared" si="153"/>
        <v>#DIV/0!</v>
      </c>
      <c r="E706" s="433" t="e">
        <f t="shared" si="153"/>
        <v>#DIV/0!</v>
      </c>
      <c r="F706" s="433" t="e">
        <f t="shared" si="153"/>
        <v>#DIV/0!</v>
      </c>
      <c r="G706" s="433" t="e">
        <f t="shared" si="153"/>
        <v>#DIV/0!</v>
      </c>
      <c r="H706" s="434" t="e">
        <f t="shared" si="153"/>
        <v>#DIV/0!</v>
      </c>
      <c r="I706" s="672" t="e">
        <f t="shared" si="153"/>
        <v>#DIV/0!</v>
      </c>
      <c r="K706" s="286"/>
    </row>
    <row r="707" spans="1:12" ht="13.5" thickBot="1" x14ac:dyDescent="0.25">
      <c r="A707" s="669" t="s">
        <v>27</v>
      </c>
      <c r="B707" s="669"/>
      <c r="C707" s="220">
        <f t="shared" ref="C707:I707" si="154">C703-C677</f>
        <v>0</v>
      </c>
      <c r="D707" s="221">
        <f t="shared" si="154"/>
        <v>0</v>
      </c>
      <c r="E707" s="221">
        <f t="shared" si="154"/>
        <v>0</v>
      </c>
      <c r="F707" s="221">
        <f t="shared" si="154"/>
        <v>0</v>
      </c>
      <c r="G707" s="221">
        <f t="shared" si="154"/>
        <v>0</v>
      </c>
      <c r="H707" s="226">
        <f t="shared" si="154"/>
        <v>0</v>
      </c>
      <c r="I707" s="370">
        <f t="shared" si="154"/>
        <v>0</v>
      </c>
      <c r="J707" s="215"/>
      <c r="K707" s="286"/>
    </row>
    <row r="708" spans="1:12" x14ac:dyDescent="0.2">
      <c r="A708" s="904" t="s">
        <v>51</v>
      </c>
      <c r="B708" s="904"/>
      <c r="C708" s="956"/>
      <c r="D708" s="957"/>
      <c r="E708" s="957"/>
      <c r="F708" s="957"/>
      <c r="G708" s="957"/>
      <c r="H708" s="958"/>
      <c r="I708" s="385">
        <f>SUM(C708:H708)</f>
        <v>0</v>
      </c>
      <c r="J708" s="263" t="s">
        <v>56</v>
      </c>
      <c r="K708" s="263">
        <f>I682-I708</f>
        <v>0</v>
      </c>
      <c r="L708" s="285" t="e">
        <f>K708/I682</f>
        <v>#DIV/0!</v>
      </c>
    </row>
    <row r="709" spans="1:12" x14ac:dyDescent="0.2">
      <c r="A709" s="231" t="s">
        <v>28</v>
      </c>
      <c r="B709" s="231"/>
      <c r="C709" s="218">
        <v>153.5</v>
      </c>
      <c r="D709" s="267">
        <v>153.5</v>
      </c>
      <c r="E709" s="267">
        <v>153.5</v>
      </c>
      <c r="F709" s="267">
        <v>153.5</v>
      </c>
      <c r="G709" s="267">
        <v>153.5</v>
      </c>
      <c r="H709" s="219">
        <v>153.5</v>
      </c>
      <c r="I709" s="325"/>
      <c r="J709" s="200" t="s">
        <v>57</v>
      </c>
      <c r="K709" s="200">
        <v>153.77000000000001</v>
      </c>
    </row>
    <row r="710" spans="1:12" ht="13.5" thickBot="1" x14ac:dyDescent="0.25">
      <c r="A710" s="669" t="s">
        <v>26</v>
      </c>
      <c r="B710" s="669"/>
      <c r="C710" s="345">
        <f t="shared" ref="C710:H710" si="155">C709-C683</f>
        <v>-0.77999999999994429</v>
      </c>
      <c r="D710" s="346">
        <f t="shared" si="155"/>
        <v>-0.77999999999994429</v>
      </c>
      <c r="E710" s="346">
        <f t="shared" si="155"/>
        <v>-0.77999999999994429</v>
      </c>
      <c r="F710" s="346">
        <f t="shared" si="155"/>
        <v>-0.77999999999994429</v>
      </c>
      <c r="G710" s="346">
        <f t="shared" si="155"/>
        <v>-0.77999999999994429</v>
      </c>
      <c r="H710" s="347">
        <f t="shared" si="155"/>
        <v>-0.77999999999994429</v>
      </c>
      <c r="I710" s="371"/>
      <c r="J710" s="200" t="s">
        <v>26</v>
      </c>
      <c r="K710" s="200">
        <f>K709-K683</f>
        <v>153.77000000000001</v>
      </c>
    </row>
    <row r="712" spans="1:12" ht="13.5" thickBot="1" x14ac:dyDescent="0.25"/>
    <row r="713" spans="1:12" ht="13.5" thickBot="1" x14ac:dyDescent="0.25">
      <c r="A713" s="270" t="s">
        <v>317</v>
      </c>
      <c r="B713" s="230"/>
      <c r="C713" s="1077" t="s">
        <v>50</v>
      </c>
      <c r="D713" s="1078"/>
      <c r="E713" s="1078"/>
      <c r="F713" s="1078"/>
      <c r="G713" s="1078"/>
      <c r="H713" s="1079"/>
      <c r="I713" s="1080" t="s">
        <v>0</v>
      </c>
      <c r="J713" s="228"/>
    </row>
    <row r="714" spans="1:12" x14ac:dyDescent="0.2">
      <c r="A714" s="231" t="s">
        <v>54</v>
      </c>
      <c r="B714" s="904"/>
      <c r="C714" s="310">
        <v>1</v>
      </c>
      <c r="D714" s="311">
        <v>2</v>
      </c>
      <c r="E714" s="311">
        <v>3</v>
      </c>
      <c r="F714" s="311">
        <v>4</v>
      </c>
      <c r="G714" s="311">
        <v>5</v>
      </c>
      <c r="H714" s="312">
        <v>6</v>
      </c>
      <c r="I714" s="1081"/>
      <c r="J714" s="213"/>
    </row>
    <row r="715" spans="1:12" x14ac:dyDescent="0.2">
      <c r="A715" s="234" t="s">
        <v>3</v>
      </c>
      <c r="B715" s="1020"/>
      <c r="C715" s="442">
        <v>4325</v>
      </c>
      <c r="D715" s="443">
        <v>4325</v>
      </c>
      <c r="E715" s="442">
        <v>4325</v>
      </c>
      <c r="F715" s="443">
        <v>4325</v>
      </c>
      <c r="G715" s="442">
        <v>4325</v>
      </c>
      <c r="H715" s="443">
        <v>4325</v>
      </c>
      <c r="I715" s="442">
        <v>4325</v>
      </c>
      <c r="J715" s="278"/>
      <c r="K715" s="396"/>
      <c r="L715" s="1229"/>
    </row>
    <row r="716" spans="1:12" x14ac:dyDescent="0.2">
      <c r="A716" s="238" t="s">
        <v>6</v>
      </c>
      <c r="B716" s="238"/>
      <c r="C716" s="239">
        <v>4766</v>
      </c>
      <c r="D716" s="240">
        <v>5414</v>
      </c>
      <c r="E716" s="240">
        <v>5108</v>
      </c>
      <c r="F716" s="240">
        <v>5161</v>
      </c>
      <c r="G716" s="240">
        <v>5030</v>
      </c>
      <c r="H716" s="241">
        <v>4990</v>
      </c>
      <c r="I716" s="367">
        <v>5074</v>
      </c>
      <c r="K716" s="396"/>
      <c r="L716" s="1229"/>
    </row>
    <row r="717" spans="1:12" x14ac:dyDescent="0.2">
      <c r="A717" s="231" t="s">
        <v>7</v>
      </c>
      <c r="B717" s="231"/>
      <c r="C717" s="242">
        <v>55</v>
      </c>
      <c r="D717" s="243">
        <v>57.5</v>
      </c>
      <c r="E717" s="243">
        <v>50</v>
      </c>
      <c r="F717" s="243">
        <v>47.5</v>
      </c>
      <c r="G717" s="243">
        <v>50</v>
      </c>
      <c r="H717" s="244">
        <v>52.5</v>
      </c>
      <c r="I717" s="953">
        <v>47.2</v>
      </c>
      <c r="J717" s="393"/>
      <c r="K717" s="396"/>
    </row>
    <row r="718" spans="1:12" ht="13.5" thickBot="1" x14ac:dyDescent="0.25">
      <c r="A718" s="253" t="s">
        <v>8</v>
      </c>
      <c r="B718" s="253"/>
      <c r="C718" s="911">
        <v>0.14799999999999999</v>
      </c>
      <c r="D718" s="912">
        <v>0.11899999999999999</v>
      </c>
      <c r="E718" s="912">
        <v>0.15</v>
      </c>
      <c r="F718" s="912">
        <v>0.151</v>
      </c>
      <c r="G718" s="912">
        <v>0.14399999999999999</v>
      </c>
      <c r="H718" s="913">
        <v>0.14399999999999999</v>
      </c>
      <c r="I718" s="954">
        <v>0.14599999999999999</v>
      </c>
      <c r="J718" s="285"/>
      <c r="K718" s="286"/>
    </row>
    <row r="719" spans="1:12" x14ac:dyDescent="0.2">
      <c r="A719" s="668" t="s">
        <v>1</v>
      </c>
      <c r="B719" s="668"/>
      <c r="C719" s="432">
        <f t="shared" ref="C719:I719" si="156">C716/C715*100-100</f>
        <v>10.196531791907518</v>
      </c>
      <c r="D719" s="433">
        <f t="shared" si="156"/>
        <v>25.179190751445077</v>
      </c>
      <c r="E719" s="433">
        <f t="shared" si="156"/>
        <v>18.104046242774572</v>
      </c>
      <c r="F719" s="433">
        <f t="shared" si="156"/>
        <v>19.329479768786115</v>
      </c>
      <c r="G719" s="433">
        <f t="shared" si="156"/>
        <v>16.300578034682076</v>
      </c>
      <c r="H719" s="434">
        <f t="shared" si="156"/>
        <v>15.375722543352595</v>
      </c>
      <c r="I719" s="672">
        <f t="shared" si="156"/>
        <v>17.317919075144502</v>
      </c>
      <c r="K719" s="286"/>
    </row>
    <row r="720" spans="1:12" ht="13.5" thickBot="1" x14ac:dyDescent="0.25">
      <c r="A720" s="669" t="s">
        <v>27</v>
      </c>
      <c r="B720" s="669"/>
      <c r="C720" s="220">
        <f t="shared" ref="C720:I720" si="157">C716-C690</f>
        <v>64</v>
      </c>
      <c r="D720" s="221">
        <f t="shared" si="157"/>
        <v>-165</v>
      </c>
      <c r="E720" s="221">
        <f t="shared" si="157"/>
        <v>559</v>
      </c>
      <c r="F720" s="221">
        <f t="shared" si="157"/>
        <v>142</v>
      </c>
      <c r="G720" s="221">
        <f t="shared" si="157"/>
        <v>-27</v>
      </c>
      <c r="H720" s="226">
        <f t="shared" si="157"/>
        <v>-7</v>
      </c>
      <c r="I720" s="370">
        <f t="shared" si="157"/>
        <v>33</v>
      </c>
      <c r="J720" s="215"/>
      <c r="K720" s="286"/>
    </row>
    <row r="721" spans="1:12" x14ac:dyDescent="0.2">
      <c r="A721" s="904" t="s">
        <v>51</v>
      </c>
      <c r="B721" s="904"/>
      <c r="C721" s="956">
        <v>515</v>
      </c>
      <c r="D721" s="957">
        <v>498</v>
      </c>
      <c r="E721" s="957">
        <v>64</v>
      </c>
      <c r="F721" s="957">
        <v>554</v>
      </c>
      <c r="G721" s="957">
        <v>551</v>
      </c>
      <c r="H721" s="958">
        <v>556</v>
      </c>
      <c r="I721" s="385">
        <f>SUM(C721:H721)</f>
        <v>2738</v>
      </c>
      <c r="J721" s="263" t="s">
        <v>56</v>
      </c>
      <c r="K721" s="263">
        <f>I695-I721</f>
        <v>34</v>
      </c>
      <c r="L721" s="285">
        <f>K721/I695</f>
        <v>1.2265512265512266E-2</v>
      </c>
    </row>
    <row r="722" spans="1:12" x14ac:dyDescent="0.2">
      <c r="A722" s="231" t="s">
        <v>28</v>
      </c>
      <c r="B722" s="231"/>
      <c r="C722" s="218">
        <v>153.16</v>
      </c>
      <c r="D722" s="267">
        <v>153.16</v>
      </c>
      <c r="E722" s="267">
        <v>153.16</v>
      </c>
      <c r="F722" s="267">
        <v>153.16</v>
      </c>
      <c r="G722" s="267">
        <v>153.16</v>
      </c>
      <c r="H722" s="219">
        <v>153.16</v>
      </c>
      <c r="I722" s="325"/>
      <c r="J722" s="200" t="s">
        <v>57</v>
      </c>
      <c r="K722" s="200">
        <v>153.34</v>
      </c>
    </row>
    <row r="723" spans="1:12" ht="13.5" thickBot="1" x14ac:dyDescent="0.25">
      <c r="A723" s="669" t="s">
        <v>26</v>
      </c>
      <c r="B723" s="669"/>
      <c r="C723" s="345">
        <f t="shared" ref="C723:H723" si="158">C722-C696</f>
        <v>-0.77999999999994429</v>
      </c>
      <c r="D723" s="346">
        <f t="shared" si="158"/>
        <v>-0.77999999999994429</v>
      </c>
      <c r="E723" s="346">
        <f t="shared" si="158"/>
        <v>-0.77999999999994429</v>
      </c>
      <c r="F723" s="346">
        <f t="shared" si="158"/>
        <v>-0.77999999999994429</v>
      </c>
      <c r="G723" s="346">
        <f t="shared" si="158"/>
        <v>-0.77999999999994429</v>
      </c>
      <c r="H723" s="347">
        <f t="shared" si="158"/>
        <v>-0.77999999999994429</v>
      </c>
      <c r="I723" s="371"/>
      <c r="J723" s="200" t="s">
        <v>26</v>
      </c>
      <c r="K723" s="200">
        <f>K722-K709</f>
        <v>-0.43000000000000682</v>
      </c>
    </row>
    <row r="725" spans="1:12" ht="13.5" thickBot="1" x14ac:dyDescent="0.25"/>
    <row r="726" spans="1:12" ht="13.5" thickBot="1" x14ac:dyDescent="0.25">
      <c r="A726" s="270" t="s">
        <v>318</v>
      </c>
      <c r="B726" s="230"/>
      <c r="C726" s="1077" t="s">
        <v>50</v>
      </c>
      <c r="D726" s="1078"/>
      <c r="E726" s="1078"/>
      <c r="F726" s="1078"/>
      <c r="G726" s="1078"/>
      <c r="H726" s="1079"/>
      <c r="I726" s="1080" t="s">
        <v>0</v>
      </c>
      <c r="J726" s="228"/>
    </row>
    <row r="727" spans="1:12" x14ac:dyDescent="0.2">
      <c r="A727" s="231" t="s">
        <v>54</v>
      </c>
      <c r="B727" s="904"/>
      <c r="C727" s="310">
        <v>1</v>
      </c>
      <c r="D727" s="311">
        <v>2</v>
      </c>
      <c r="E727" s="311">
        <v>3</v>
      </c>
      <c r="F727" s="311">
        <v>4</v>
      </c>
      <c r="G727" s="311">
        <v>5</v>
      </c>
      <c r="H727" s="312">
        <v>6</v>
      </c>
      <c r="I727" s="1081"/>
      <c r="J727" s="213"/>
    </row>
    <row r="728" spans="1:12" x14ac:dyDescent="0.2">
      <c r="A728" s="234" t="s">
        <v>3</v>
      </c>
      <c r="B728" s="1020"/>
      <c r="C728" s="442"/>
      <c r="D728" s="443"/>
      <c r="E728" s="442"/>
      <c r="F728" s="443"/>
      <c r="G728" s="442"/>
      <c r="H728" s="443"/>
      <c r="I728" s="442"/>
      <c r="J728" s="278"/>
      <c r="K728" s="396"/>
      <c r="L728" s="1229"/>
    </row>
    <row r="729" spans="1:12" x14ac:dyDescent="0.2">
      <c r="A729" s="238" t="s">
        <v>6</v>
      </c>
      <c r="B729" s="238"/>
      <c r="C729" s="239"/>
      <c r="D729" s="240"/>
      <c r="E729" s="240"/>
      <c r="F729" s="240"/>
      <c r="G729" s="240"/>
      <c r="H729" s="241"/>
      <c r="I729" s="367"/>
      <c r="K729" s="396"/>
      <c r="L729" s="1229"/>
    </row>
    <row r="730" spans="1:12" x14ac:dyDescent="0.2">
      <c r="A730" s="231" t="s">
        <v>7</v>
      </c>
      <c r="B730" s="231"/>
      <c r="C730" s="242"/>
      <c r="D730" s="243"/>
      <c r="E730" s="243"/>
      <c r="F730" s="243"/>
      <c r="G730" s="243"/>
      <c r="H730" s="244"/>
      <c r="I730" s="953"/>
      <c r="J730" s="393"/>
      <c r="K730" s="396"/>
    </row>
    <row r="731" spans="1:12" ht="13.5" thickBot="1" x14ac:dyDescent="0.25">
      <c r="A731" s="253" t="s">
        <v>8</v>
      </c>
      <c r="B731" s="253"/>
      <c r="C731" s="911"/>
      <c r="D731" s="912"/>
      <c r="E731" s="912"/>
      <c r="F731" s="912"/>
      <c r="G731" s="912"/>
      <c r="H731" s="913"/>
      <c r="I731" s="954"/>
      <c r="J731" s="285"/>
      <c r="K731" s="286"/>
    </row>
    <row r="732" spans="1:12" x14ac:dyDescent="0.2">
      <c r="A732" s="668" t="s">
        <v>1</v>
      </c>
      <c r="B732" s="668"/>
      <c r="C732" s="432" t="e">
        <f t="shared" ref="C732:I732" si="159">C729/C728*100-100</f>
        <v>#DIV/0!</v>
      </c>
      <c r="D732" s="433" t="e">
        <f t="shared" si="159"/>
        <v>#DIV/0!</v>
      </c>
      <c r="E732" s="433" t="e">
        <f t="shared" si="159"/>
        <v>#DIV/0!</v>
      </c>
      <c r="F732" s="433" t="e">
        <f t="shared" si="159"/>
        <v>#DIV/0!</v>
      </c>
      <c r="G732" s="433" t="e">
        <f t="shared" si="159"/>
        <v>#DIV/0!</v>
      </c>
      <c r="H732" s="434" t="e">
        <f t="shared" si="159"/>
        <v>#DIV/0!</v>
      </c>
      <c r="I732" s="672" t="e">
        <f t="shared" si="159"/>
        <v>#DIV/0!</v>
      </c>
      <c r="K732" s="286"/>
    </row>
    <row r="733" spans="1:12" ht="13.5" thickBot="1" x14ac:dyDescent="0.25">
      <c r="A733" s="669" t="s">
        <v>27</v>
      </c>
      <c r="B733" s="669"/>
      <c r="C733" s="220">
        <f t="shared" ref="C733:I733" si="160">C729-C703</f>
        <v>0</v>
      </c>
      <c r="D733" s="221">
        <f t="shared" si="160"/>
        <v>0</v>
      </c>
      <c r="E733" s="221">
        <f t="shared" si="160"/>
        <v>0</v>
      </c>
      <c r="F733" s="221">
        <f t="shared" si="160"/>
        <v>0</v>
      </c>
      <c r="G733" s="221">
        <f t="shared" si="160"/>
        <v>0</v>
      </c>
      <c r="H733" s="226">
        <f t="shared" si="160"/>
        <v>0</v>
      </c>
      <c r="I733" s="370">
        <f t="shared" si="160"/>
        <v>0</v>
      </c>
      <c r="J733" s="215"/>
      <c r="K733" s="286"/>
    </row>
    <row r="734" spans="1:12" x14ac:dyDescent="0.2">
      <c r="A734" s="904" t="s">
        <v>51</v>
      </c>
      <c r="B734" s="904"/>
      <c r="C734" s="956">
        <v>515</v>
      </c>
      <c r="D734" s="957">
        <v>495</v>
      </c>
      <c r="E734" s="957">
        <v>57</v>
      </c>
      <c r="F734" s="957">
        <v>550</v>
      </c>
      <c r="G734" s="957">
        <v>551</v>
      </c>
      <c r="H734" s="958">
        <v>556</v>
      </c>
      <c r="I734" s="385">
        <f>SUM(C734:H734)</f>
        <v>2724</v>
      </c>
      <c r="J734" s="263" t="s">
        <v>56</v>
      </c>
      <c r="K734" s="263">
        <f>I721-I734</f>
        <v>14</v>
      </c>
      <c r="L734" s="285">
        <f>K734/I721</f>
        <v>5.1132213294375461E-3</v>
      </c>
    </row>
    <row r="735" spans="1:12" x14ac:dyDescent="0.2">
      <c r="A735" s="231" t="s">
        <v>28</v>
      </c>
      <c r="B735" s="231"/>
      <c r="C735" s="218">
        <v>152.82</v>
      </c>
      <c r="D735" s="267">
        <v>152.82</v>
      </c>
      <c r="E735" s="267">
        <v>152.82</v>
      </c>
      <c r="F735" s="267">
        <v>152.82</v>
      </c>
      <c r="G735" s="267">
        <v>152.82</v>
      </c>
      <c r="H735" s="219">
        <v>152.82</v>
      </c>
      <c r="I735" s="325"/>
      <c r="J735" s="200" t="s">
        <v>57</v>
      </c>
      <c r="K735" s="200">
        <v>152.82</v>
      </c>
    </row>
    <row r="736" spans="1:12" ht="13.5" thickBot="1" x14ac:dyDescent="0.25">
      <c r="A736" s="669" t="s">
        <v>26</v>
      </c>
      <c r="B736" s="669"/>
      <c r="C736" s="345">
        <f t="shared" ref="C736:H736" si="161">C735-C709</f>
        <v>-0.68000000000000682</v>
      </c>
      <c r="D736" s="346">
        <f t="shared" si="161"/>
        <v>-0.68000000000000682</v>
      </c>
      <c r="E736" s="346">
        <f t="shared" si="161"/>
        <v>-0.68000000000000682</v>
      </c>
      <c r="F736" s="346">
        <f t="shared" si="161"/>
        <v>-0.68000000000000682</v>
      </c>
      <c r="G736" s="346">
        <f t="shared" si="161"/>
        <v>-0.68000000000000682</v>
      </c>
      <c r="H736" s="347">
        <f t="shared" si="161"/>
        <v>-0.68000000000000682</v>
      </c>
      <c r="I736" s="371"/>
      <c r="J736" s="200" t="s">
        <v>26</v>
      </c>
      <c r="K736" s="200">
        <f>K735-K722</f>
        <v>-0.52000000000001023</v>
      </c>
    </row>
    <row r="738" spans="1:12" ht="13.5" thickBot="1" x14ac:dyDescent="0.25"/>
    <row r="739" spans="1:12" ht="13.5" thickBot="1" x14ac:dyDescent="0.25">
      <c r="A739" s="270" t="s">
        <v>319</v>
      </c>
      <c r="B739" s="230"/>
      <c r="C739" s="1077" t="s">
        <v>50</v>
      </c>
      <c r="D739" s="1078"/>
      <c r="E739" s="1078"/>
      <c r="F739" s="1078"/>
      <c r="G739" s="1078"/>
      <c r="H739" s="1079"/>
      <c r="I739" s="1080" t="s">
        <v>0</v>
      </c>
      <c r="J739" s="228"/>
    </row>
    <row r="740" spans="1:12" x14ac:dyDescent="0.2">
      <c r="A740" s="231" t="s">
        <v>54</v>
      </c>
      <c r="B740" s="904"/>
      <c r="C740" s="310">
        <v>1</v>
      </c>
      <c r="D740" s="311">
        <v>2</v>
      </c>
      <c r="E740" s="311">
        <v>3</v>
      </c>
      <c r="F740" s="311">
        <v>4</v>
      </c>
      <c r="G740" s="311">
        <v>5</v>
      </c>
      <c r="H740" s="312">
        <v>6</v>
      </c>
      <c r="I740" s="1081"/>
      <c r="J740" s="213"/>
    </row>
    <row r="741" spans="1:12" x14ac:dyDescent="0.2">
      <c r="A741" s="234" t="s">
        <v>3</v>
      </c>
      <c r="B741" s="1020"/>
      <c r="C741" s="442">
        <v>4365</v>
      </c>
      <c r="D741" s="443">
        <v>4365</v>
      </c>
      <c r="E741" s="442">
        <v>4365</v>
      </c>
      <c r="F741" s="443">
        <v>4365</v>
      </c>
      <c r="G741" s="442">
        <v>4365</v>
      </c>
      <c r="H741" s="443">
        <v>4365</v>
      </c>
      <c r="I741" s="442">
        <v>4365</v>
      </c>
      <c r="J741" s="278"/>
      <c r="K741" s="396"/>
      <c r="L741" s="1229"/>
    </row>
    <row r="742" spans="1:12" x14ac:dyDescent="0.2">
      <c r="A742" s="238" t="s">
        <v>6</v>
      </c>
      <c r="B742" s="238"/>
      <c r="C742" s="239">
        <v>4830</v>
      </c>
      <c r="D742" s="240">
        <v>5472</v>
      </c>
      <c r="E742" s="240">
        <v>4610</v>
      </c>
      <c r="F742" s="240">
        <v>5391</v>
      </c>
      <c r="G742" s="240">
        <v>5118</v>
      </c>
      <c r="H742" s="241">
        <v>4988</v>
      </c>
      <c r="I742" s="367">
        <v>5129</v>
      </c>
      <c r="K742" s="396"/>
      <c r="L742" s="1229"/>
    </row>
    <row r="743" spans="1:12" x14ac:dyDescent="0.2">
      <c r="A743" s="231" t="s">
        <v>7</v>
      </c>
      <c r="B743" s="231"/>
      <c r="C743" s="242">
        <v>55</v>
      </c>
      <c r="D743" s="243">
        <v>65</v>
      </c>
      <c r="E743" s="243">
        <v>50</v>
      </c>
      <c r="F743" s="243">
        <v>50</v>
      </c>
      <c r="G743" s="243">
        <v>62.5</v>
      </c>
      <c r="H743" s="244">
        <v>47.5</v>
      </c>
      <c r="I743" s="953">
        <v>52.8</v>
      </c>
      <c r="J743" s="393"/>
      <c r="K743" s="396"/>
    </row>
    <row r="744" spans="1:12" ht="13.5" thickBot="1" x14ac:dyDescent="0.25">
      <c r="A744" s="253" t="s">
        <v>8</v>
      </c>
      <c r="B744" s="253"/>
      <c r="C744" s="911">
        <v>0.128</v>
      </c>
      <c r="D744" s="912">
        <v>0.11899999999999999</v>
      </c>
      <c r="E744" s="912">
        <v>0.11</v>
      </c>
      <c r="F744" s="912">
        <v>0.14099999999999999</v>
      </c>
      <c r="G744" s="912">
        <v>0.11700000000000001</v>
      </c>
      <c r="H744" s="913">
        <v>0.16400000000000001</v>
      </c>
      <c r="I744" s="954">
        <v>0.14199999999999999</v>
      </c>
      <c r="J744" s="285"/>
      <c r="K744" s="286"/>
    </row>
    <row r="745" spans="1:12" x14ac:dyDescent="0.2">
      <c r="A745" s="668" t="s">
        <v>1</v>
      </c>
      <c r="B745" s="668"/>
      <c r="C745" s="432">
        <f t="shared" ref="C745:I745" si="162">C742/C741*100-100</f>
        <v>10.652920962199318</v>
      </c>
      <c r="D745" s="433">
        <f t="shared" si="162"/>
        <v>25.360824742268036</v>
      </c>
      <c r="E745" s="433">
        <f t="shared" si="162"/>
        <v>5.6128293241695388</v>
      </c>
      <c r="F745" s="433">
        <f t="shared" si="162"/>
        <v>23.505154639175259</v>
      </c>
      <c r="G745" s="433">
        <f t="shared" si="162"/>
        <v>17.250859106529219</v>
      </c>
      <c r="H745" s="434">
        <f t="shared" si="162"/>
        <v>14.272623138602512</v>
      </c>
      <c r="I745" s="672">
        <f t="shared" si="162"/>
        <v>17.502863688430708</v>
      </c>
      <c r="K745" s="286"/>
    </row>
    <row r="746" spans="1:12" ht="13.5" thickBot="1" x14ac:dyDescent="0.25">
      <c r="A746" s="669" t="s">
        <v>27</v>
      </c>
      <c r="B746" s="669"/>
      <c r="C746" s="220">
        <f t="shared" ref="C746:I746" si="163">C742-C716</f>
        <v>64</v>
      </c>
      <c r="D746" s="221">
        <f t="shared" si="163"/>
        <v>58</v>
      </c>
      <c r="E746" s="221">
        <f t="shared" si="163"/>
        <v>-498</v>
      </c>
      <c r="F746" s="221">
        <f t="shared" si="163"/>
        <v>230</v>
      </c>
      <c r="G746" s="221">
        <f t="shared" si="163"/>
        <v>88</v>
      </c>
      <c r="H746" s="226">
        <f t="shared" si="163"/>
        <v>-2</v>
      </c>
      <c r="I746" s="370">
        <f t="shared" si="163"/>
        <v>55</v>
      </c>
      <c r="J746" s="215"/>
      <c r="K746" s="286"/>
    </row>
    <row r="747" spans="1:12" x14ac:dyDescent="0.2">
      <c r="A747" s="904" t="s">
        <v>51</v>
      </c>
      <c r="B747" s="904"/>
      <c r="C747" s="956">
        <v>511</v>
      </c>
      <c r="D747" s="957">
        <v>493</v>
      </c>
      <c r="E747" s="957">
        <v>52</v>
      </c>
      <c r="F747" s="957">
        <v>548</v>
      </c>
      <c r="G747" s="957">
        <v>549</v>
      </c>
      <c r="H747" s="958">
        <v>556</v>
      </c>
      <c r="I747" s="385">
        <f>SUM(C747:H747)</f>
        <v>2709</v>
      </c>
      <c r="J747" s="263" t="s">
        <v>56</v>
      </c>
      <c r="K747" s="263">
        <f>I721-I747</f>
        <v>29</v>
      </c>
      <c r="L747" s="285">
        <f>K747/I734</f>
        <v>1.0646108663729809E-2</v>
      </c>
    </row>
    <row r="748" spans="1:12" x14ac:dyDescent="0.2">
      <c r="A748" s="231" t="s">
        <v>28</v>
      </c>
      <c r="B748" s="231"/>
      <c r="C748" s="218">
        <v>152.82</v>
      </c>
      <c r="D748" s="267">
        <v>152.82</v>
      </c>
      <c r="E748" s="267">
        <v>152.82</v>
      </c>
      <c r="F748" s="267">
        <v>152.82</v>
      </c>
      <c r="G748" s="267">
        <v>152.82</v>
      </c>
      <c r="H748" s="219">
        <v>152.82</v>
      </c>
      <c r="I748" s="325"/>
      <c r="J748" s="200" t="s">
        <v>57</v>
      </c>
      <c r="K748" s="200">
        <v>153.24</v>
      </c>
    </row>
    <row r="749" spans="1:12" ht="13.5" thickBot="1" x14ac:dyDescent="0.25">
      <c r="A749" s="669" t="s">
        <v>26</v>
      </c>
      <c r="B749" s="669"/>
      <c r="C749" s="345">
        <f t="shared" ref="C749:H749" si="164">C748-C722</f>
        <v>-0.34000000000000341</v>
      </c>
      <c r="D749" s="346">
        <f t="shared" si="164"/>
        <v>-0.34000000000000341</v>
      </c>
      <c r="E749" s="346">
        <f t="shared" si="164"/>
        <v>-0.34000000000000341</v>
      </c>
      <c r="F749" s="346">
        <f t="shared" si="164"/>
        <v>-0.34000000000000341</v>
      </c>
      <c r="G749" s="346">
        <f t="shared" si="164"/>
        <v>-0.34000000000000341</v>
      </c>
      <c r="H749" s="347">
        <f t="shared" si="164"/>
        <v>-0.34000000000000341</v>
      </c>
      <c r="I749" s="371"/>
      <c r="J749" s="200" t="s">
        <v>26</v>
      </c>
      <c r="K749" s="200">
        <f>K748-K735</f>
        <v>0.42000000000001592</v>
      </c>
    </row>
    <row r="751" spans="1:12" ht="13.5" thickBot="1" x14ac:dyDescent="0.25"/>
    <row r="752" spans="1:12" ht="13.5" thickBot="1" x14ac:dyDescent="0.25">
      <c r="A752" s="270" t="s">
        <v>320</v>
      </c>
      <c r="B752" s="230"/>
      <c r="C752" s="1077" t="s">
        <v>50</v>
      </c>
      <c r="D752" s="1078"/>
      <c r="E752" s="1078"/>
      <c r="F752" s="1078"/>
      <c r="G752" s="1078"/>
      <c r="H752" s="1079"/>
      <c r="I752" s="1080" t="s">
        <v>0</v>
      </c>
      <c r="J752" s="228"/>
    </row>
    <row r="753" spans="1:12" x14ac:dyDescent="0.2">
      <c r="A753" s="231" t="s">
        <v>54</v>
      </c>
      <c r="B753" s="904"/>
      <c r="C753" s="310">
        <v>1</v>
      </c>
      <c r="D753" s="311">
        <v>2</v>
      </c>
      <c r="E753" s="311">
        <v>3</v>
      </c>
      <c r="F753" s="311">
        <v>4</v>
      </c>
      <c r="G753" s="311">
        <v>5</v>
      </c>
      <c r="H753" s="312">
        <v>6</v>
      </c>
      <c r="I753" s="1081"/>
      <c r="J753" s="213"/>
    </row>
    <row r="754" spans="1:12" x14ac:dyDescent="0.2">
      <c r="A754" s="234" t="s">
        <v>3</v>
      </c>
      <c r="B754" s="1020"/>
      <c r="C754" s="442">
        <v>4385</v>
      </c>
      <c r="D754" s="443">
        <v>4385</v>
      </c>
      <c r="E754" s="442">
        <v>4385</v>
      </c>
      <c r="F754" s="443">
        <v>4385</v>
      </c>
      <c r="G754" s="442">
        <v>4385</v>
      </c>
      <c r="H754" s="443">
        <v>4385</v>
      </c>
      <c r="I754" s="442">
        <v>4385</v>
      </c>
      <c r="J754" s="278"/>
      <c r="K754" s="396"/>
      <c r="L754" s="1229"/>
    </row>
    <row r="755" spans="1:12" x14ac:dyDescent="0.2">
      <c r="A755" s="238" t="s">
        <v>6</v>
      </c>
      <c r="B755" s="238"/>
      <c r="C755" s="239"/>
      <c r="D755" s="240"/>
      <c r="E755" s="240"/>
      <c r="F755" s="240"/>
      <c r="G755" s="240"/>
      <c r="H755" s="241"/>
      <c r="I755" s="367"/>
      <c r="K755" s="396"/>
      <c r="L755" s="1229"/>
    </row>
    <row r="756" spans="1:12" x14ac:dyDescent="0.2">
      <c r="A756" s="231" t="s">
        <v>7</v>
      </c>
      <c r="B756" s="231"/>
      <c r="C756" s="242"/>
      <c r="D756" s="243"/>
      <c r="E756" s="243"/>
      <c r="F756" s="243"/>
      <c r="G756" s="243"/>
      <c r="H756" s="244"/>
      <c r="I756" s="953"/>
      <c r="J756" s="393"/>
      <c r="K756" s="396"/>
    </row>
    <row r="757" spans="1:12" ht="13.5" thickBot="1" x14ac:dyDescent="0.25">
      <c r="A757" s="253" t="s">
        <v>8</v>
      </c>
      <c r="B757" s="253"/>
      <c r="C757" s="911"/>
      <c r="D757" s="912"/>
      <c r="E757" s="912"/>
      <c r="F757" s="912"/>
      <c r="G757" s="912"/>
      <c r="H757" s="913"/>
      <c r="I757" s="954"/>
      <c r="J757" s="285"/>
      <c r="K757" s="286"/>
    </row>
    <row r="758" spans="1:12" x14ac:dyDescent="0.2">
      <c r="A758" s="668" t="s">
        <v>1</v>
      </c>
      <c r="B758" s="668"/>
      <c r="C758" s="432">
        <f t="shared" ref="C758:I758" si="165">C755/C754*100-100</f>
        <v>-100</v>
      </c>
      <c r="D758" s="433">
        <f t="shared" si="165"/>
        <v>-100</v>
      </c>
      <c r="E758" s="433">
        <f t="shared" si="165"/>
        <v>-100</v>
      </c>
      <c r="F758" s="433">
        <f t="shared" si="165"/>
        <v>-100</v>
      </c>
      <c r="G758" s="433">
        <f t="shared" si="165"/>
        <v>-100</v>
      </c>
      <c r="H758" s="434">
        <f t="shared" si="165"/>
        <v>-100</v>
      </c>
      <c r="I758" s="672">
        <f t="shared" si="165"/>
        <v>-100</v>
      </c>
      <c r="K758" s="286"/>
    </row>
    <row r="759" spans="1:12" ht="13.5" thickBot="1" x14ac:dyDescent="0.25">
      <c r="A759" s="669" t="s">
        <v>27</v>
      </c>
      <c r="B759" s="669"/>
      <c r="C759" s="220">
        <f t="shared" ref="C759:I759" si="166">C755-C729</f>
        <v>0</v>
      </c>
      <c r="D759" s="221">
        <f t="shared" si="166"/>
        <v>0</v>
      </c>
      <c r="E759" s="221">
        <f t="shared" si="166"/>
        <v>0</v>
      </c>
      <c r="F759" s="221">
        <f t="shared" si="166"/>
        <v>0</v>
      </c>
      <c r="G759" s="221">
        <f t="shared" si="166"/>
        <v>0</v>
      </c>
      <c r="H759" s="226">
        <f t="shared" si="166"/>
        <v>0</v>
      </c>
      <c r="I759" s="370">
        <f t="shared" si="166"/>
        <v>0</v>
      </c>
      <c r="J759" s="215"/>
      <c r="K759" s="286"/>
    </row>
    <row r="760" spans="1:12" x14ac:dyDescent="0.2">
      <c r="A760" s="904" t="s">
        <v>51</v>
      </c>
      <c r="B760" s="904"/>
      <c r="C760" s="956">
        <v>510</v>
      </c>
      <c r="D760" s="957">
        <v>490</v>
      </c>
      <c r="E760" s="957">
        <v>47</v>
      </c>
      <c r="F760" s="957">
        <v>546</v>
      </c>
      <c r="G760" s="957">
        <v>547</v>
      </c>
      <c r="H760" s="958">
        <v>556</v>
      </c>
      <c r="I760" s="385">
        <f>SUM(C760:H760)</f>
        <v>2696</v>
      </c>
      <c r="J760" s="263" t="s">
        <v>56</v>
      </c>
      <c r="K760" s="263">
        <f>I734-I760</f>
        <v>28</v>
      </c>
      <c r="L760" s="285">
        <f>K760/I747</f>
        <v>1.0335917312661499E-2</v>
      </c>
    </row>
    <row r="761" spans="1:12" x14ac:dyDescent="0.2">
      <c r="A761" s="231" t="s">
        <v>28</v>
      </c>
      <c r="B761" s="231"/>
      <c r="C761" s="218">
        <v>152.82</v>
      </c>
      <c r="D761" s="267">
        <v>152.82</v>
      </c>
      <c r="E761" s="267">
        <v>152.82</v>
      </c>
      <c r="F761" s="267">
        <v>152.82</v>
      </c>
      <c r="G761" s="267">
        <v>152.82</v>
      </c>
      <c r="H761" s="219">
        <v>152.82</v>
      </c>
      <c r="I761" s="325"/>
      <c r="J761" s="200" t="s">
        <v>57</v>
      </c>
      <c r="K761" s="200">
        <v>153.31</v>
      </c>
    </row>
    <row r="762" spans="1:12" ht="13.5" thickBot="1" x14ac:dyDescent="0.25">
      <c r="A762" s="669" t="s">
        <v>26</v>
      </c>
      <c r="B762" s="669"/>
      <c r="C762" s="345">
        <f t="shared" ref="C762:H762" si="167">C761-C735</f>
        <v>0</v>
      </c>
      <c r="D762" s="346">
        <f t="shared" si="167"/>
        <v>0</v>
      </c>
      <c r="E762" s="346">
        <f t="shared" si="167"/>
        <v>0</v>
      </c>
      <c r="F762" s="346">
        <f t="shared" si="167"/>
        <v>0</v>
      </c>
      <c r="G762" s="346">
        <f t="shared" si="167"/>
        <v>0</v>
      </c>
      <c r="H762" s="347">
        <f t="shared" si="167"/>
        <v>0</v>
      </c>
      <c r="I762" s="371"/>
      <c r="J762" s="200" t="s">
        <v>26</v>
      </c>
      <c r="K762" s="200">
        <f>K761-K748</f>
        <v>6.9999999999993179E-2</v>
      </c>
    </row>
    <row r="764" spans="1:12" ht="13.5" thickBot="1" x14ac:dyDescent="0.25"/>
    <row r="765" spans="1:12" ht="13.5" thickBot="1" x14ac:dyDescent="0.25">
      <c r="A765" s="270" t="s">
        <v>321</v>
      </c>
      <c r="B765" s="230"/>
      <c r="C765" s="1077" t="s">
        <v>50</v>
      </c>
      <c r="D765" s="1078"/>
      <c r="E765" s="1078"/>
      <c r="F765" s="1078"/>
      <c r="G765" s="1078"/>
      <c r="H765" s="1079"/>
      <c r="I765" s="1080" t="s">
        <v>0</v>
      </c>
      <c r="J765" s="228"/>
    </row>
    <row r="766" spans="1:12" x14ac:dyDescent="0.2">
      <c r="A766" s="231" t="s">
        <v>54</v>
      </c>
      <c r="B766" s="904"/>
      <c r="C766" s="310">
        <v>1</v>
      </c>
      <c r="D766" s="311">
        <v>2</v>
      </c>
      <c r="E766" s="311">
        <v>3</v>
      </c>
      <c r="F766" s="311">
        <v>4</v>
      </c>
      <c r="G766" s="311">
        <v>5</v>
      </c>
      <c r="H766" s="312">
        <v>6</v>
      </c>
      <c r="I766" s="1081"/>
      <c r="J766" s="213"/>
    </row>
    <row r="767" spans="1:12" x14ac:dyDescent="0.2">
      <c r="A767" s="234" t="s">
        <v>3</v>
      </c>
      <c r="B767" s="1020"/>
      <c r="C767" s="442">
        <v>4405</v>
      </c>
      <c r="D767" s="443">
        <v>4405</v>
      </c>
      <c r="E767" s="442">
        <v>4405</v>
      </c>
      <c r="F767" s="443">
        <v>4405</v>
      </c>
      <c r="G767" s="442">
        <v>4405</v>
      </c>
      <c r="H767" s="443">
        <v>4405</v>
      </c>
      <c r="I767" s="442">
        <v>4405</v>
      </c>
      <c r="J767" s="278"/>
      <c r="K767" s="396"/>
      <c r="L767" s="1229"/>
    </row>
    <row r="768" spans="1:12" x14ac:dyDescent="0.2">
      <c r="A768" s="238" t="s">
        <v>6</v>
      </c>
      <c r="B768" s="238"/>
      <c r="C768" s="239">
        <v>5162</v>
      </c>
      <c r="D768" s="240">
        <v>5712</v>
      </c>
      <c r="E768" s="240">
        <v>4454</v>
      </c>
      <c r="F768" s="240">
        <v>5504</v>
      </c>
      <c r="G768" s="240">
        <v>5008</v>
      </c>
      <c r="H768" s="241">
        <v>5080</v>
      </c>
      <c r="I768" s="367">
        <v>5217</v>
      </c>
      <c r="J768" s="215">
        <f>I767-I754</f>
        <v>20</v>
      </c>
      <c r="K768" s="396"/>
      <c r="L768" s="1229"/>
    </row>
    <row r="769" spans="1:12" x14ac:dyDescent="0.2">
      <c r="A769" s="231" t="s">
        <v>7</v>
      </c>
      <c r="B769" s="231"/>
      <c r="C769" s="242">
        <v>47.5</v>
      </c>
      <c r="D769" s="243">
        <v>57.5</v>
      </c>
      <c r="E769" s="243">
        <v>35</v>
      </c>
      <c r="F769" s="243">
        <v>55</v>
      </c>
      <c r="G769" s="243">
        <v>40</v>
      </c>
      <c r="H769" s="244">
        <v>52.5</v>
      </c>
      <c r="I769" s="953">
        <v>44.5</v>
      </c>
      <c r="J769" s="393"/>
      <c r="K769" s="396"/>
    </row>
    <row r="770" spans="1:12" ht="13.5" thickBot="1" x14ac:dyDescent="0.25">
      <c r="A770" s="253" t="s">
        <v>8</v>
      </c>
      <c r="B770" s="253"/>
      <c r="C770" s="911">
        <v>0.124</v>
      </c>
      <c r="D770" s="912">
        <v>0.14199999999999999</v>
      </c>
      <c r="E770" s="912">
        <v>0.16900000000000001</v>
      </c>
      <c r="F770" s="912">
        <v>0.16900000000000001</v>
      </c>
      <c r="G770" s="912">
        <v>0.14699999999999999</v>
      </c>
      <c r="H770" s="913">
        <v>0.151</v>
      </c>
      <c r="I770" s="954">
        <v>0.16300000000000001</v>
      </c>
      <c r="J770" s="285"/>
      <c r="K770" s="286"/>
    </row>
    <row r="771" spans="1:12" x14ac:dyDescent="0.2">
      <c r="A771" s="668" t="s">
        <v>1</v>
      </c>
      <c r="B771" s="668"/>
      <c r="C771" s="432">
        <f t="shared" ref="C771:I771" si="168">C768/C767*100-100</f>
        <v>17.185017026106692</v>
      </c>
      <c r="D771" s="433">
        <f t="shared" si="168"/>
        <v>29.670828603859263</v>
      </c>
      <c r="E771" s="433">
        <f t="shared" si="168"/>
        <v>1.1123723041997806</v>
      </c>
      <c r="F771" s="433">
        <f t="shared" si="168"/>
        <v>24.948921679909191</v>
      </c>
      <c r="G771" s="433">
        <f t="shared" si="168"/>
        <v>13.688989784335988</v>
      </c>
      <c r="H771" s="434">
        <f t="shared" si="168"/>
        <v>15.323496027241774</v>
      </c>
      <c r="I771" s="672">
        <f t="shared" si="168"/>
        <v>18.433598183881955</v>
      </c>
      <c r="K771" s="286"/>
    </row>
    <row r="772" spans="1:12" ht="13.5" thickBot="1" x14ac:dyDescent="0.25">
      <c r="A772" s="669" t="s">
        <v>27</v>
      </c>
      <c r="B772" s="669"/>
      <c r="C772" s="220">
        <f t="shared" ref="C772:I772" si="169">C768-C742</f>
        <v>332</v>
      </c>
      <c r="D772" s="221">
        <f t="shared" si="169"/>
        <v>240</v>
      </c>
      <c r="E772" s="221">
        <f t="shared" si="169"/>
        <v>-156</v>
      </c>
      <c r="F772" s="221">
        <f t="shared" si="169"/>
        <v>113</v>
      </c>
      <c r="G772" s="221">
        <f t="shared" si="169"/>
        <v>-110</v>
      </c>
      <c r="H772" s="226">
        <f t="shared" si="169"/>
        <v>92</v>
      </c>
      <c r="I772" s="370">
        <f t="shared" si="169"/>
        <v>88</v>
      </c>
      <c r="J772" s="215"/>
      <c r="K772" s="286"/>
    </row>
    <row r="773" spans="1:12" x14ac:dyDescent="0.2">
      <c r="A773" s="904" t="s">
        <v>51</v>
      </c>
      <c r="B773" s="904"/>
      <c r="C773" s="956">
        <v>509</v>
      </c>
      <c r="D773" s="957">
        <v>488</v>
      </c>
      <c r="E773" s="957">
        <v>38</v>
      </c>
      <c r="F773" s="957">
        <v>542</v>
      </c>
      <c r="G773" s="957">
        <v>547</v>
      </c>
      <c r="H773" s="958">
        <v>555</v>
      </c>
      <c r="I773" s="385">
        <f>SUM(C773:H773)</f>
        <v>2679</v>
      </c>
      <c r="J773" s="263" t="s">
        <v>56</v>
      </c>
      <c r="K773" s="263">
        <f>I747-I773</f>
        <v>30</v>
      </c>
      <c r="L773" s="285">
        <f>K773/I760</f>
        <v>1.112759643916914E-2</v>
      </c>
    </row>
    <row r="774" spans="1:12" x14ac:dyDescent="0.2">
      <c r="A774" s="231" t="s">
        <v>28</v>
      </c>
      <c r="B774" s="231"/>
      <c r="C774" s="218">
        <v>152.82</v>
      </c>
      <c r="D774" s="267">
        <v>152.82</v>
      </c>
      <c r="E774" s="267">
        <v>152.82</v>
      </c>
      <c r="F774" s="267">
        <v>152.82</v>
      </c>
      <c r="G774" s="267">
        <v>152.82</v>
      </c>
      <c r="H774" s="219">
        <v>152.82</v>
      </c>
      <c r="I774" s="325">
        <f>AVERAGE(C774:H774)</f>
        <v>152.81999999999996</v>
      </c>
      <c r="J774" s="200" t="s">
        <v>57</v>
      </c>
      <c r="K774" s="200">
        <v>152.99</v>
      </c>
    </row>
    <row r="775" spans="1:12" ht="13.5" thickBot="1" x14ac:dyDescent="0.25">
      <c r="A775" s="669" t="s">
        <v>26</v>
      </c>
      <c r="B775" s="669"/>
      <c r="C775" s="345">
        <f t="shared" ref="C775:H775" si="170">C774-C748</f>
        <v>0</v>
      </c>
      <c r="D775" s="346">
        <f t="shared" si="170"/>
        <v>0</v>
      </c>
      <c r="E775" s="346">
        <f t="shared" si="170"/>
        <v>0</v>
      </c>
      <c r="F775" s="346">
        <f t="shared" si="170"/>
        <v>0</v>
      </c>
      <c r="G775" s="346">
        <f t="shared" si="170"/>
        <v>0</v>
      </c>
      <c r="H775" s="347">
        <f t="shared" si="170"/>
        <v>0</v>
      </c>
      <c r="I775" s="371"/>
      <c r="J775" s="200" t="s">
        <v>26</v>
      </c>
      <c r="K775" s="200">
        <f>K774-K761</f>
        <v>-0.31999999999999318</v>
      </c>
    </row>
    <row r="776" spans="1:12" ht="13.5" thickBot="1" x14ac:dyDescent="0.25"/>
    <row r="777" spans="1:12" ht="13.5" thickBot="1" x14ac:dyDescent="0.25">
      <c r="A777" s="1027">
        <v>45783</v>
      </c>
      <c r="B777" s="1022"/>
    </row>
    <row r="778" spans="1:12" ht="13.5" thickBot="1" x14ac:dyDescent="0.25">
      <c r="A778" s="230" t="s">
        <v>324</v>
      </c>
      <c r="B778" s="1025">
        <v>58</v>
      </c>
      <c r="C778" s="1078" t="s">
        <v>50</v>
      </c>
      <c r="D778" s="1078"/>
      <c r="E778" s="1078"/>
      <c r="F778" s="1078"/>
      <c r="G778" s="1078"/>
      <c r="H778" s="1079"/>
      <c r="I778" s="1080" t="s">
        <v>0</v>
      </c>
      <c r="J778" s="228"/>
    </row>
    <row r="779" spans="1:12" ht="13.5" thickBot="1" x14ac:dyDescent="0.25">
      <c r="A779" s="1204" t="s">
        <v>54</v>
      </c>
      <c r="B779" s="1205"/>
      <c r="C779" s="272">
        <v>1</v>
      </c>
      <c r="D779" s="273">
        <v>2</v>
      </c>
      <c r="E779" s="273">
        <v>3</v>
      </c>
      <c r="F779" s="273">
        <v>4</v>
      </c>
      <c r="G779" s="273">
        <v>5</v>
      </c>
      <c r="H779" s="686">
        <v>6</v>
      </c>
      <c r="I779" s="1081"/>
      <c r="J779" s="213"/>
    </row>
    <row r="780" spans="1:12" x14ac:dyDescent="0.2">
      <c r="A780" s="1208" t="s">
        <v>3</v>
      </c>
      <c r="B780" s="1209"/>
      <c r="C780" s="419">
        <v>4425</v>
      </c>
      <c r="D780" s="339">
        <v>4425</v>
      </c>
      <c r="E780" s="339">
        <v>4425</v>
      </c>
      <c r="F780" s="339">
        <v>4425</v>
      </c>
      <c r="G780" s="339">
        <v>4425</v>
      </c>
      <c r="H780" s="343">
        <v>4425</v>
      </c>
      <c r="I780" s="973">
        <v>4425</v>
      </c>
      <c r="J780" s="278"/>
      <c r="K780" s="396"/>
      <c r="L780" s="1229"/>
    </row>
    <row r="781" spans="1:12" ht="12.75" hidden="1" customHeight="1" x14ac:dyDescent="0.2">
      <c r="A781" s="1208" t="s">
        <v>323</v>
      </c>
      <c r="B781" s="1209"/>
      <c r="C781" s="476"/>
      <c r="D781" s="236"/>
      <c r="E781" s="236"/>
      <c r="F781" s="236"/>
      <c r="G781" s="236"/>
      <c r="H781" s="237"/>
      <c r="I781" s="277"/>
      <c r="J781" s="278"/>
      <c r="K781" s="396"/>
      <c r="L781" s="1229"/>
    </row>
    <row r="782" spans="1:12" ht="12.75" hidden="1" customHeight="1" x14ac:dyDescent="0.2">
      <c r="A782" s="1208" t="s">
        <v>322</v>
      </c>
      <c r="B782" s="1209"/>
      <c r="C782" s="476"/>
      <c r="D782" s="236"/>
      <c r="E782" s="236"/>
      <c r="F782" s="236"/>
      <c r="G782" s="236"/>
      <c r="H782" s="237"/>
      <c r="I782" s="277"/>
      <c r="J782" s="278"/>
      <c r="K782" s="396"/>
      <c r="L782" s="1229"/>
    </row>
    <row r="783" spans="1:12" x14ac:dyDescent="0.2">
      <c r="A783" s="1210" t="s">
        <v>6</v>
      </c>
      <c r="B783" s="1211"/>
      <c r="C783" s="420"/>
      <c r="D783" s="240"/>
      <c r="E783" s="240"/>
      <c r="F783" s="240"/>
      <c r="G783" s="240"/>
      <c r="H783" s="241"/>
      <c r="I783" s="318"/>
      <c r="J783" s="215">
        <f>I780-I767</f>
        <v>20</v>
      </c>
      <c r="K783" s="396"/>
      <c r="L783" s="1229"/>
    </row>
    <row r="784" spans="1:12" x14ac:dyDescent="0.2">
      <c r="A784" s="1206" t="s">
        <v>7</v>
      </c>
      <c r="B784" s="1207"/>
      <c r="C784" s="421"/>
      <c r="D784" s="243"/>
      <c r="E784" s="243"/>
      <c r="F784" s="243"/>
      <c r="G784" s="243"/>
      <c r="H784" s="244"/>
      <c r="I784" s="984"/>
      <c r="J784" s="393"/>
      <c r="K784" s="396"/>
    </row>
    <row r="785" spans="1:12" ht="13.5" thickBot="1" x14ac:dyDescent="0.25">
      <c r="A785" s="1206" t="s">
        <v>8</v>
      </c>
      <c r="B785" s="1207"/>
      <c r="C785" s="974"/>
      <c r="D785" s="912"/>
      <c r="E785" s="912"/>
      <c r="F785" s="912"/>
      <c r="G785" s="912"/>
      <c r="H785" s="913"/>
      <c r="I785" s="985"/>
      <c r="J785" s="285"/>
      <c r="K785" s="286"/>
    </row>
    <row r="786" spans="1:12" x14ac:dyDescent="0.2">
      <c r="A786" s="1210" t="s">
        <v>1</v>
      </c>
      <c r="B786" s="1211"/>
      <c r="C786" s="1026">
        <f t="shared" ref="C786:I786" si="171">C783/C780*100-100</f>
        <v>-100</v>
      </c>
      <c r="D786" s="937">
        <f t="shared" si="171"/>
        <v>-100</v>
      </c>
      <c r="E786" s="937">
        <f t="shared" si="171"/>
        <v>-100</v>
      </c>
      <c r="F786" s="937">
        <f t="shared" si="171"/>
        <v>-100</v>
      </c>
      <c r="G786" s="937">
        <f t="shared" si="171"/>
        <v>-100</v>
      </c>
      <c r="H786" s="982">
        <f t="shared" si="171"/>
        <v>-100</v>
      </c>
      <c r="I786" s="983">
        <f t="shared" si="171"/>
        <v>-100</v>
      </c>
      <c r="K786" s="286"/>
    </row>
    <row r="787" spans="1:12" ht="13.5" thickBot="1" x14ac:dyDescent="0.25">
      <c r="A787" s="1206" t="s">
        <v>27</v>
      </c>
      <c r="B787" s="1207"/>
      <c r="C787" s="477">
        <f t="shared" ref="C787:I787" si="172">C783-C755</f>
        <v>0</v>
      </c>
      <c r="D787" s="221">
        <f t="shared" si="172"/>
        <v>0</v>
      </c>
      <c r="E787" s="221">
        <f t="shared" si="172"/>
        <v>0</v>
      </c>
      <c r="F787" s="221">
        <f t="shared" si="172"/>
        <v>0</v>
      </c>
      <c r="G787" s="221">
        <f t="shared" si="172"/>
        <v>0</v>
      </c>
      <c r="H787" s="226">
        <f t="shared" si="172"/>
        <v>0</v>
      </c>
      <c r="I787" s="370">
        <f t="shared" si="172"/>
        <v>0</v>
      </c>
      <c r="J787" s="215"/>
      <c r="K787" s="286"/>
    </row>
    <row r="788" spans="1:12" x14ac:dyDescent="0.2">
      <c r="A788" s="1206" t="s">
        <v>51</v>
      </c>
      <c r="B788" s="1207"/>
      <c r="C788" s="959">
        <v>504</v>
      </c>
      <c r="D788" s="957">
        <v>488</v>
      </c>
      <c r="E788" s="957">
        <v>33</v>
      </c>
      <c r="F788" s="957">
        <v>539</v>
      </c>
      <c r="G788" s="957">
        <v>547</v>
      </c>
      <c r="H788" s="958">
        <v>553</v>
      </c>
      <c r="I788" s="385">
        <f>SUM(C788:H788)</f>
        <v>2664</v>
      </c>
      <c r="J788" s="263" t="s">
        <v>56</v>
      </c>
      <c r="K788" s="263">
        <f>I760-I788</f>
        <v>32</v>
      </c>
      <c r="L788" s="285">
        <f>K788/I773</f>
        <v>1.1944755505785741E-2</v>
      </c>
    </row>
    <row r="789" spans="1:12" x14ac:dyDescent="0.2">
      <c r="A789" s="1206" t="s">
        <v>28</v>
      </c>
      <c r="B789" s="1207"/>
      <c r="C789" s="425">
        <v>152.82</v>
      </c>
      <c r="D789" s="267">
        <v>152.82</v>
      </c>
      <c r="E789" s="267">
        <v>152.82</v>
      </c>
      <c r="F789" s="267">
        <v>152.82</v>
      </c>
      <c r="G789" s="267">
        <v>152.82</v>
      </c>
      <c r="H789" s="219">
        <v>152.82</v>
      </c>
      <c r="I789" s="325">
        <f>AVERAGE(C789:H789)</f>
        <v>152.81999999999996</v>
      </c>
      <c r="J789" s="200" t="s">
        <v>57</v>
      </c>
      <c r="K789" s="200">
        <v>153.1</v>
      </c>
    </row>
    <row r="790" spans="1:12" ht="13.5" thickBot="1" x14ac:dyDescent="0.25">
      <c r="A790" s="1212" t="s">
        <v>26</v>
      </c>
      <c r="B790" s="1213"/>
      <c r="C790" s="1028">
        <f t="shared" ref="C790:H790" si="173">C789-C761</f>
        <v>0</v>
      </c>
      <c r="D790" s="346">
        <f t="shared" si="173"/>
        <v>0</v>
      </c>
      <c r="E790" s="346">
        <f t="shared" si="173"/>
        <v>0</v>
      </c>
      <c r="F790" s="346">
        <f t="shared" si="173"/>
        <v>0</v>
      </c>
      <c r="G790" s="346">
        <f t="shared" si="173"/>
        <v>0</v>
      </c>
      <c r="H790" s="347">
        <f t="shared" si="173"/>
        <v>0</v>
      </c>
      <c r="I790" s="371"/>
      <c r="J790" s="200" t="s">
        <v>26</v>
      </c>
      <c r="K790" s="200">
        <f>K789-K774</f>
        <v>0.10999999999998522</v>
      </c>
    </row>
    <row r="791" spans="1:12" ht="13.5" thickBot="1" x14ac:dyDescent="0.25"/>
    <row r="792" spans="1:12" ht="13.5" thickBot="1" x14ac:dyDescent="0.25">
      <c r="A792" s="1003">
        <f>A777+7</f>
        <v>45790</v>
      </c>
      <c r="B792" s="1022"/>
      <c r="C792" s="991">
        <f t="shared" ref="C792:H792" si="174">C797/C803</f>
        <v>7.9681274900398405E-2</v>
      </c>
      <c r="D792" s="991">
        <f t="shared" si="174"/>
        <v>8.2135523613963035E-2</v>
      </c>
      <c r="E792" s="991">
        <f t="shared" si="174"/>
        <v>0.41379310344827586</v>
      </c>
      <c r="F792" s="991">
        <f t="shared" si="174"/>
        <v>7.4487895716946001E-2</v>
      </c>
      <c r="G792" s="991">
        <f t="shared" si="174"/>
        <v>7.3394495412844041E-2</v>
      </c>
      <c r="H792" s="991">
        <f t="shared" si="174"/>
        <v>7.2332730560578665E-2</v>
      </c>
    </row>
    <row r="793" spans="1:12" ht="13.5" thickBot="1" x14ac:dyDescent="0.25">
      <c r="A793" s="230" t="s">
        <v>324</v>
      </c>
      <c r="B793" s="1025">
        <f>B778+1</f>
        <v>59</v>
      </c>
      <c r="C793" s="1077" t="s">
        <v>50</v>
      </c>
      <c r="D793" s="1078"/>
      <c r="E793" s="1078"/>
      <c r="F793" s="1078"/>
      <c r="G793" s="1078"/>
      <c r="H793" s="1079"/>
      <c r="I793" s="1080" t="s">
        <v>0</v>
      </c>
      <c r="J793" s="228"/>
    </row>
    <row r="794" spans="1:12" ht="13.5" thickBot="1" x14ac:dyDescent="0.25">
      <c r="A794" s="1204" t="s">
        <v>54</v>
      </c>
      <c r="B794" s="1205"/>
      <c r="C794" s="271">
        <v>1</v>
      </c>
      <c r="D794" s="273">
        <v>2</v>
      </c>
      <c r="E794" s="273">
        <v>3</v>
      </c>
      <c r="F794" s="273">
        <v>4</v>
      </c>
      <c r="G794" s="273">
        <v>5</v>
      </c>
      <c r="H794" s="686">
        <v>6</v>
      </c>
      <c r="I794" s="1081"/>
      <c r="J794" s="213"/>
    </row>
    <row r="795" spans="1:12" x14ac:dyDescent="0.2">
      <c r="A795" s="1208" t="s">
        <v>3</v>
      </c>
      <c r="B795" s="1209"/>
      <c r="C795" s="338">
        <v>4445</v>
      </c>
      <c r="D795" s="339">
        <v>4445</v>
      </c>
      <c r="E795" s="339">
        <v>4445</v>
      </c>
      <c r="F795" s="339">
        <v>4445</v>
      </c>
      <c r="G795" s="339">
        <v>4445</v>
      </c>
      <c r="H795" s="343">
        <v>4445</v>
      </c>
      <c r="I795" s="973">
        <v>4445</v>
      </c>
      <c r="J795" s="215">
        <f>I795-I780</f>
        <v>20</v>
      </c>
      <c r="K795" s="396"/>
      <c r="L795" s="1229"/>
    </row>
    <row r="796" spans="1:12" hidden="1" x14ac:dyDescent="0.2">
      <c r="A796" s="1208" t="s">
        <v>323</v>
      </c>
      <c r="B796" s="1209"/>
      <c r="C796" s="994">
        <v>195642</v>
      </c>
      <c r="D796" s="995">
        <v>227874</v>
      </c>
      <c r="E796" s="995">
        <v>55599</v>
      </c>
      <c r="F796" s="995">
        <v>212032</v>
      </c>
      <c r="G796" s="995">
        <v>211835</v>
      </c>
      <c r="H796" s="996">
        <v>210935</v>
      </c>
      <c r="I796" s="282">
        <v>1113917</v>
      </c>
      <c r="J796" s="278"/>
      <c r="K796" s="396"/>
      <c r="L796" s="1229"/>
    </row>
    <row r="797" spans="1:12" hidden="1" x14ac:dyDescent="0.2">
      <c r="A797" s="1208" t="s">
        <v>322</v>
      </c>
      <c r="B797" s="1209"/>
      <c r="C797" s="994">
        <v>40</v>
      </c>
      <c r="D797" s="995">
        <v>40</v>
      </c>
      <c r="E797" s="995">
        <v>12</v>
      </c>
      <c r="F797" s="995">
        <v>40</v>
      </c>
      <c r="G797" s="995">
        <v>40</v>
      </c>
      <c r="H797" s="996">
        <v>40</v>
      </c>
      <c r="I797" s="282">
        <v>212</v>
      </c>
      <c r="J797" s="278"/>
      <c r="K797" s="396"/>
      <c r="L797" s="1229"/>
    </row>
    <row r="798" spans="1:12" x14ac:dyDescent="0.2">
      <c r="A798" s="1210" t="s">
        <v>6</v>
      </c>
      <c r="B798" s="1211"/>
      <c r="C798" s="239">
        <v>4891.05</v>
      </c>
      <c r="D798" s="240">
        <v>5696.85</v>
      </c>
      <c r="E798" s="240">
        <v>4633.25</v>
      </c>
      <c r="F798" s="240">
        <v>5300.8</v>
      </c>
      <c r="G798" s="240">
        <v>5295.875</v>
      </c>
      <c r="H798" s="241">
        <v>5273.375</v>
      </c>
      <c r="I798" s="318">
        <v>5254.3254716981128</v>
      </c>
      <c r="K798" s="396"/>
      <c r="L798" s="1229"/>
    </row>
    <row r="799" spans="1:12" x14ac:dyDescent="0.2">
      <c r="A799" s="1206" t="s">
        <v>7</v>
      </c>
      <c r="B799" s="1207"/>
      <c r="C799" s="1004">
        <v>0.69999999999999951</v>
      </c>
      <c r="D799" s="1005">
        <v>0.57499999999999951</v>
      </c>
      <c r="E799" s="1005">
        <v>0.5</v>
      </c>
      <c r="F799" s="1005">
        <v>0.375</v>
      </c>
      <c r="G799" s="1005">
        <v>0.5249999999999998</v>
      </c>
      <c r="H799" s="1007">
        <v>0.67500000000000049</v>
      </c>
      <c r="I799" s="1019">
        <v>0.56603773584905748</v>
      </c>
      <c r="J799" s="393"/>
      <c r="K799" s="396"/>
    </row>
    <row r="800" spans="1:12" ht="13.5" thickBot="1" x14ac:dyDescent="0.25">
      <c r="A800" s="1206" t="s">
        <v>8</v>
      </c>
      <c r="B800" s="1207"/>
      <c r="C800" s="911">
        <v>0.12553777281712064</v>
      </c>
      <c r="D800" s="912">
        <v>0.12931099466291593</v>
      </c>
      <c r="E800" s="912">
        <v>0.18743156049964824</v>
      </c>
      <c r="F800" s="912">
        <v>0.15388267979999265</v>
      </c>
      <c r="G800" s="912">
        <v>0.14575514393119909</v>
      </c>
      <c r="H800" s="913">
        <v>0.11584092327544929</v>
      </c>
      <c r="I800" s="1018">
        <v>0.13708622313897617</v>
      </c>
      <c r="J800" s="285"/>
      <c r="K800" s="286"/>
    </row>
    <row r="801" spans="1:12" x14ac:dyDescent="0.2">
      <c r="A801" s="1210" t="s">
        <v>1</v>
      </c>
      <c r="B801" s="1211"/>
      <c r="C801" s="936">
        <f t="shared" ref="C801:I801" si="175">C798/C795*100-100</f>
        <v>10.03487064116986</v>
      </c>
      <c r="D801" s="937">
        <f t="shared" si="175"/>
        <v>28.163104611923529</v>
      </c>
      <c r="E801" s="937">
        <f t="shared" si="175"/>
        <v>4.2350956130483723</v>
      </c>
      <c r="F801" s="937">
        <f t="shared" si="175"/>
        <v>19.253093363329583</v>
      </c>
      <c r="G801" s="937">
        <f t="shared" si="175"/>
        <v>19.142294713160851</v>
      </c>
      <c r="H801" s="982">
        <f t="shared" si="175"/>
        <v>18.636107986501685</v>
      </c>
      <c r="I801" s="983">
        <f t="shared" si="175"/>
        <v>18.207547169811306</v>
      </c>
      <c r="K801" s="286"/>
    </row>
    <row r="802" spans="1:12" ht="13.5" thickBot="1" x14ac:dyDescent="0.25">
      <c r="A802" s="1206" t="s">
        <v>27</v>
      </c>
      <c r="B802" s="1207"/>
      <c r="C802" s="220">
        <f>C798-C768</f>
        <v>-270.94999999999982</v>
      </c>
      <c r="D802" s="220">
        <f t="shared" ref="D802:I802" si="176">D798-D768</f>
        <v>-15.149999999999636</v>
      </c>
      <c r="E802" s="220">
        <f t="shared" si="176"/>
        <v>179.25</v>
      </c>
      <c r="F802" s="220">
        <f t="shared" si="176"/>
        <v>-203.19999999999982</v>
      </c>
      <c r="G802" s="220">
        <f t="shared" si="176"/>
        <v>287.875</v>
      </c>
      <c r="H802" s="220">
        <f t="shared" si="176"/>
        <v>193.375</v>
      </c>
      <c r="I802" s="220">
        <f t="shared" si="176"/>
        <v>37.325471698112779</v>
      </c>
      <c r="J802" s="215"/>
      <c r="K802" s="286"/>
    </row>
    <row r="803" spans="1:12" x14ac:dyDescent="0.2">
      <c r="A803" s="1206" t="s">
        <v>51</v>
      </c>
      <c r="B803" s="1207"/>
      <c r="C803" s="956">
        <v>502</v>
      </c>
      <c r="D803" s="957">
        <v>487</v>
      </c>
      <c r="E803" s="957">
        <v>29</v>
      </c>
      <c r="F803" s="957">
        <v>537</v>
      </c>
      <c r="G803" s="957">
        <v>545</v>
      </c>
      <c r="H803" s="958">
        <v>553</v>
      </c>
      <c r="I803" s="385">
        <f>SUM(C803:H803)</f>
        <v>2653</v>
      </c>
      <c r="J803" s="263" t="s">
        <v>56</v>
      </c>
      <c r="K803" s="263">
        <f>I788-I803</f>
        <v>11</v>
      </c>
      <c r="L803" s="285">
        <f>K803/I788</f>
        <v>4.1291291291291289E-3</v>
      </c>
    </row>
    <row r="804" spans="1:12" x14ac:dyDescent="0.2">
      <c r="A804" s="1206" t="s">
        <v>28</v>
      </c>
      <c r="B804" s="1207"/>
      <c r="C804" s="218">
        <v>152.82</v>
      </c>
      <c r="D804" s="267">
        <v>152.82</v>
      </c>
      <c r="E804" s="267">
        <v>152.82</v>
      </c>
      <c r="F804" s="267">
        <v>152.82</v>
      </c>
      <c r="G804" s="267">
        <v>152.82</v>
      </c>
      <c r="H804" s="219">
        <v>152.82</v>
      </c>
      <c r="I804" s="325">
        <f>AVERAGE(C804:H804)</f>
        <v>152.81999999999996</v>
      </c>
      <c r="J804" s="200" t="s">
        <v>57</v>
      </c>
      <c r="K804" s="200">
        <v>153.19</v>
      </c>
    </row>
    <row r="805" spans="1:12" ht="13.5" thickBot="1" x14ac:dyDescent="0.25">
      <c r="A805" s="1212" t="s">
        <v>26</v>
      </c>
      <c r="B805" s="1213"/>
      <c r="C805" s="345">
        <f>C804-C789</f>
        <v>0</v>
      </c>
      <c r="D805" s="345">
        <f t="shared" ref="D805:H805" si="177">D804-D789</f>
        <v>0</v>
      </c>
      <c r="E805" s="345">
        <f t="shared" si="177"/>
        <v>0</v>
      </c>
      <c r="F805" s="345">
        <f t="shared" si="177"/>
        <v>0</v>
      </c>
      <c r="G805" s="345">
        <f t="shared" si="177"/>
        <v>0</v>
      </c>
      <c r="H805" s="345">
        <f t="shared" si="177"/>
        <v>0</v>
      </c>
      <c r="I805" s="371"/>
      <c r="J805" s="200" t="s">
        <v>26</v>
      </c>
      <c r="K805" s="200">
        <f>K804-K789</f>
        <v>9.0000000000003411E-2</v>
      </c>
    </row>
    <row r="806" spans="1:12" ht="13.5" thickBot="1" x14ac:dyDescent="0.25"/>
    <row r="807" spans="1:12" ht="13.5" thickBot="1" x14ac:dyDescent="0.25">
      <c r="A807" s="1003">
        <f>A792+7</f>
        <v>45797</v>
      </c>
      <c r="B807" s="1022"/>
      <c r="C807" s="991">
        <f t="shared" ref="C807:H807" si="178">C812/C818</f>
        <v>0</v>
      </c>
      <c r="D807" s="991">
        <f t="shared" si="178"/>
        <v>0</v>
      </c>
      <c r="E807" s="991">
        <f t="shared" si="178"/>
        <v>0</v>
      </c>
      <c r="F807" s="991">
        <f t="shared" si="178"/>
        <v>0</v>
      </c>
      <c r="G807" s="991">
        <f t="shared" si="178"/>
        <v>0</v>
      </c>
      <c r="H807" s="991">
        <f t="shared" si="178"/>
        <v>0</v>
      </c>
    </row>
    <row r="808" spans="1:12" ht="13.5" thickBot="1" x14ac:dyDescent="0.25">
      <c r="A808" s="230" t="s">
        <v>324</v>
      </c>
      <c r="B808" s="1025">
        <f>B793+1</f>
        <v>60</v>
      </c>
      <c r="C808" s="1077" t="s">
        <v>50</v>
      </c>
      <c r="D808" s="1078"/>
      <c r="E808" s="1078"/>
      <c r="F808" s="1078"/>
      <c r="G808" s="1078"/>
      <c r="H808" s="1079"/>
      <c r="I808" s="1080" t="s">
        <v>0</v>
      </c>
      <c r="J808" s="228"/>
    </row>
    <row r="809" spans="1:12" ht="13.5" thickBot="1" x14ac:dyDescent="0.25">
      <c r="A809" s="1204" t="s">
        <v>54</v>
      </c>
      <c r="B809" s="1205"/>
      <c r="C809" s="271">
        <v>1</v>
      </c>
      <c r="D809" s="273">
        <v>2</v>
      </c>
      <c r="E809" s="273">
        <v>3</v>
      </c>
      <c r="F809" s="273">
        <v>4</v>
      </c>
      <c r="G809" s="273">
        <v>5</v>
      </c>
      <c r="H809" s="686">
        <v>6</v>
      </c>
      <c r="I809" s="1081"/>
      <c r="J809" s="213"/>
    </row>
    <row r="810" spans="1:12" x14ac:dyDescent="0.2">
      <c r="A810" s="1208" t="s">
        <v>3</v>
      </c>
      <c r="B810" s="1209"/>
      <c r="C810" s="338">
        <v>4465</v>
      </c>
      <c r="D810" s="339">
        <v>4465</v>
      </c>
      <c r="E810" s="339">
        <v>4465</v>
      </c>
      <c r="F810" s="339">
        <v>4465</v>
      </c>
      <c r="G810" s="339">
        <v>4465</v>
      </c>
      <c r="H810" s="343">
        <v>4465</v>
      </c>
      <c r="I810" s="973">
        <v>4465</v>
      </c>
      <c r="J810" s="215">
        <f>I810-I795</f>
        <v>20</v>
      </c>
      <c r="K810" s="396"/>
      <c r="L810" s="1229"/>
    </row>
    <row r="811" spans="1:12" hidden="1" x14ac:dyDescent="0.2">
      <c r="A811" s="1208" t="s">
        <v>323</v>
      </c>
      <c r="B811" s="1209"/>
      <c r="C811" s="994"/>
      <c r="D811" s="995"/>
      <c r="E811" s="995"/>
      <c r="F811" s="995"/>
      <c r="G811" s="995"/>
      <c r="H811" s="996"/>
      <c r="I811" s="282"/>
      <c r="J811" s="278"/>
      <c r="K811" s="396"/>
      <c r="L811" s="1229"/>
    </row>
    <row r="812" spans="1:12" hidden="1" x14ac:dyDescent="0.2">
      <c r="A812" s="1208" t="s">
        <v>322</v>
      </c>
      <c r="B812" s="1209"/>
      <c r="C812" s="994"/>
      <c r="D812" s="995"/>
      <c r="E812" s="995"/>
      <c r="F812" s="995"/>
      <c r="G812" s="995"/>
      <c r="H812" s="996"/>
      <c r="I812" s="282"/>
      <c r="J812" s="278"/>
      <c r="K812" s="396"/>
      <c r="L812" s="1229"/>
    </row>
    <row r="813" spans="1:12" x14ac:dyDescent="0.2">
      <c r="A813" s="1210" t="s">
        <v>6</v>
      </c>
      <c r="B813" s="1211"/>
      <c r="C813" s="239"/>
      <c r="D813" s="240"/>
      <c r="E813" s="240"/>
      <c r="F813" s="240"/>
      <c r="G813" s="240"/>
      <c r="H813" s="241"/>
      <c r="I813" s="318"/>
      <c r="K813" s="396"/>
      <c r="L813" s="1229"/>
    </row>
    <row r="814" spans="1:12" x14ac:dyDescent="0.2">
      <c r="A814" s="1206" t="s">
        <v>7</v>
      </c>
      <c r="B814" s="1207"/>
      <c r="C814" s="1004"/>
      <c r="D814" s="1005"/>
      <c r="E814" s="1005"/>
      <c r="F814" s="1005"/>
      <c r="G814" s="1005"/>
      <c r="H814" s="1007"/>
      <c r="I814" s="1019"/>
      <c r="J814" s="393"/>
      <c r="K814" s="396"/>
    </row>
    <row r="815" spans="1:12" ht="13.5" thickBot="1" x14ac:dyDescent="0.25">
      <c r="A815" s="1206" t="s">
        <v>8</v>
      </c>
      <c r="B815" s="1207"/>
      <c r="C815" s="911"/>
      <c r="D815" s="912"/>
      <c r="E815" s="912"/>
      <c r="F815" s="912"/>
      <c r="G815" s="912"/>
      <c r="H815" s="913"/>
      <c r="I815" s="1018"/>
      <c r="J815" s="285"/>
      <c r="K815" s="286"/>
    </row>
    <row r="816" spans="1:12" x14ac:dyDescent="0.2">
      <c r="A816" s="1210" t="s">
        <v>1</v>
      </c>
      <c r="B816" s="1211"/>
      <c r="C816" s="936">
        <f t="shared" ref="C816:I816" si="179">C813/C810*100-100</f>
        <v>-100</v>
      </c>
      <c r="D816" s="937">
        <f t="shared" si="179"/>
        <v>-100</v>
      </c>
      <c r="E816" s="937">
        <f t="shared" si="179"/>
        <v>-100</v>
      </c>
      <c r="F816" s="937">
        <f t="shared" si="179"/>
        <v>-100</v>
      </c>
      <c r="G816" s="937">
        <f t="shared" si="179"/>
        <v>-100</v>
      </c>
      <c r="H816" s="982">
        <f t="shared" si="179"/>
        <v>-100</v>
      </c>
      <c r="I816" s="983">
        <f t="shared" si="179"/>
        <v>-100</v>
      </c>
      <c r="K816" s="286"/>
    </row>
    <row r="817" spans="1:12" ht="13.5" thickBot="1" x14ac:dyDescent="0.25">
      <c r="A817" s="1206" t="s">
        <v>27</v>
      </c>
      <c r="B817" s="1207"/>
      <c r="C817" s="220">
        <f>C813-C783</f>
        <v>0</v>
      </c>
      <c r="D817" s="220">
        <f t="shared" ref="D817:I817" si="180">D813-D783</f>
        <v>0</v>
      </c>
      <c r="E817" s="220">
        <f t="shared" si="180"/>
        <v>0</v>
      </c>
      <c r="F817" s="220">
        <f t="shared" si="180"/>
        <v>0</v>
      </c>
      <c r="G817" s="220">
        <f t="shared" si="180"/>
        <v>0</v>
      </c>
      <c r="H817" s="220">
        <f t="shared" si="180"/>
        <v>0</v>
      </c>
      <c r="I817" s="220">
        <f t="shared" si="180"/>
        <v>0</v>
      </c>
      <c r="J817" s="215"/>
      <c r="K817" s="286"/>
    </row>
    <row r="818" spans="1:12" x14ac:dyDescent="0.2">
      <c r="A818" s="1206" t="s">
        <v>51</v>
      </c>
      <c r="B818" s="1207"/>
      <c r="C818" s="956">
        <v>499</v>
      </c>
      <c r="D818" s="957">
        <v>487</v>
      </c>
      <c r="E818" s="957">
        <v>25</v>
      </c>
      <c r="F818" s="957">
        <v>532</v>
      </c>
      <c r="G818" s="957">
        <v>541</v>
      </c>
      <c r="H818" s="958">
        <v>550</v>
      </c>
      <c r="I818" s="385">
        <f>SUM(C818:H818)</f>
        <v>2634</v>
      </c>
      <c r="J818" s="263" t="s">
        <v>56</v>
      </c>
      <c r="K818" s="263">
        <f>I803-I818</f>
        <v>19</v>
      </c>
      <c r="L818" s="285">
        <f>K818/I803</f>
        <v>7.1617037316245762E-3</v>
      </c>
    </row>
    <row r="819" spans="1:12" x14ac:dyDescent="0.2">
      <c r="A819" s="1206" t="s">
        <v>28</v>
      </c>
      <c r="B819" s="1207"/>
      <c r="C819" s="218">
        <v>152.82</v>
      </c>
      <c r="D819" s="267">
        <v>152.82</v>
      </c>
      <c r="E819" s="267">
        <v>152.82</v>
      </c>
      <c r="F819" s="267">
        <v>152.82</v>
      </c>
      <c r="G819" s="267">
        <v>152.82</v>
      </c>
      <c r="H819" s="219">
        <v>152.82</v>
      </c>
      <c r="I819" s="325">
        <f>AVERAGE(C819:H819)</f>
        <v>152.81999999999996</v>
      </c>
      <c r="J819" s="200" t="s">
        <v>57</v>
      </c>
      <c r="K819" s="200">
        <v>153.54</v>
      </c>
    </row>
    <row r="820" spans="1:12" ht="13.5" thickBot="1" x14ac:dyDescent="0.25">
      <c r="A820" s="1212" t="s">
        <v>26</v>
      </c>
      <c r="B820" s="1213"/>
      <c r="C820" s="345">
        <f>C819-C804</f>
        <v>0</v>
      </c>
      <c r="D820" s="345">
        <f t="shared" ref="D820:H820" si="181">D819-D804</f>
        <v>0</v>
      </c>
      <c r="E820" s="345">
        <f t="shared" si="181"/>
        <v>0</v>
      </c>
      <c r="F820" s="345">
        <f t="shared" si="181"/>
        <v>0</v>
      </c>
      <c r="G820" s="345">
        <f t="shared" si="181"/>
        <v>0</v>
      </c>
      <c r="H820" s="345">
        <f t="shared" si="181"/>
        <v>0</v>
      </c>
      <c r="I820" s="371"/>
      <c r="J820" s="200" t="s">
        <v>26</v>
      </c>
      <c r="K820" s="200">
        <f>K819-K804</f>
        <v>0.34999999999999432</v>
      </c>
    </row>
    <row r="821" spans="1:12" ht="13.5" thickBot="1" x14ac:dyDescent="0.25"/>
    <row r="822" spans="1:12" ht="13.5" thickBot="1" x14ac:dyDescent="0.25">
      <c r="A822" s="1003">
        <f>A807+7</f>
        <v>45804</v>
      </c>
      <c r="B822" s="1022"/>
      <c r="C822" s="991">
        <f t="shared" ref="C822:H822" si="182">C827/C833</f>
        <v>8.0160320641282562E-2</v>
      </c>
      <c r="D822" s="991">
        <f t="shared" si="182"/>
        <v>8.2135523613963035E-2</v>
      </c>
      <c r="E822" s="991">
        <f t="shared" si="182"/>
        <v>0.54166666666666663</v>
      </c>
      <c r="F822" s="991">
        <f t="shared" si="182"/>
        <v>7.5471698113207544E-2</v>
      </c>
      <c r="G822" s="991">
        <f t="shared" si="182"/>
        <v>7.3937153419593352E-2</v>
      </c>
      <c r="H822" s="991">
        <f t="shared" si="182"/>
        <v>7.2992700729927001E-2</v>
      </c>
    </row>
    <row r="823" spans="1:12" ht="13.5" thickBot="1" x14ac:dyDescent="0.25">
      <c r="A823" s="230" t="s">
        <v>324</v>
      </c>
      <c r="B823" s="1025">
        <f>B808+1</f>
        <v>61</v>
      </c>
      <c r="C823" s="1077" t="s">
        <v>50</v>
      </c>
      <c r="D823" s="1078"/>
      <c r="E823" s="1078"/>
      <c r="F823" s="1078"/>
      <c r="G823" s="1078"/>
      <c r="H823" s="1079"/>
      <c r="I823" s="1080" t="s">
        <v>0</v>
      </c>
      <c r="J823" s="228"/>
    </row>
    <row r="824" spans="1:12" ht="13.5" thickBot="1" x14ac:dyDescent="0.25">
      <c r="A824" s="1204" t="s">
        <v>54</v>
      </c>
      <c r="B824" s="1205"/>
      <c r="C824" s="271">
        <v>1</v>
      </c>
      <c r="D824" s="273">
        <v>2</v>
      </c>
      <c r="E824" s="273">
        <v>3</v>
      </c>
      <c r="F824" s="273">
        <v>4</v>
      </c>
      <c r="G824" s="273">
        <v>5</v>
      </c>
      <c r="H824" s="686">
        <v>6</v>
      </c>
      <c r="I824" s="1081"/>
      <c r="J824" s="213"/>
    </row>
    <row r="825" spans="1:12" x14ac:dyDescent="0.2">
      <c r="A825" s="1208" t="s">
        <v>3</v>
      </c>
      <c r="B825" s="1209"/>
      <c r="C825" s="338">
        <v>4485</v>
      </c>
      <c r="D825" s="339">
        <v>4485</v>
      </c>
      <c r="E825" s="339">
        <v>4485</v>
      </c>
      <c r="F825" s="339">
        <v>4485</v>
      </c>
      <c r="G825" s="339">
        <v>4485</v>
      </c>
      <c r="H825" s="343">
        <v>4485</v>
      </c>
      <c r="I825" s="973">
        <v>4485</v>
      </c>
      <c r="J825" s="215">
        <f>I825-I810</f>
        <v>20</v>
      </c>
      <c r="K825" s="396"/>
      <c r="L825" s="1229"/>
    </row>
    <row r="826" spans="1:12" x14ac:dyDescent="0.2">
      <c r="A826" s="1208" t="s">
        <v>323</v>
      </c>
      <c r="B826" s="1209"/>
      <c r="C826" s="994">
        <v>202799</v>
      </c>
      <c r="D826" s="995">
        <v>238807</v>
      </c>
      <c r="E826" s="995">
        <v>74490</v>
      </c>
      <c r="F826" s="995">
        <v>237348</v>
      </c>
      <c r="G826" s="995">
        <v>232502</v>
      </c>
      <c r="H826" s="996">
        <v>208385</v>
      </c>
      <c r="I826" s="282">
        <v>1194331</v>
      </c>
      <c r="J826" s="278"/>
      <c r="K826" s="396"/>
      <c r="L826" s="1229"/>
    </row>
    <row r="827" spans="1:12" x14ac:dyDescent="0.2">
      <c r="A827" s="1208" t="s">
        <v>322</v>
      </c>
      <c r="B827" s="1209"/>
      <c r="C827" s="994">
        <v>40</v>
      </c>
      <c r="D827" s="995">
        <v>40</v>
      </c>
      <c r="E827" s="995">
        <v>13</v>
      </c>
      <c r="F827" s="995">
        <v>40</v>
      </c>
      <c r="G827" s="995">
        <v>40</v>
      </c>
      <c r="H827" s="996">
        <v>40</v>
      </c>
      <c r="I827" s="1053">
        <v>213</v>
      </c>
      <c r="J827" s="278"/>
      <c r="K827" s="396"/>
      <c r="L827" s="1229"/>
    </row>
    <row r="828" spans="1:12" x14ac:dyDescent="0.2">
      <c r="A828" s="1210" t="s">
        <v>6</v>
      </c>
      <c r="B828" s="1211"/>
      <c r="C828" s="239">
        <v>5069.9750000000004</v>
      </c>
      <c r="D828" s="240">
        <v>5970.1750000000002</v>
      </c>
      <c r="E828" s="240">
        <v>5730</v>
      </c>
      <c r="F828" s="240">
        <v>5933.7</v>
      </c>
      <c r="G828" s="240">
        <v>5812.55</v>
      </c>
      <c r="H828" s="241">
        <v>5209.625</v>
      </c>
      <c r="I828" s="318">
        <v>5607.1877934272297</v>
      </c>
      <c r="K828" s="396"/>
      <c r="L828" s="1229"/>
    </row>
    <row r="829" spans="1:12" x14ac:dyDescent="0.2">
      <c r="A829" s="1206" t="s">
        <v>7</v>
      </c>
      <c r="B829" s="1207"/>
      <c r="C829" s="1004">
        <v>0.6875</v>
      </c>
      <c r="D829" s="1005">
        <v>0.58749999999999969</v>
      </c>
      <c r="E829" s="1005">
        <v>0.28000000000000014</v>
      </c>
      <c r="F829" s="1005">
        <v>0.40000000000000019</v>
      </c>
      <c r="G829" s="1005">
        <v>0.44999999999999962</v>
      </c>
      <c r="H829" s="1007">
        <v>0.63749999999999951</v>
      </c>
      <c r="I829" s="1019">
        <v>0.53586854460094013</v>
      </c>
      <c r="J829" s="393"/>
      <c r="K829" s="396"/>
    </row>
    <row r="830" spans="1:12" ht="13.5" thickBot="1" x14ac:dyDescent="0.25">
      <c r="A830" s="1206" t="s">
        <v>8</v>
      </c>
      <c r="B830" s="1207"/>
      <c r="C830" s="911">
        <v>0.12192592680703618</v>
      </c>
      <c r="D830" s="912">
        <v>0.10409742029978149</v>
      </c>
      <c r="E830" s="912">
        <v>0.11669964457727568</v>
      </c>
      <c r="F830" s="912">
        <v>0.10810514086724432</v>
      </c>
      <c r="G830" s="912">
        <v>0.10933207948679109</v>
      </c>
      <c r="H830" s="913">
        <v>0.11585492750863849</v>
      </c>
      <c r="I830" s="1018">
        <v>0.11215828722199196</v>
      </c>
      <c r="J830" s="285"/>
      <c r="K830" s="286"/>
    </row>
    <row r="831" spans="1:12" x14ac:dyDescent="0.2">
      <c r="A831" s="1210" t="s">
        <v>1</v>
      </c>
      <c r="B831" s="1211"/>
      <c r="C831" s="936">
        <f t="shared" ref="C831:I831" si="183">C828/C825*100-100</f>
        <v>13.042920847268675</v>
      </c>
      <c r="D831" s="937">
        <f t="shared" si="183"/>
        <v>33.114269788182838</v>
      </c>
      <c r="E831" s="937">
        <f t="shared" si="183"/>
        <v>27.759197324414714</v>
      </c>
      <c r="F831" s="937">
        <f t="shared" si="183"/>
        <v>32.301003344481614</v>
      </c>
      <c r="G831" s="937">
        <f t="shared" si="183"/>
        <v>29.599777034559651</v>
      </c>
      <c r="H831" s="982">
        <f t="shared" si="183"/>
        <v>16.156633221850612</v>
      </c>
      <c r="I831" s="983">
        <f t="shared" si="183"/>
        <v>25.020909552446597</v>
      </c>
      <c r="K831" s="286"/>
    </row>
    <row r="832" spans="1:12" ht="13.5" thickBot="1" x14ac:dyDescent="0.25">
      <c r="A832" s="1206" t="s">
        <v>27</v>
      </c>
      <c r="B832" s="1207"/>
      <c r="C832" s="220">
        <f>C828-C798</f>
        <v>178.92500000000018</v>
      </c>
      <c r="D832" s="220">
        <f t="shared" ref="D832:I832" si="184">D828-D798</f>
        <v>273.32499999999982</v>
      </c>
      <c r="E832" s="220">
        <f t="shared" si="184"/>
        <v>1096.75</v>
      </c>
      <c r="F832" s="220">
        <f t="shared" si="184"/>
        <v>632.89999999999964</v>
      </c>
      <c r="G832" s="220">
        <f t="shared" si="184"/>
        <v>516.67500000000018</v>
      </c>
      <c r="H832" s="220">
        <f t="shared" si="184"/>
        <v>-63.75</v>
      </c>
      <c r="I832" s="220">
        <f t="shared" si="184"/>
        <v>352.86232172911696</v>
      </c>
      <c r="J832" s="215"/>
      <c r="K832" s="286"/>
    </row>
    <row r="833" spans="1:12" x14ac:dyDescent="0.2">
      <c r="A833" s="1206" t="s">
        <v>51</v>
      </c>
      <c r="B833" s="1207"/>
      <c r="C833" s="956">
        <v>499</v>
      </c>
      <c r="D833" s="957">
        <v>487</v>
      </c>
      <c r="E833" s="957">
        <v>24</v>
      </c>
      <c r="F833" s="957">
        <v>530</v>
      </c>
      <c r="G833" s="957">
        <v>541</v>
      </c>
      <c r="H833" s="958">
        <v>548</v>
      </c>
      <c r="I833" s="385">
        <f>SUM(C833:H833)</f>
        <v>2629</v>
      </c>
      <c r="J833" s="263" t="s">
        <v>56</v>
      </c>
      <c r="K833" s="263">
        <f>I818-I833</f>
        <v>5</v>
      </c>
      <c r="L833" s="285">
        <f>K833/I818</f>
        <v>1.8982536066818527E-3</v>
      </c>
    </row>
    <row r="834" spans="1:12" x14ac:dyDescent="0.2">
      <c r="A834" s="1206" t="s">
        <v>28</v>
      </c>
      <c r="B834" s="1207"/>
      <c r="C834" s="218">
        <v>152.82</v>
      </c>
      <c r="D834" s="267">
        <v>152.82</v>
      </c>
      <c r="E834" s="267">
        <v>152.82</v>
      </c>
      <c r="F834" s="267">
        <v>152.82</v>
      </c>
      <c r="G834" s="267">
        <v>152.82</v>
      </c>
      <c r="H834" s="219">
        <v>152.82</v>
      </c>
      <c r="I834" s="325">
        <f>AVERAGE(C834:H834)</f>
        <v>152.81999999999996</v>
      </c>
      <c r="J834" s="200" t="s">
        <v>57</v>
      </c>
      <c r="K834" s="200">
        <v>152.46</v>
      </c>
    </row>
    <row r="835" spans="1:12" ht="13.5" thickBot="1" x14ac:dyDescent="0.25">
      <c r="A835" s="1212" t="s">
        <v>26</v>
      </c>
      <c r="B835" s="1213"/>
      <c r="C835" s="345">
        <f>C834-C819</f>
        <v>0</v>
      </c>
      <c r="D835" s="345">
        <f t="shared" ref="D835:H835" si="185">D834-D819</f>
        <v>0</v>
      </c>
      <c r="E835" s="345">
        <f t="shared" si="185"/>
        <v>0</v>
      </c>
      <c r="F835" s="345">
        <f t="shared" si="185"/>
        <v>0</v>
      </c>
      <c r="G835" s="345">
        <f t="shared" si="185"/>
        <v>0</v>
      </c>
      <c r="H835" s="345">
        <f t="shared" si="185"/>
        <v>0</v>
      </c>
      <c r="I835" s="371"/>
      <c r="J835" s="200" t="s">
        <v>26</v>
      </c>
      <c r="K835" s="200">
        <f>K834-K819</f>
        <v>-1.0799999999999841</v>
      </c>
    </row>
    <row r="836" spans="1:12" ht="13.5" thickBot="1" x14ac:dyDescent="0.25"/>
    <row r="837" spans="1:12" ht="13.5" thickBot="1" x14ac:dyDescent="0.25">
      <c r="A837" s="1003">
        <f>A822+7</f>
        <v>45811</v>
      </c>
      <c r="B837" s="1022"/>
      <c r="C837" s="991">
        <f t="shared" ref="C837:H837" si="186">C842/C848</f>
        <v>0</v>
      </c>
      <c r="D837" s="991">
        <f t="shared" si="186"/>
        <v>0</v>
      </c>
      <c r="E837" s="991">
        <f t="shared" si="186"/>
        <v>0</v>
      </c>
      <c r="F837" s="991">
        <f t="shared" si="186"/>
        <v>0</v>
      </c>
      <c r="G837" s="991">
        <f t="shared" si="186"/>
        <v>0</v>
      </c>
      <c r="H837" s="991">
        <f t="shared" si="186"/>
        <v>0</v>
      </c>
      <c r="I837" s="1050"/>
      <c r="J837" s="1050"/>
      <c r="K837" s="1050"/>
      <c r="L837" s="1050"/>
    </row>
    <row r="838" spans="1:12" ht="13.5" thickBot="1" x14ac:dyDescent="0.25">
      <c r="A838" s="230" t="s">
        <v>324</v>
      </c>
      <c r="B838" s="1025">
        <f>B823+1</f>
        <v>62</v>
      </c>
      <c r="C838" s="1077" t="s">
        <v>50</v>
      </c>
      <c r="D838" s="1078"/>
      <c r="E838" s="1078"/>
      <c r="F838" s="1078"/>
      <c r="G838" s="1078"/>
      <c r="H838" s="1079"/>
      <c r="I838" s="1080" t="s">
        <v>0</v>
      </c>
      <c r="J838" s="228"/>
      <c r="K838" s="1050"/>
      <c r="L838" s="1050"/>
    </row>
    <row r="839" spans="1:12" ht="13.5" thickBot="1" x14ac:dyDescent="0.25">
      <c r="A839" s="1204" t="s">
        <v>54</v>
      </c>
      <c r="B839" s="1205"/>
      <c r="C839" s="271">
        <v>1</v>
      </c>
      <c r="D839" s="273">
        <v>2</v>
      </c>
      <c r="E839" s="273">
        <v>3</v>
      </c>
      <c r="F839" s="273">
        <v>4</v>
      </c>
      <c r="G839" s="273">
        <v>5</v>
      </c>
      <c r="H839" s="686">
        <v>6</v>
      </c>
      <c r="I839" s="1081"/>
      <c r="J839" s="213"/>
      <c r="K839" s="1050"/>
      <c r="L839" s="1050"/>
    </row>
    <row r="840" spans="1:12" x14ac:dyDescent="0.2">
      <c r="A840" s="1208" t="s">
        <v>3</v>
      </c>
      <c r="B840" s="1209"/>
      <c r="C840" s="338">
        <v>4505</v>
      </c>
      <c r="D840" s="339">
        <v>4505</v>
      </c>
      <c r="E840" s="339">
        <v>4505</v>
      </c>
      <c r="F840" s="339">
        <v>4505</v>
      </c>
      <c r="G840" s="339">
        <v>4505</v>
      </c>
      <c r="H840" s="343">
        <v>4505</v>
      </c>
      <c r="I840" s="973">
        <v>4505</v>
      </c>
      <c r="J840" s="215">
        <f>I840-I825</f>
        <v>20</v>
      </c>
      <c r="K840" s="396"/>
      <c r="L840" s="1229"/>
    </row>
    <row r="841" spans="1:12" x14ac:dyDescent="0.2">
      <c r="A841" s="1208" t="s">
        <v>323</v>
      </c>
      <c r="B841" s="1209"/>
      <c r="C841" s="994"/>
      <c r="D841" s="995"/>
      <c r="E841" s="995"/>
      <c r="F841" s="995"/>
      <c r="G841" s="995"/>
      <c r="H841" s="996"/>
      <c r="I841" s="282"/>
      <c r="J841" s="278"/>
      <c r="K841" s="396"/>
      <c r="L841" s="1229"/>
    </row>
    <row r="842" spans="1:12" x14ac:dyDescent="0.2">
      <c r="A842" s="1208" t="s">
        <v>322</v>
      </c>
      <c r="B842" s="1209"/>
      <c r="C842" s="994"/>
      <c r="D842" s="995"/>
      <c r="E842" s="995"/>
      <c r="F842" s="995"/>
      <c r="G842" s="995"/>
      <c r="H842" s="996"/>
      <c r="I842" s="1053"/>
      <c r="J842" s="278"/>
      <c r="K842" s="396"/>
      <c r="L842" s="1229"/>
    </row>
    <row r="843" spans="1:12" x14ac:dyDescent="0.2">
      <c r="A843" s="1210" t="s">
        <v>6</v>
      </c>
      <c r="B843" s="1211"/>
      <c r="C843" s="239"/>
      <c r="D843" s="240"/>
      <c r="E843" s="240"/>
      <c r="F843" s="240"/>
      <c r="G843" s="240"/>
      <c r="H843" s="241"/>
      <c r="I843" s="318"/>
      <c r="J843" s="1050"/>
      <c r="K843" s="396"/>
      <c r="L843" s="1229"/>
    </row>
    <row r="844" spans="1:12" x14ac:dyDescent="0.2">
      <c r="A844" s="1206" t="s">
        <v>7</v>
      </c>
      <c r="B844" s="1207"/>
      <c r="C844" s="1004"/>
      <c r="D844" s="1005"/>
      <c r="E844" s="1005"/>
      <c r="F844" s="1005"/>
      <c r="G844" s="1005"/>
      <c r="H844" s="1007"/>
      <c r="I844" s="1019"/>
      <c r="J844" s="393"/>
      <c r="K844" s="396"/>
      <c r="L844" s="1050"/>
    </row>
    <row r="845" spans="1:12" ht="13.5" thickBot="1" x14ac:dyDescent="0.25">
      <c r="A845" s="1206" t="s">
        <v>8</v>
      </c>
      <c r="B845" s="1207"/>
      <c r="C845" s="911"/>
      <c r="D845" s="912"/>
      <c r="E845" s="912"/>
      <c r="F845" s="912"/>
      <c r="G845" s="912"/>
      <c r="H845" s="913"/>
      <c r="I845" s="1018"/>
      <c r="J845" s="285"/>
      <c r="K845" s="1051"/>
      <c r="L845" s="1050"/>
    </row>
    <row r="846" spans="1:12" x14ac:dyDescent="0.2">
      <c r="A846" s="1210" t="s">
        <v>1</v>
      </c>
      <c r="B846" s="1211"/>
      <c r="C846" s="936">
        <f t="shared" ref="C846:I846" si="187">C843/C840*100-100</f>
        <v>-100</v>
      </c>
      <c r="D846" s="937">
        <f t="shared" si="187"/>
        <v>-100</v>
      </c>
      <c r="E846" s="937">
        <f t="shared" si="187"/>
        <v>-100</v>
      </c>
      <c r="F846" s="937">
        <f t="shared" si="187"/>
        <v>-100</v>
      </c>
      <c r="G846" s="937">
        <f t="shared" si="187"/>
        <v>-100</v>
      </c>
      <c r="H846" s="982">
        <f t="shared" si="187"/>
        <v>-100</v>
      </c>
      <c r="I846" s="983">
        <f t="shared" si="187"/>
        <v>-100</v>
      </c>
      <c r="J846" s="1050"/>
      <c r="K846" s="1051"/>
      <c r="L846" s="1050"/>
    </row>
    <row r="847" spans="1:12" ht="13.5" thickBot="1" x14ac:dyDescent="0.25">
      <c r="A847" s="1206" t="s">
        <v>27</v>
      </c>
      <c r="B847" s="1207"/>
      <c r="C847" s="220">
        <f>C843-C813</f>
        <v>0</v>
      </c>
      <c r="D847" s="220">
        <f t="shared" ref="D847:I847" si="188">D843-D813</f>
        <v>0</v>
      </c>
      <c r="E847" s="220">
        <f t="shared" si="188"/>
        <v>0</v>
      </c>
      <c r="F847" s="220">
        <f t="shared" si="188"/>
        <v>0</v>
      </c>
      <c r="G847" s="220">
        <f t="shared" si="188"/>
        <v>0</v>
      </c>
      <c r="H847" s="220">
        <f t="shared" si="188"/>
        <v>0</v>
      </c>
      <c r="I847" s="220">
        <f t="shared" si="188"/>
        <v>0</v>
      </c>
      <c r="J847" s="215"/>
      <c r="K847" s="1051"/>
      <c r="L847" s="1050"/>
    </row>
    <row r="848" spans="1:12" x14ac:dyDescent="0.2">
      <c r="A848" s="1206" t="s">
        <v>51</v>
      </c>
      <c r="B848" s="1207"/>
      <c r="C848" s="956">
        <v>497</v>
      </c>
      <c r="D848" s="957">
        <v>485</v>
      </c>
      <c r="E848" s="957">
        <v>20</v>
      </c>
      <c r="F848" s="957">
        <v>529</v>
      </c>
      <c r="G848" s="957">
        <v>538</v>
      </c>
      <c r="H848" s="958">
        <v>544</v>
      </c>
      <c r="I848" s="385">
        <f>SUM(C848:H848)</f>
        <v>2613</v>
      </c>
      <c r="J848" s="263" t="s">
        <v>56</v>
      </c>
      <c r="K848" s="263">
        <f>I833-I848</f>
        <v>16</v>
      </c>
      <c r="L848" s="285">
        <f>K848/I833</f>
        <v>6.085964244960061E-3</v>
      </c>
    </row>
    <row r="849" spans="1:12" x14ac:dyDescent="0.2">
      <c r="A849" s="1206" t="s">
        <v>28</v>
      </c>
      <c r="B849" s="1207"/>
      <c r="C849" s="1047"/>
      <c r="D849" s="1048"/>
      <c r="E849" s="1048"/>
      <c r="F849" s="1048"/>
      <c r="G849" s="1048"/>
      <c r="H849" s="1049"/>
      <c r="I849" s="325" t="e">
        <f>AVERAGE(C849:H849)</f>
        <v>#DIV/0!</v>
      </c>
      <c r="J849" s="1050" t="s">
        <v>57</v>
      </c>
      <c r="K849" s="1050">
        <v>153.96</v>
      </c>
      <c r="L849" s="1050"/>
    </row>
    <row r="850" spans="1:12" ht="13.5" thickBot="1" x14ac:dyDescent="0.25">
      <c r="A850" s="1212" t="s">
        <v>26</v>
      </c>
      <c r="B850" s="1213"/>
      <c r="C850" s="345">
        <f>C849-C834</f>
        <v>-152.82</v>
      </c>
      <c r="D850" s="345">
        <f t="shared" ref="D850:H850" si="189">D849-D834</f>
        <v>-152.82</v>
      </c>
      <c r="E850" s="345">
        <f t="shared" si="189"/>
        <v>-152.82</v>
      </c>
      <c r="F850" s="345">
        <f t="shared" si="189"/>
        <v>-152.82</v>
      </c>
      <c r="G850" s="345">
        <f t="shared" si="189"/>
        <v>-152.82</v>
      </c>
      <c r="H850" s="345">
        <f t="shared" si="189"/>
        <v>-152.82</v>
      </c>
      <c r="I850" s="371"/>
      <c r="J850" s="1050" t="s">
        <v>26</v>
      </c>
      <c r="K850" s="1050">
        <f>K849-K834</f>
        <v>1.5</v>
      </c>
      <c r="L850" s="1050"/>
    </row>
  </sheetData>
  <mergeCells count="268">
    <mergeCell ref="A845:B845"/>
    <mergeCell ref="A846:B846"/>
    <mergeCell ref="A847:B847"/>
    <mergeCell ref="A848:B848"/>
    <mergeCell ref="A849:B849"/>
    <mergeCell ref="A850:B850"/>
    <mergeCell ref="C838:H838"/>
    <mergeCell ref="I838:I839"/>
    <mergeCell ref="A839:B839"/>
    <mergeCell ref="A840:B840"/>
    <mergeCell ref="L840:L843"/>
    <mergeCell ref="A841:B841"/>
    <mergeCell ref="A842:B842"/>
    <mergeCell ref="A843:B843"/>
    <mergeCell ref="A844:B844"/>
    <mergeCell ref="A803:B803"/>
    <mergeCell ref="L810:L813"/>
    <mergeCell ref="A811:B811"/>
    <mergeCell ref="A812:B812"/>
    <mergeCell ref="A813:B813"/>
    <mergeCell ref="A814:B814"/>
    <mergeCell ref="A815:B815"/>
    <mergeCell ref="A816:B816"/>
    <mergeCell ref="A817:B817"/>
    <mergeCell ref="A804:B804"/>
    <mergeCell ref="A805:B805"/>
    <mergeCell ref="C808:H808"/>
    <mergeCell ref="I808:I809"/>
    <mergeCell ref="A809:B809"/>
    <mergeCell ref="I374:I375"/>
    <mergeCell ref="H352:H355"/>
    <mergeCell ref="I352:I355"/>
    <mergeCell ref="C416:H416"/>
    <mergeCell ref="I416:I417"/>
    <mergeCell ref="L418:L419"/>
    <mergeCell ref="C528:H528"/>
    <mergeCell ref="I528:I529"/>
    <mergeCell ref="L530:L531"/>
    <mergeCell ref="C500:H500"/>
    <mergeCell ref="I500:I501"/>
    <mergeCell ref="L502:L503"/>
    <mergeCell ref="C486:H486"/>
    <mergeCell ref="I486:I487"/>
    <mergeCell ref="L488:L489"/>
    <mergeCell ref="C514:H514"/>
    <mergeCell ref="I514:I515"/>
    <mergeCell ref="L516:L517"/>
    <mergeCell ref="C430:H430"/>
    <mergeCell ref="I430:I431"/>
    <mergeCell ref="L432:L433"/>
    <mergeCell ref="C444:H444"/>
    <mergeCell ref="I444:I445"/>
    <mergeCell ref="L446:L447"/>
    <mergeCell ref="C332:C335"/>
    <mergeCell ref="K344:K347"/>
    <mergeCell ref="C340:C343"/>
    <mergeCell ref="H340:H343"/>
    <mergeCell ref="I340:I343"/>
    <mergeCell ref="J340:J343"/>
    <mergeCell ref="K340:K343"/>
    <mergeCell ref="H344:H347"/>
    <mergeCell ref="C348:C351"/>
    <mergeCell ref="H348:H351"/>
    <mergeCell ref="H332:H335"/>
    <mergeCell ref="I332:I335"/>
    <mergeCell ref="J332:J335"/>
    <mergeCell ref="C336:C339"/>
    <mergeCell ref="H336:H339"/>
    <mergeCell ref="I336:I339"/>
    <mergeCell ref="K332:K335"/>
    <mergeCell ref="I344:I347"/>
    <mergeCell ref="J344:J347"/>
    <mergeCell ref="J336:J339"/>
    <mergeCell ref="K336:K339"/>
    <mergeCell ref="C148:J148"/>
    <mergeCell ref="N151:N152"/>
    <mergeCell ref="C162:J162"/>
    <mergeCell ref="N165:N166"/>
    <mergeCell ref="C274:J274"/>
    <mergeCell ref="R176:S176"/>
    <mergeCell ref="C190:J190"/>
    <mergeCell ref="N193:N194"/>
    <mergeCell ref="C726:H726"/>
    <mergeCell ref="I726:I727"/>
    <mergeCell ref="C176:J176"/>
    <mergeCell ref="N179:N180"/>
    <mergeCell ref="C204:J204"/>
    <mergeCell ref="C232:J232"/>
    <mergeCell ref="C218:J218"/>
    <mergeCell ref="K302:K304"/>
    <mergeCell ref="N305:N306"/>
    <mergeCell ref="K218:K220"/>
    <mergeCell ref="N221:N222"/>
    <mergeCell ref="N235:N236"/>
    <mergeCell ref="C288:J288"/>
    <mergeCell ref="N291:N292"/>
    <mergeCell ref="C260:J260"/>
    <mergeCell ref="C246:J246"/>
    <mergeCell ref="C8:H8"/>
    <mergeCell ref="C22:H22"/>
    <mergeCell ref="C36:H36"/>
    <mergeCell ref="N137:N138"/>
    <mergeCell ref="C134:J134"/>
    <mergeCell ref="L81:O83"/>
    <mergeCell ref="O36:R36"/>
    <mergeCell ref="C50:I50"/>
    <mergeCell ref="C78:I78"/>
    <mergeCell ref="C64:I64"/>
    <mergeCell ref="C120:I120"/>
    <mergeCell ref="C106:I106"/>
    <mergeCell ref="C92:I92"/>
    <mergeCell ref="T120:W120"/>
    <mergeCell ref="T121:W121"/>
    <mergeCell ref="R122:U122"/>
    <mergeCell ref="R123:U123"/>
    <mergeCell ref="P125:P126"/>
    <mergeCell ref="N207:N208"/>
    <mergeCell ref="P176:Q176"/>
    <mergeCell ref="K288:K290"/>
    <mergeCell ref="K204:K206"/>
    <mergeCell ref="K232:K234"/>
    <mergeCell ref="N277:N278"/>
    <mergeCell ref="K260:K262"/>
    <mergeCell ref="N263:N264"/>
    <mergeCell ref="K274:K276"/>
    <mergeCell ref="K246:K248"/>
    <mergeCell ref="N249:N250"/>
    <mergeCell ref="N319:N320"/>
    <mergeCell ref="C302:J302"/>
    <mergeCell ref="C402:H402"/>
    <mergeCell ref="I402:I403"/>
    <mergeCell ref="L404:L405"/>
    <mergeCell ref="C344:C347"/>
    <mergeCell ref="I348:I351"/>
    <mergeCell ref="J348:J351"/>
    <mergeCell ref="K348:K351"/>
    <mergeCell ref="C388:H388"/>
    <mergeCell ref="M352:M355"/>
    <mergeCell ref="I388:I389"/>
    <mergeCell ref="C374:H374"/>
    <mergeCell ref="L363:L364"/>
    <mergeCell ref="L352:L355"/>
    <mergeCell ref="C352:C355"/>
    <mergeCell ref="L390:L391"/>
    <mergeCell ref="L376:L377"/>
    <mergeCell ref="J352:J355"/>
    <mergeCell ref="K352:K355"/>
    <mergeCell ref="C360:H360"/>
    <mergeCell ref="I360:I362"/>
    <mergeCell ref="C316:J316"/>
    <mergeCell ref="K316:K318"/>
    <mergeCell ref="R332:S332"/>
    <mergeCell ref="R337:S337"/>
    <mergeCell ref="R333:S336"/>
    <mergeCell ref="L348:L351"/>
    <mergeCell ref="M348:M351"/>
    <mergeCell ref="L340:L343"/>
    <mergeCell ref="M340:M343"/>
    <mergeCell ref="L344:L347"/>
    <mergeCell ref="M344:M347"/>
    <mergeCell ref="L332:L335"/>
    <mergeCell ref="M332:M335"/>
    <mergeCell ref="L336:L339"/>
    <mergeCell ref="M336:M339"/>
    <mergeCell ref="C583:H583"/>
    <mergeCell ref="I583:I584"/>
    <mergeCell ref="L585:L586"/>
    <mergeCell ref="L474:L475"/>
    <mergeCell ref="C458:H458"/>
    <mergeCell ref="I458:I459"/>
    <mergeCell ref="C542:H542"/>
    <mergeCell ref="I542:I543"/>
    <mergeCell ref="L544:L545"/>
    <mergeCell ref="C472:H472"/>
    <mergeCell ref="I472:I473"/>
    <mergeCell ref="L460:L461"/>
    <mergeCell ref="C635:H635"/>
    <mergeCell ref="I635:I636"/>
    <mergeCell ref="L637:L638"/>
    <mergeCell ref="C609:H609"/>
    <mergeCell ref="I609:I610"/>
    <mergeCell ref="L611:L612"/>
    <mergeCell ref="C596:H596"/>
    <mergeCell ref="I596:I597"/>
    <mergeCell ref="L598:L599"/>
    <mergeCell ref="C687:H687"/>
    <mergeCell ref="I687:I688"/>
    <mergeCell ref="L689:L690"/>
    <mergeCell ref="C713:H713"/>
    <mergeCell ref="I713:I714"/>
    <mergeCell ref="L715:L716"/>
    <mergeCell ref="C556:H556"/>
    <mergeCell ref="I556:I557"/>
    <mergeCell ref="L558:L559"/>
    <mergeCell ref="C648:H648"/>
    <mergeCell ref="I648:I649"/>
    <mergeCell ref="L650:L651"/>
    <mergeCell ref="C661:H661"/>
    <mergeCell ref="I661:I662"/>
    <mergeCell ref="L663:L664"/>
    <mergeCell ref="C622:H622"/>
    <mergeCell ref="I622:I623"/>
    <mergeCell ref="L624:L625"/>
    <mergeCell ref="C674:H674"/>
    <mergeCell ref="I674:I675"/>
    <mergeCell ref="L676:L677"/>
    <mergeCell ref="C570:H570"/>
    <mergeCell ref="I570:I571"/>
    <mergeCell ref="L572:L573"/>
    <mergeCell ref="L767:L768"/>
    <mergeCell ref="L825:L828"/>
    <mergeCell ref="A826:B826"/>
    <mergeCell ref="A827:B827"/>
    <mergeCell ref="A828:B828"/>
    <mergeCell ref="C700:H700"/>
    <mergeCell ref="I700:I701"/>
    <mergeCell ref="L702:L703"/>
    <mergeCell ref="C739:H739"/>
    <mergeCell ref="I739:I740"/>
    <mergeCell ref="L741:L742"/>
    <mergeCell ref="L728:L729"/>
    <mergeCell ref="A818:B818"/>
    <mergeCell ref="A819:B819"/>
    <mergeCell ref="A820:B820"/>
    <mergeCell ref="A810:B810"/>
    <mergeCell ref="A795:B795"/>
    <mergeCell ref="A796:B796"/>
    <mergeCell ref="A797:B797"/>
    <mergeCell ref="A798:B798"/>
    <mergeCell ref="A799:B799"/>
    <mergeCell ref="A800:B800"/>
    <mergeCell ref="A801:B801"/>
    <mergeCell ref="A802:B802"/>
    <mergeCell ref="C793:H793"/>
    <mergeCell ref="I793:I794"/>
    <mergeCell ref="L795:L798"/>
    <mergeCell ref="C752:H752"/>
    <mergeCell ref="I752:I753"/>
    <mergeCell ref="L754:L755"/>
    <mergeCell ref="A779:B779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A789:B789"/>
    <mergeCell ref="A790:B790"/>
    <mergeCell ref="A794:B794"/>
    <mergeCell ref="C778:H778"/>
    <mergeCell ref="I778:I779"/>
    <mergeCell ref="L780:L783"/>
    <mergeCell ref="C765:H765"/>
    <mergeCell ref="I765:I766"/>
    <mergeCell ref="A830:B830"/>
    <mergeCell ref="A831:B831"/>
    <mergeCell ref="A832:B832"/>
    <mergeCell ref="A833:B833"/>
    <mergeCell ref="A834:B834"/>
    <mergeCell ref="A835:B835"/>
    <mergeCell ref="C823:H823"/>
    <mergeCell ref="I823:I824"/>
    <mergeCell ref="A824:B824"/>
    <mergeCell ref="A825:B825"/>
    <mergeCell ref="A829:B829"/>
  </mergeCells>
  <conditionalFormatting sqref="C364:H36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H37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1:H39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5:H40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9:H41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3:H4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7:H44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1:H46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5:H47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9:H48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H50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7:H5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1:H53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5:H5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9:H55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3:H57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:H5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H59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5:H62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8:H63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1:H65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4:H66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H67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0:H69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3:H7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6:H7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9:H7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2:H7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5:H7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8:H7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3:H7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8:H7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3:H8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8:H8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2:J15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6:J16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:J18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:J19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8:J20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2:J22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6:J23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0:J25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4:J26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8:J27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2:J29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6:J30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0:J3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3:H8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S838"/>
  <sheetViews>
    <sheetView showGridLines="0" topLeftCell="A809" zoomScale="70" zoomScaleNormal="70" workbookViewId="0">
      <selection activeCell="C828" sqref="C828:I828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6" width="9" style="200" customWidth="1"/>
    <col min="7" max="7" width="10.42578125" style="200" customWidth="1"/>
    <col min="8" max="8" width="9.5703125" style="200" customWidth="1"/>
    <col min="9" max="9" width="13" style="200" customWidth="1"/>
    <col min="10" max="10" width="11.140625" style="200" customWidth="1"/>
    <col min="11" max="11" width="10.5703125" style="200" customWidth="1"/>
    <col min="12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C2" s="227">
        <v>42.45</v>
      </c>
    </row>
    <row r="3" spans="1:11" x14ac:dyDescent="0.2">
      <c r="A3" s="200" t="s">
        <v>7</v>
      </c>
      <c r="C3" s="227">
        <v>40.98</v>
      </c>
    </row>
    <row r="4" spans="1:11" x14ac:dyDescent="0.2">
      <c r="A4" s="200" t="s">
        <v>60</v>
      </c>
      <c r="C4" s="200">
        <v>3307</v>
      </c>
    </row>
    <row r="6" spans="1:11" x14ac:dyDescent="0.2">
      <c r="A6" s="229" t="s">
        <v>61</v>
      </c>
      <c r="B6" s="229"/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  <c r="H6" s="227">
        <v>42.45</v>
      </c>
    </row>
    <row r="7" spans="1:11" ht="13.5" thickBot="1" x14ac:dyDescent="0.25">
      <c r="A7" s="229" t="s">
        <v>62</v>
      </c>
      <c r="B7" s="229"/>
      <c r="C7" s="227">
        <v>30.24</v>
      </c>
      <c r="D7" s="227">
        <v>30.24</v>
      </c>
      <c r="E7" s="227">
        <v>30.24</v>
      </c>
      <c r="F7" s="227">
        <v>30.24</v>
      </c>
      <c r="G7" s="227">
        <v>30.24</v>
      </c>
    </row>
    <row r="8" spans="1:11" ht="13.5" thickBot="1" x14ac:dyDescent="0.25">
      <c r="A8" s="270" t="s">
        <v>49</v>
      </c>
      <c r="B8" s="230"/>
      <c r="C8" s="1086" t="s">
        <v>53</v>
      </c>
      <c r="D8" s="1087"/>
      <c r="E8" s="1087"/>
      <c r="F8" s="1087"/>
      <c r="G8" s="319"/>
      <c r="H8" s="292" t="s">
        <v>0</v>
      </c>
    </row>
    <row r="9" spans="1:11" x14ac:dyDescent="0.2">
      <c r="A9" s="214" t="s">
        <v>2</v>
      </c>
      <c r="B9" s="904"/>
      <c r="C9" s="294">
        <v>1</v>
      </c>
      <c r="D9" s="225">
        <v>2</v>
      </c>
      <c r="E9" s="225">
        <v>3</v>
      </c>
      <c r="F9" s="225">
        <v>4</v>
      </c>
      <c r="G9" s="225">
        <v>5</v>
      </c>
      <c r="H9" s="224">
        <v>299</v>
      </c>
    </row>
    <row r="10" spans="1:11" x14ac:dyDescent="0.2">
      <c r="A10" s="276" t="s">
        <v>3</v>
      </c>
      <c r="B10" s="234"/>
      <c r="C10" s="295">
        <v>140</v>
      </c>
      <c r="D10" s="296">
        <v>140</v>
      </c>
      <c r="E10" s="297">
        <v>140</v>
      </c>
      <c r="F10" s="297">
        <v>140</v>
      </c>
      <c r="G10" s="297">
        <v>140</v>
      </c>
      <c r="H10" s="298">
        <v>140</v>
      </c>
    </row>
    <row r="11" spans="1:11" x14ac:dyDescent="0.2">
      <c r="A11" s="279" t="s">
        <v>6</v>
      </c>
      <c r="B11" s="238"/>
      <c r="C11" s="299">
        <v>197.13114754098362</v>
      </c>
      <c r="D11" s="300">
        <v>188.96721311475409</v>
      </c>
      <c r="E11" s="300">
        <v>199.27868852459017</v>
      </c>
      <c r="F11" s="300">
        <v>176.01612903225808</v>
      </c>
      <c r="G11" s="300">
        <v>179.33333333333334</v>
      </c>
      <c r="H11" s="317">
        <v>188.31103678929765</v>
      </c>
    </row>
    <row r="12" spans="1:11" x14ac:dyDescent="0.2">
      <c r="A12" s="214" t="s">
        <v>7</v>
      </c>
      <c r="B12" s="231"/>
      <c r="C12" s="301">
        <v>52.459016393442624</v>
      </c>
      <c r="D12" s="302">
        <v>62.295081967213115</v>
      </c>
      <c r="E12" s="303">
        <v>50.819672131147541</v>
      </c>
      <c r="F12" s="303">
        <v>58.064516129032256</v>
      </c>
      <c r="G12" s="303">
        <v>57.407407407407405</v>
      </c>
      <c r="H12" s="245">
        <v>53.846153846153847</v>
      </c>
    </row>
    <row r="13" spans="1:11" x14ac:dyDescent="0.2">
      <c r="A13" s="214" t="s">
        <v>8</v>
      </c>
      <c r="B13" s="231"/>
      <c r="C13" s="246">
        <v>0.12422112405066002</v>
      </c>
      <c r="D13" s="247">
        <v>0.11197597557892952</v>
      </c>
      <c r="E13" s="304">
        <v>0.11719670230372993</v>
      </c>
      <c r="F13" s="304">
        <v>0.11170600009667911</v>
      </c>
      <c r="G13" s="304">
        <v>0.11371758756834519</v>
      </c>
      <c r="H13" s="249">
        <v>0.12640847474833219</v>
      </c>
    </row>
    <row r="14" spans="1:11" x14ac:dyDescent="0.2">
      <c r="A14" s="279" t="s">
        <v>1</v>
      </c>
      <c r="B14" s="238"/>
      <c r="C14" s="250">
        <f t="shared" ref="C14:H14" si="0">C11/C10*100-100</f>
        <v>40.807962529274022</v>
      </c>
      <c r="D14" s="251">
        <f t="shared" si="0"/>
        <v>34.976580796252932</v>
      </c>
      <c r="E14" s="251">
        <f t="shared" si="0"/>
        <v>42.341920374707257</v>
      </c>
      <c r="F14" s="251">
        <f t="shared" si="0"/>
        <v>25.725806451612911</v>
      </c>
      <c r="G14" s="251">
        <f t="shared" ref="G14" si="1">G11/G10*100-100</f>
        <v>28.095238095238102</v>
      </c>
      <c r="H14" s="316">
        <f t="shared" si="0"/>
        <v>34.507883420926902</v>
      </c>
    </row>
    <row r="15" spans="1:11" ht="13.5" thickBot="1" x14ac:dyDescent="0.25">
      <c r="A15" s="214" t="s">
        <v>27</v>
      </c>
      <c r="B15" s="253"/>
      <c r="C15" s="254">
        <f>C11-C6</f>
        <v>154.6811475409836</v>
      </c>
      <c r="D15" s="255">
        <f>D11-D6</f>
        <v>146.5172131147541</v>
      </c>
      <c r="E15" s="255">
        <f>E11-E6</f>
        <v>156.82868852459018</v>
      </c>
      <c r="F15" s="255">
        <f>F11-F6</f>
        <v>133.56612903225806</v>
      </c>
      <c r="G15" s="255">
        <f>G11-G6</f>
        <v>136.88333333333333</v>
      </c>
      <c r="H15" s="257">
        <f>H11-I6</f>
        <v>188.31103678929765</v>
      </c>
    </row>
    <row r="16" spans="1:11" x14ac:dyDescent="0.2">
      <c r="A16" s="288" t="s">
        <v>52</v>
      </c>
      <c r="B16" s="265"/>
      <c r="C16" s="259">
        <v>731</v>
      </c>
      <c r="D16" s="260">
        <v>592</v>
      </c>
      <c r="E16" s="260">
        <v>724</v>
      </c>
      <c r="F16" s="260">
        <v>596</v>
      </c>
      <c r="G16" s="260">
        <v>599</v>
      </c>
      <c r="H16" s="262">
        <f>SUM(C16:G16)</f>
        <v>3242</v>
      </c>
      <c r="I16" s="200" t="s">
        <v>56</v>
      </c>
      <c r="J16" s="263">
        <f>C4-H16</f>
        <v>65</v>
      </c>
      <c r="K16" s="305">
        <f>J16/C4</f>
        <v>1.9655276685817961E-2</v>
      </c>
    </row>
    <row r="17" spans="1:11" x14ac:dyDescent="0.2">
      <c r="A17" s="288" t="s">
        <v>28</v>
      </c>
      <c r="B17" s="265"/>
      <c r="C17" s="218">
        <v>60</v>
      </c>
      <c r="D17" s="267">
        <v>60</v>
      </c>
      <c r="E17" s="267">
        <v>60</v>
      </c>
      <c r="F17" s="267">
        <v>60</v>
      </c>
      <c r="G17" s="267">
        <v>60</v>
      </c>
      <c r="H17" s="222"/>
      <c r="I17" s="200" t="s">
        <v>57</v>
      </c>
      <c r="J17" s="200">
        <v>30.68</v>
      </c>
    </row>
    <row r="18" spans="1:11" ht="13.5" thickBot="1" x14ac:dyDescent="0.25">
      <c r="A18" s="290" t="s">
        <v>26</v>
      </c>
      <c r="B18" s="266"/>
      <c r="C18" s="345">
        <f>C17-C7</f>
        <v>29.76</v>
      </c>
      <c r="D18" s="346">
        <f>D17-D7</f>
        <v>29.76</v>
      </c>
      <c r="E18" s="346">
        <f>E17-E7</f>
        <v>29.76</v>
      </c>
      <c r="F18" s="346">
        <f>F17-F7</f>
        <v>29.76</v>
      </c>
      <c r="G18" s="346">
        <f>G17-G7</f>
        <v>29.76</v>
      </c>
      <c r="H18" s="223"/>
      <c r="I18" s="200" t="s">
        <v>26</v>
      </c>
    </row>
    <row r="20" spans="1:11" ht="13.5" thickBot="1" x14ac:dyDescent="0.25"/>
    <row r="21" spans="1:11" ht="13.5" thickBot="1" x14ac:dyDescent="0.25">
      <c r="A21" s="270" t="s">
        <v>65</v>
      </c>
      <c r="B21" s="230"/>
      <c r="C21" s="1086" t="s">
        <v>53</v>
      </c>
      <c r="D21" s="1087"/>
      <c r="E21" s="1087"/>
      <c r="F21" s="1087"/>
      <c r="G21" s="319"/>
      <c r="H21" s="292" t="s">
        <v>0</v>
      </c>
    </row>
    <row r="22" spans="1:11" x14ac:dyDescent="0.2">
      <c r="A22" s="214" t="s">
        <v>2</v>
      </c>
      <c r="B22" s="904"/>
      <c r="C22" s="294">
        <v>1</v>
      </c>
      <c r="D22" s="225">
        <v>2</v>
      </c>
      <c r="E22" s="225">
        <v>3</v>
      </c>
      <c r="F22" s="225">
        <v>4</v>
      </c>
      <c r="G22" s="225">
        <v>5</v>
      </c>
      <c r="H22" s="224">
        <v>327</v>
      </c>
    </row>
    <row r="23" spans="1:11" x14ac:dyDescent="0.2">
      <c r="A23" s="276" t="s">
        <v>3</v>
      </c>
      <c r="B23" s="234"/>
      <c r="C23" s="348">
        <v>300</v>
      </c>
      <c r="D23" s="349">
        <v>300</v>
      </c>
      <c r="E23" s="297">
        <v>300</v>
      </c>
      <c r="F23" s="297">
        <v>300</v>
      </c>
      <c r="G23" s="297">
        <v>300</v>
      </c>
      <c r="H23" s="298">
        <v>300</v>
      </c>
    </row>
    <row r="24" spans="1:11" x14ac:dyDescent="0.2">
      <c r="A24" s="279" t="s">
        <v>6</v>
      </c>
      <c r="B24" s="238"/>
      <c r="C24" s="299">
        <v>513</v>
      </c>
      <c r="D24" s="300">
        <v>503</v>
      </c>
      <c r="E24" s="300">
        <v>540</v>
      </c>
      <c r="F24" s="300">
        <v>445</v>
      </c>
      <c r="G24" s="300">
        <v>447</v>
      </c>
      <c r="H24" s="317">
        <v>498</v>
      </c>
    </row>
    <row r="25" spans="1:11" x14ac:dyDescent="0.2">
      <c r="A25" s="214" t="s">
        <v>7</v>
      </c>
      <c r="B25" s="231"/>
      <c r="C25" s="301">
        <v>77.599999999999994</v>
      </c>
      <c r="D25" s="302">
        <v>78.3</v>
      </c>
      <c r="E25" s="303">
        <v>78.099999999999994</v>
      </c>
      <c r="F25" s="303">
        <v>78</v>
      </c>
      <c r="G25" s="303">
        <v>74.599999999999994</v>
      </c>
      <c r="H25" s="245">
        <v>62.7</v>
      </c>
      <c r="I25" s="228"/>
    </row>
    <row r="26" spans="1:11" x14ac:dyDescent="0.2">
      <c r="A26" s="214" t="s">
        <v>8</v>
      </c>
      <c r="B26" s="231"/>
      <c r="C26" s="246">
        <v>7.9000000000000001E-2</v>
      </c>
      <c r="D26" s="247">
        <v>8.1000000000000003E-2</v>
      </c>
      <c r="E26" s="304">
        <v>8.8999999999999996E-2</v>
      </c>
      <c r="F26" s="304">
        <v>9.4E-2</v>
      </c>
      <c r="G26" s="304">
        <v>9.0999999999999998E-2</v>
      </c>
      <c r="H26" s="249">
        <v>0.107</v>
      </c>
    </row>
    <row r="27" spans="1:11" x14ac:dyDescent="0.2">
      <c r="A27" s="279" t="s">
        <v>1</v>
      </c>
      <c r="B27" s="238"/>
      <c r="C27" s="250">
        <f t="shared" ref="C27:H27" si="2">C24/C23*100-100</f>
        <v>71</v>
      </c>
      <c r="D27" s="251">
        <f t="shared" si="2"/>
        <v>67.666666666666686</v>
      </c>
      <c r="E27" s="251">
        <f t="shared" si="2"/>
        <v>80</v>
      </c>
      <c r="F27" s="251">
        <f t="shared" si="2"/>
        <v>48.333333333333343</v>
      </c>
      <c r="G27" s="251">
        <f t="shared" si="2"/>
        <v>49</v>
      </c>
      <c r="H27" s="316">
        <f t="shared" si="2"/>
        <v>66</v>
      </c>
    </row>
    <row r="28" spans="1:11" ht="13.5" thickBot="1" x14ac:dyDescent="0.25">
      <c r="A28" s="214" t="s">
        <v>27</v>
      </c>
      <c r="B28" s="253"/>
      <c r="C28" s="254">
        <f>C24-C11</f>
        <v>315.86885245901635</v>
      </c>
      <c r="D28" s="255">
        <f t="shared" ref="D28:H28" si="3">D24-D11</f>
        <v>314.03278688524591</v>
      </c>
      <c r="E28" s="255">
        <f t="shared" si="3"/>
        <v>340.72131147540983</v>
      </c>
      <c r="F28" s="255">
        <f t="shared" si="3"/>
        <v>268.98387096774195</v>
      </c>
      <c r="G28" s="255">
        <f t="shared" si="3"/>
        <v>267.66666666666663</v>
      </c>
      <c r="H28" s="257">
        <f t="shared" si="3"/>
        <v>309.68896321070235</v>
      </c>
    </row>
    <row r="29" spans="1:11" x14ac:dyDescent="0.2">
      <c r="A29" s="288" t="s">
        <v>52</v>
      </c>
      <c r="B29" s="265"/>
      <c r="C29" s="259">
        <v>720</v>
      </c>
      <c r="D29" s="260">
        <v>589</v>
      </c>
      <c r="E29" s="260">
        <v>721</v>
      </c>
      <c r="F29" s="260">
        <v>576</v>
      </c>
      <c r="G29" s="260">
        <v>594</v>
      </c>
      <c r="H29" s="262">
        <f>SUM(C29:G29)</f>
        <v>3200</v>
      </c>
      <c r="I29" s="200" t="s">
        <v>56</v>
      </c>
      <c r="J29" s="263">
        <f>H16-H29</f>
        <v>42</v>
      </c>
      <c r="K29" s="305">
        <f>J29/H16</f>
        <v>1.2954966070326958E-2</v>
      </c>
    </row>
    <row r="30" spans="1:11" x14ac:dyDescent="0.2">
      <c r="A30" s="288" t="s">
        <v>28</v>
      </c>
      <c r="B30" s="265"/>
      <c r="C30" s="218">
        <v>90</v>
      </c>
      <c r="D30" s="267">
        <v>90</v>
      </c>
      <c r="E30" s="267">
        <v>90</v>
      </c>
      <c r="F30" s="267">
        <v>90</v>
      </c>
      <c r="G30" s="267">
        <v>90</v>
      </c>
      <c r="H30" s="222"/>
      <c r="I30" s="200" t="s">
        <v>57</v>
      </c>
      <c r="J30" s="200">
        <v>60.76</v>
      </c>
    </row>
    <row r="31" spans="1:11" ht="13.5" thickBot="1" x14ac:dyDescent="0.25">
      <c r="A31" s="290" t="s">
        <v>26</v>
      </c>
      <c r="B31" s="266"/>
      <c r="C31" s="345">
        <f>C30-C17</f>
        <v>30</v>
      </c>
      <c r="D31" s="346">
        <f t="shared" ref="D31:G31" si="4">D30-D17</f>
        <v>30</v>
      </c>
      <c r="E31" s="346">
        <f t="shared" si="4"/>
        <v>30</v>
      </c>
      <c r="F31" s="346">
        <f t="shared" si="4"/>
        <v>30</v>
      </c>
      <c r="G31" s="346">
        <f t="shared" si="4"/>
        <v>30</v>
      </c>
      <c r="H31" s="223"/>
      <c r="I31" s="200" t="s">
        <v>26</v>
      </c>
      <c r="J31" s="200">
        <f>J30-J17</f>
        <v>30.08</v>
      </c>
    </row>
    <row r="33" spans="1:11" ht="13.5" thickBot="1" x14ac:dyDescent="0.25"/>
    <row r="34" spans="1:11" ht="13.5" thickBot="1" x14ac:dyDescent="0.25">
      <c r="A34" s="270" t="s">
        <v>66</v>
      </c>
      <c r="B34" s="230"/>
      <c r="C34" s="1086" t="s">
        <v>53</v>
      </c>
      <c r="D34" s="1087"/>
      <c r="E34" s="1087"/>
      <c r="F34" s="1087"/>
      <c r="G34" s="319"/>
      <c r="H34" s="386" t="s">
        <v>0</v>
      </c>
    </row>
    <row r="35" spans="1:11" x14ac:dyDescent="0.2">
      <c r="A35" s="214" t="s">
        <v>2</v>
      </c>
      <c r="B35" s="904"/>
      <c r="C35" s="294">
        <v>1</v>
      </c>
      <c r="D35" s="225"/>
      <c r="E35" s="225"/>
      <c r="F35" s="225"/>
      <c r="G35" s="225"/>
      <c r="H35" s="224">
        <v>305</v>
      </c>
    </row>
    <row r="36" spans="1:11" x14ac:dyDescent="0.2">
      <c r="A36" s="276" t="s">
        <v>3</v>
      </c>
      <c r="B36" s="234"/>
      <c r="C36" s="348">
        <v>490</v>
      </c>
      <c r="D36" s="349"/>
      <c r="E36" s="297"/>
      <c r="F36" s="297"/>
      <c r="G36" s="297"/>
      <c r="H36" s="298">
        <v>490</v>
      </c>
    </row>
    <row r="37" spans="1:11" x14ac:dyDescent="0.2">
      <c r="A37" s="279" t="s">
        <v>6</v>
      </c>
      <c r="B37" s="238"/>
      <c r="C37" s="299">
        <v>894</v>
      </c>
      <c r="D37" s="300"/>
      <c r="E37" s="300"/>
      <c r="F37" s="300"/>
      <c r="G37" s="300"/>
      <c r="H37" s="317">
        <v>894</v>
      </c>
    </row>
    <row r="38" spans="1:11" x14ac:dyDescent="0.2">
      <c r="A38" s="214" t="s">
        <v>7</v>
      </c>
      <c r="B38" s="231"/>
      <c r="C38" s="301">
        <v>67.5</v>
      </c>
      <c r="D38" s="302"/>
      <c r="E38" s="303"/>
      <c r="F38" s="303"/>
      <c r="G38" s="303"/>
      <c r="H38" s="245">
        <v>67.5</v>
      </c>
      <c r="I38" s="228"/>
    </row>
    <row r="39" spans="1:11" x14ac:dyDescent="0.2">
      <c r="A39" s="214" t="s">
        <v>8</v>
      </c>
      <c r="B39" s="231"/>
      <c r="C39" s="246">
        <v>9.9000000000000005E-2</v>
      </c>
      <c r="D39" s="247"/>
      <c r="E39" s="304"/>
      <c r="F39" s="304"/>
      <c r="G39" s="304"/>
      <c r="H39" s="249">
        <v>9.9000000000000005E-2</v>
      </c>
    </row>
    <row r="40" spans="1:11" x14ac:dyDescent="0.2">
      <c r="A40" s="279" t="s">
        <v>1</v>
      </c>
      <c r="B40" s="238"/>
      <c r="C40" s="250">
        <f t="shared" ref="C40:H40" si="5">C37/C36*100-100</f>
        <v>82.448979591836718</v>
      </c>
      <c r="D40" s="251"/>
      <c r="E40" s="251"/>
      <c r="F40" s="251"/>
      <c r="G40" s="251"/>
      <c r="H40" s="316">
        <f t="shared" si="5"/>
        <v>82.448979591836718</v>
      </c>
    </row>
    <row r="41" spans="1:11" ht="13.5" thickBot="1" x14ac:dyDescent="0.25">
      <c r="A41" s="214" t="s">
        <v>27</v>
      </c>
      <c r="B41" s="253"/>
      <c r="C41" s="254">
        <f>C37-C24</f>
        <v>381</v>
      </c>
      <c r="D41" s="255"/>
      <c r="E41" s="255"/>
      <c r="F41" s="255"/>
      <c r="G41" s="255"/>
      <c r="H41" s="257">
        <f t="shared" ref="H41" si="6">H37-H24</f>
        <v>396</v>
      </c>
    </row>
    <row r="42" spans="1:11" x14ac:dyDescent="0.2">
      <c r="A42" s="288" t="s">
        <v>52</v>
      </c>
      <c r="B42" s="265"/>
      <c r="C42" s="259">
        <v>3173</v>
      </c>
      <c r="D42" s="260"/>
      <c r="E42" s="260"/>
      <c r="F42" s="260"/>
      <c r="G42" s="260"/>
      <c r="H42" s="262">
        <f>SUM(C42:G42)</f>
        <v>3173</v>
      </c>
      <c r="I42" s="200" t="s">
        <v>56</v>
      </c>
      <c r="J42" s="263">
        <f>H29-H42</f>
        <v>27</v>
      </c>
      <c r="K42" s="305">
        <f>J42/H29</f>
        <v>8.4375000000000006E-3</v>
      </c>
    </row>
    <row r="43" spans="1:11" x14ac:dyDescent="0.2">
      <c r="A43" s="288" t="s">
        <v>28</v>
      </c>
      <c r="B43" s="265"/>
      <c r="C43" s="218">
        <v>120</v>
      </c>
      <c r="D43" s="267"/>
      <c r="E43" s="267"/>
      <c r="F43" s="267"/>
      <c r="G43" s="267"/>
      <c r="H43" s="222"/>
      <c r="I43" s="200" t="s">
        <v>57</v>
      </c>
      <c r="J43" s="200">
        <v>90.89</v>
      </c>
    </row>
    <row r="44" spans="1:11" ht="13.5" thickBot="1" x14ac:dyDescent="0.25">
      <c r="A44" s="290" t="s">
        <v>26</v>
      </c>
      <c r="B44" s="266"/>
      <c r="C44" s="345">
        <f>C43-C30</f>
        <v>30</v>
      </c>
      <c r="D44" s="346"/>
      <c r="E44" s="346"/>
      <c r="F44" s="346"/>
      <c r="G44" s="346"/>
      <c r="H44" s="223"/>
      <c r="I44" s="200" t="s">
        <v>26</v>
      </c>
      <c r="J44" s="200">
        <f>J43-J30</f>
        <v>30.130000000000003</v>
      </c>
    </row>
    <row r="46" spans="1:11" ht="13.5" thickBot="1" x14ac:dyDescent="0.25"/>
    <row r="47" spans="1:11" ht="13.5" thickBot="1" x14ac:dyDescent="0.25">
      <c r="A47" s="270" t="s">
        <v>91</v>
      </c>
      <c r="B47" s="230"/>
      <c r="C47" s="1077" t="s">
        <v>53</v>
      </c>
      <c r="D47" s="1078"/>
      <c r="E47" s="1078"/>
      <c r="F47" s="1078"/>
      <c r="G47" s="372"/>
      <c r="H47" s="386" t="s">
        <v>0</v>
      </c>
    </row>
    <row r="48" spans="1:11" x14ac:dyDescent="0.2">
      <c r="A48" s="231" t="s">
        <v>2</v>
      </c>
      <c r="B48" s="904"/>
      <c r="C48" s="294">
        <v>1</v>
      </c>
      <c r="D48" s="225"/>
      <c r="E48" s="225"/>
      <c r="F48" s="225"/>
      <c r="G48" s="378"/>
      <c r="H48" s="373">
        <v>280</v>
      </c>
    </row>
    <row r="49" spans="1:11" x14ac:dyDescent="0.2">
      <c r="A49" s="234" t="s">
        <v>3</v>
      </c>
      <c r="B49" s="234"/>
      <c r="C49" s="348">
        <v>690</v>
      </c>
      <c r="D49" s="349"/>
      <c r="E49" s="297"/>
      <c r="F49" s="297"/>
      <c r="G49" s="379"/>
      <c r="H49" s="374">
        <v>690</v>
      </c>
    </row>
    <row r="50" spans="1:11" x14ac:dyDescent="0.2">
      <c r="A50" s="238" t="s">
        <v>6</v>
      </c>
      <c r="B50" s="238"/>
      <c r="C50" s="299">
        <v>1289</v>
      </c>
      <c r="D50" s="300"/>
      <c r="E50" s="300"/>
      <c r="F50" s="300"/>
      <c r="G50" s="380"/>
      <c r="H50" s="375">
        <v>1289</v>
      </c>
    </row>
    <row r="51" spans="1:11" x14ac:dyDescent="0.2">
      <c r="A51" s="231" t="s">
        <v>7</v>
      </c>
      <c r="B51" s="231"/>
      <c r="C51" s="301">
        <v>64.599999999999994</v>
      </c>
      <c r="D51" s="302"/>
      <c r="E51" s="303"/>
      <c r="F51" s="303"/>
      <c r="G51" s="381"/>
      <c r="H51" s="376">
        <v>64.599999999999994</v>
      </c>
      <c r="I51" s="228"/>
    </row>
    <row r="52" spans="1:11" x14ac:dyDescent="0.2">
      <c r="A52" s="231" t="s">
        <v>8</v>
      </c>
      <c r="B52" s="231"/>
      <c r="C52" s="246">
        <v>0.10199999999999999</v>
      </c>
      <c r="D52" s="247"/>
      <c r="E52" s="304"/>
      <c r="F52" s="304"/>
      <c r="G52" s="382"/>
      <c r="H52" s="377">
        <v>0.10199999999999999</v>
      </c>
    </row>
    <row r="53" spans="1:11" x14ac:dyDescent="0.2">
      <c r="A53" s="238" t="s">
        <v>1</v>
      </c>
      <c r="B53" s="238"/>
      <c r="C53" s="250">
        <f t="shared" ref="C53" si="7">C50/C49*100-100</f>
        <v>86.811594202898533</v>
      </c>
      <c r="D53" s="251"/>
      <c r="E53" s="251"/>
      <c r="F53" s="251"/>
      <c r="G53" s="252"/>
      <c r="H53" s="369">
        <f t="shared" ref="H53" si="8">H50/H49*100-100</f>
        <v>86.811594202898533</v>
      </c>
    </row>
    <row r="54" spans="1:11" ht="13.5" thickBot="1" x14ac:dyDescent="0.25">
      <c r="A54" s="231" t="s">
        <v>27</v>
      </c>
      <c r="B54" s="253"/>
      <c r="C54" s="220">
        <f>C50-C37</f>
        <v>395</v>
      </c>
      <c r="D54" s="221"/>
      <c r="E54" s="221"/>
      <c r="F54" s="221"/>
      <c r="G54" s="226"/>
      <c r="H54" s="363">
        <f t="shared" ref="H54" si="9">H50-H37</f>
        <v>395</v>
      </c>
    </row>
    <row r="55" spans="1:11" x14ac:dyDescent="0.2">
      <c r="A55" s="265" t="s">
        <v>52</v>
      </c>
      <c r="B55" s="265"/>
      <c r="C55" s="259">
        <v>3143</v>
      </c>
      <c r="D55" s="260"/>
      <c r="E55" s="260"/>
      <c r="F55" s="260"/>
      <c r="G55" s="261"/>
      <c r="H55" s="262">
        <f>SUM(C55:G55)</f>
        <v>3143</v>
      </c>
      <c r="I55" s="200" t="s">
        <v>56</v>
      </c>
      <c r="J55" s="263">
        <f>H42-H55</f>
        <v>30</v>
      </c>
      <c r="K55" s="305">
        <f>J55/H42</f>
        <v>9.4547746612039085E-3</v>
      </c>
    </row>
    <row r="56" spans="1:11" x14ac:dyDescent="0.2">
      <c r="A56" s="265" t="s">
        <v>28</v>
      </c>
      <c r="B56" s="265"/>
      <c r="C56" s="218">
        <v>81.569999999999993</v>
      </c>
      <c r="D56" s="267"/>
      <c r="E56" s="267"/>
      <c r="F56" s="267"/>
      <c r="G56" s="219"/>
      <c r="H56" s="325"/>
      <c r="I56" s="200" t="s">
        <v>57</v>
      </c>
      <c r="J56" s="200">
        <v>121.14</v>
      </c>
    </row>
    <row r="57" spans="1:11" ht="13.5" thickBot="1" x14ac:dyDescent="0.25">
      <c r="A57" s="266" t="s">
        <v>26</v>
      </c>
      <c r="B57" s="266"/>
      <c r="C57" s="345">
        <f>C56-C43</f>
        <v>-38.430000000000007</v>
      </c>
      <c r="D57" s="346"/>
      <c r="E57" s="346"/>
      <c r="F57" s="346"/>
      <c r="G57" s="347"/>
      <c r="H57" s="371"/>
      <c r="I57" s="200" t="s">
        <v>26</v>
      </c>
      <c r="J57" s="200">
        <f>J56-J43</f>
        <v>30.25</v>
      </c>
    </row>
    <row r="59" spans="1:11" ht="13.5" thickBot="1" x14ac:dyDescent="0.25"/>
    <row r="60" spans="1:11" ht="13.5" thickBot="1" x14ac:dyDescent="0.25">
      <c r="A60" s="270" t="s">
        <v>92</v>
      </c>
      <c r="B60" s="230"/>
      <c r="C60" s="1077" t="s">
        <v>53</v>
      </c>
      <c r="D60" s="1078"/>
      <c r="E60" s="1078"/>
      <c r="F60" s="1078"/>
      <c r="G60" s="372"/>
      <c r="H60" s="386" t="s">
        <v>0</v>
      </c>
    </row>
    <row r="61" spans="1:11" x14ac:dyDescent="0.2">
      <c r="A61" s="231" t="s">
        <v>2</v>
      </c>
      <c r="B61" s="904"/>
      <c r="C61" s="294">
        <v>1</v>
      </c>
      <c r="D61" s="225">
        <v>2</v>
      </c>
      <c r="E61" s="225">
        <v>3</v>
      </c>
      <c r="F61" s="225"/>
      <c r="G61" s="378"/>
      <c r="H61" s="373">
        <v>55</v>
      </c>
    </row>
    <row r="62" spans="1:11" x14ac:dyDescent="0.2">
      <c r="A62" s="234" t="s">
        <v>3</v>
      </c>
      <c r="B62" s="234"/>
      <c r="C62" s="348">
        <v>890</v>
      </c>
      <c r="D62" s="349">
        <v>890</v>
      </c>
      <c r="E62" s="297">
        <v>890</v>
      </c>
      <c r="F62" s="297"/>
      <c r="G62" s="379"/>
      <c r="H62" s="374">
        <v>890</v>
      </c>
    </row>
    <row r="63" spans="1:11" x14ac:dyDescent="0.2">
      <c r="A63" s="238" t="s">
        <v>6</v>
      </c>
      <c r="B63" s="238"/>
      <c r="C63" s="299">
        <v>1610</v>
      </c>
      <c r="D63" s="300">
        <v>1674</v>
      </c>
      <c r="E63" s="300">
        <v>1796</v>
      </c>
      <c r="F63" s="300"/>
      <c r="G63" s="380"/>
      <c r="H63" s="375">
        <v>1683</v>
      </c>
    </row>
    <row r="64" spans="1:11" x14ac:dyDescent="0.2">
      <c r="A64" s="231" t="s">
        <v>7</v>
      </c>
      <c r="B64" s="231"/>
      <c r="C64" s="301">
        <v>100</v>
      </c>
      <c r="D64" s="302">
        <v>100</v>
      </c>
      <c r="E64" s="303">
        <v>93.8</v>
      </c>
      <c r="F64" s="303"/>
      <c r="G64" s="381"/>
      <c r="H64" s="376">
        <v>94.5</v>
      </c>
      <c r="I64" s="228"/>
    </row>
    <row r="65" spans="1:19" x14ac:dyDescent="0.2">
      <c r="A65" s="231" t="s">
        <v>8</v>
      </c>
      <c r="B65" s="231"/>
      <c r="C65" s="246">
        <v>1.7000000000000001E-2</v>
      </c>
      <c r="D65" s="247">
        <v>2.5999999999999999E-2</v>
      </c>
      <c r="E65" s="304">
        <v>4.2000000000000003E-2</v>
      </c>
      <c r="F65" s="304"/>
      <c r="G65" s="382"/>
      <c r="H65" s="377">
        <v>5.5E-2</v>
      </c>
    </row>
    <row r="66" spans="1:19" x14ac:dyDescent="0.2">
      <c r="A66" s="238" t="s">
        <v>1</v>
      </c>
      <c r="B66" s="238"/>
      <c r="C66" s="250">
        <f t="shared" ref="C66:E66" si="10">C63/C62*100-100</f>
        <v>80.898876404494388</v>
      </c>
      <c r="D66" s="251">
        <f t="shared" si="10"/>
        <v>88.089887640449462</v>
      </c>
      <c r="E66" s="251">
        <f t="shared" si="10"/>
        <v>101.79775280898875</v>
      </c>
      <c r="F66" s="251"/>
      <c r="G66" s="252"/>
      <c r="H66" s="369">
        <f t="shared" ref="H66" si="11">H63/H62*100-100</f>
        <v>89.101123595505612</v>
      </c>
    </row>
    <row r="67" spans="1:19" ht="13.5" thickBot="1" x14ac:dyDescent="0.25">
      <c r="A67" s="231" t="s">
        <v>27</v>
      </c>
      <c r="B67" s="253"/>
      <c r="C67" s="254">
        <f>C63-C50</f>
        <v>321</v>
      </c>
      <c r="D67" s="255">
        <f>D63-C50</f>
        <v>385</v>
      </c>
      <c r="E67" s="255">
        <f>E63-C50</f>
        <v>507</v>
      </c>
      <c r="F67" s="255"/>
      <c r="G67" s="256"/>
      <c r="H67" s="363">
        <f t="shared" ref="H67" si="12">H63-H50</f>
        <v>394</v>
      </c>
    </row>
    <row r="68" spans="1:19" x14ac:dyDescent="0.2">
      <c r="A68" s="265" t="s">
        <v>52</v>
      </c>
      <c r="B68" s="265"/>
      <c r="C68" s="259">
        <v>231</v>
      </c>
      <c r="D68" s="260">
        <v>156</v>
      </c>
      <c r="E68" s="260">
        <v>151</v>
      </c>
      <c r="F68" s="260"/>
      <c r="G68" s="261"/>
      <c r="H68" s="364">
        <f>SUM(C68:G68)</f>
        <v>538</v>
      </c>
      <c r="I68" s="200" t="s">
        <v>56</v>
      </c>
      <c r="J68" s="263">
        <f>H55-H68</f>
        <v>2605</v>
      </c>
      <c r="K68" s="305">
        <f>J68/H55</f>
        <v>0.82882596245625195</v>
      </c>
    </row>
    <row r="69" spans="1:19" ht="12.75" customHeight="1" x14ac:dyDescent="0.2">
      <c r="A69" s="265" t="s">
        <v>28</v>
      </c>
      <c r="B69" s="265"/>
      <c r="C69" s="218">
        <v>61</v>
      </c>
      <c r="D69" s="267">
        <v>61</v>
      </c>
      <c r="E69" s="267">
        <v>61</v>
      </c>
      <c r="F69" s="267"/>
      <c r="G69" s="219"/>
      <c r="H69" s="325"/>
      <c r="I69" s="200" t="s">
        <v>57</v>
      </c>
      <c r="J69" s="200">
        <v>458.1</v>
      </c>
      <c r="K69" s="1226" t="s">
        <v>94</v>
      </c>
      <c r="L69" s="1226"/>
      <c r="M69" s="1226"/>
      <c r="N69" s="1226"/>
      <c r="O69" s="1226"/>
      <c r="P69" s="1226"/>
      <c r="Q69" s="1226"/>
      <c r="R69" s="1227" t="s">
        <v>93</v>
      </c>
    </row>
    <row r="70" spans="1:19" ht="13.5" thickBot="1" x14ac:dyDescent="0.25">
      <c r="A70" s="266" t="s">
        <v>26</v>
      </c>
      <c r="B70" s="266"/>
      <c r="C70" s="345">
        <f>C69-C56</f>
        <v>-20.569999999999993</v>
      </c>
      <c r="D70" s="346">
        <f>D69-C56</f>
        <v>-20.569999999999993</v>
      </c>
      <c r="E70" s="346">
        <f>E69-C56</f>
        <v>-20.569999999999993</v>
      </c>
      <c r="F70" s="346"/>
      <c r="G70" s="347"/>
      <c r="H70" s="371"/>
      <c r="I70" s="200" t="s">
        <v>26</v>
      </c>
      <c r="J70" s="200">
        <f>J69-J56</f>
        <v>336.96000000000004</v>
      </c>
      <c r="K70" s="1226"/>
      <c r="L70" s="1226"/>
      <c r="M70" s="1226"/>
      <c r="N70" s="1226"/>
      <c r="O70" s="1226"/>
      <c r="P70" s="1226"/>
      <c r="Q70" s="1226"/>
      <c r="R70" s="1227"/>
    </row>
    <row r="71" spans="1:19" x14ac:dyDescent="0.2">
      <c r="K71" s="1226"/>
      <c r="L71" s="1226"/>
      <c r="M71" s="1226"/>
      <c r="N71" s="1226"/>
      <c r="O71" s="1226"/>
      <c r="P71" s="1226"/>
      <c r="Q71" s="1226"/>
      <c r="R71" s="1227"/>
      <c r="S71" s="387">
        <v>83.04</v>
      </c>
    </row>
    <row r="72" spans="1:19" ht="13.5" thickBot="1" x14ac:dyDescent="0.25">
      <c r="K72" s="228" t="s">
        <v>95</v>
      </c>
    </row>
    <row r="73" spans="1:19" ht="13.5" thickBot="1" x14ac:dyDescent="0.25">
      <c r="A73" s="270" t="s">
        <v>98</v>
      </c>
      <c r="B73" s="230"/>
      <c r="C73" s="1077" t="s">
        <v>53</v>
      </c>
      <c r="D73" s="1078"/>
      <c r="E73" s="1078"/>
      <c r="F73" s="1078"/>
      <c r="G73" s="372"/>
      <c r="H73" s="386" t="s">
        <v>0</v>
      </c>
    </row>
    <row r="74" spans="1:19" x14ac:dyDescent="0.2">
      <c r="A74" s="231" t="s">
        <v>2</v>
      </c>
      <c r="B74" s="904"/>
      <c r="C74" s="294">
        <v>1</v>
      </c>
      <c r="D74" s="225">
        <v>2</v>
      </c>
      <c r="E74" s="225">
        <v>3</v>
      </c>
      <c r="F74" s="225"/>
      <c r="G74" s="378"/>
      <c r="H74" s="373">
        <v>55</v>
      </c>
    </row>
    <row r="75" spans="1:19" x14ac:dyDescent="0.2">
      <c r="A75" s="234" t="s">
        <v>3</v>
      </c>
      <c r="B75" s="234"/>
      <c r="C75" s="348">
        <v>1080</v>
      </c>
      <c r="D75" s="349">
        <v>1080</v>
      </c>
      <c r="E75" s="297">
        <v>1080</v>
      </c>
      <c r="F75" s="297"/>
      <c r="G75" s="379"/>
      <c r="H75" s="374">
        <v>1080</v>
      </c>
    </row>
    <row r="76" spans="1:19" x14ac:dyDescent="0.2">
      <c r="A76" s="238" t="s">
        <v>6</v>
      </c>
      <c r="B76" s="238"/>
      <c r="C76" s="299">
        <v>1655</v>
      </c>
      <c r="D76" s="300">
        <v>1739</v>
      </c>
      <c r="E76" s="300">
        <v>1808</v>
      </c>
      <c r="F76" s="300"/>
      <c r="G76" s="380"/>
      <c r="H76" s="375">
        <v>1724</v>
      </c>
    </row>
    <row r="77" spans="1:19" x14ac:dyDescent="0.2">
      <c r="A77" s="231" t="s">
        <v>7</v>
      </c>
      <c r="B77" s="231"/>
      <c r="C77" s="301">
        <v>100</v>
      </c>
      <c r="D77" s="302">
        <v>100</v>
      </c>
      <c r="E77" s="303">
        <v>93.8</v>
      </c>
      <c r="F77" s="303"/>
      <c r="G77" s="381"/>
      <c r="H77" s="376">
        <v>96.4</v>
      </c>
      <c r="I77" s="228"/>
    </row>
    <row r="78" spans="1:19" x14ac:dyDescent="0.2">
      <c r="A78" s="231" t="s">
        <v>8</v>
      </c>
      <c r="B78" s="231"/>
      <c r="C78" s="246">
        <v>2.1999999999999999E-2</v>
      </c>
      <c r="D78" s="247">
        <v>2.8000000000000001E-2</v>
      </c>
      <c r="E78" s="304">
        <v>5.1999999999999998E-2</v>
      </c>
      <c r="F78" s="304"/>
      <c r="G78" s="382"/>
      <c r="H78" s="377">
        <v>5.0999999999999997E-2</v>
      </c>
    </row>
    <row r="79" spans="1:19" x14ac:dyDescent="0.2">
      <c r="A79" s="238" t="s">
        <v>1</v>
      </c>
      <c r="B79" s="238"/>
      <c r="C79" s="250">
        <f t="shared" ref="C79:E79" si="13">C76/C75*100-100</f>
        <v>53.240740740740733</v>
      </c>
      <c r="D79" s="251">
        <f t="shared" si="13"/>
        <v>61.018518518518505</v>
      </c>
      <c r="E79" s="251">
        <f t="shared" si="13"/>
        <v>67.407407407407391</v>
      </c>
      <c r="F79" s="251"/>
      <c r="G79" s="252"/>
      <c r="H79" s="369">
        <f t="shared" ref="H79" si="14">H76/H75*100-100</f>
        <v>59.629629629629619</v>
      </c>
    </row>
    <row r="80" spans="1:19" ht="13.5" thickBot="1" x14ac:dyDescent="0.25">
      <c r="A80" s="231" t="s">
        <v>27</v>
      </c>
      <c r="B80" s="253"/>
      <c r="C80" s="254">
        <f>C76-C63</f>
        <v>45</v>
      </c>
      <c r="D80" s="255">
        <f>D76-C63</f>
        <v>129</v>
      </c>
      <c r="E80" s="255">
        <f>E76-C63</f>
        <v>198</v>
      </c>
      <c r="F80" s="255"/>
      <c r="G80" s="256"/>
      <c r="H80" s="363">
        <f t="shared" ref="H80" si="15">H76-H63</f>
        <v>41</v>
      </c>
    </row>
    <row r="81" spans="1:17" x14ac:dyDescent="0.2">
      <c r="A81" s="265" t="s">
        <v>52</v>
      </c>
      <c r="B81" s="265"/>
      <c r="C81" s="259">
        <v>230</v>
      </c>
      <c r="D81" s="260">
        <v>156</v>
      </c>
      <c r="E81" s="260">
        <v>150</v>
      </c>
      <c r="F81" s="260"/>
      <c r="G81" s="261"/>
      <c r="H81" s="364">
        <f>SUM(C81:G81)</f>
        <v>536</v>
      </c>
      <c r="I81" s="200" t="s">
        <v>56</v>
      </c>
      <c r="J81" s="263">
        <f>H68-H81</f>
        <v>2</v>
      </c>
      <c r="K81" s="305">
        <f>J81/H68</f>
        <v>3.7174721189591076E-3</v>
      </c>
    </row>
    <row r="82" spans="1:17" x14ac:dyDescent="0.2">
      <c r="A82" s="265" t="s">
        <v>28</v>
      </c>
      <c r="B82" s="265"/>
      <c r="C82" s="218">
        <v>62</v>
      </c>
      <c r="D82" s="267">
        <v>62</v>
      </c>
      <c r="E82" s="267">
        <v>62</v>
      </c>
      <c r="F82" s="267"/>
      <c r="G82" s="219"/>
      <c r="H82" s="325"/>
      <c r="I82" s="200" t="s">
        <v>57</v>
      </c>
      <c r="J82" s="200">
        <v>61.33</v>
      </c>
      <c r="K82" s="1243"/>
      <c r="L82" s="1243"/>
      <c r="M82" s="1243"/>
      <c r="N82" s="1243"/>
      <c r="O82" s="1243"/>
      <c r="P82" s="1243"/>
      <c r="Q82" s="1243"/>
    </row>
    <row r="83" spans="1:17" ht="13.5" thickBot="1" x14ac:dyDescent="0.25">
      <c r="A83" s="266" t="s">
        <v>26</v>
      </c>
      <c r="B83" s="266"/>
      <c r="C83" s="345">
        <f>C82-C69</f>
        <v>1</v>
      </c>
      <c r="D83" s="346">
        <f>D82-C69</f>
        <v>1</v>
      </c>
      <c r="E83" s="346">
        <f>E82-C69</f>
        <v>1</v>
      </c>
      <c r="F83" s="346"/>
      <c r="G83" s="347"/>
      <c r="H83" s="371"/>
      <c r="I83" s="200" t="s">
        <v>26</v>
      </c>
      <c r="J83" s="200">
        <f>J82-S71</f>
        <v>-21.710000000000008</v>
      </c>
      <c r="K83" s="1243"/>
      <c r="L83" s="1243"/>
      <c r="M83" s="1243"/>
      <c r="N83" s="1243"/>
      <c r="O83" s="1243"/>
      <c r="P83" s="1243"/>
      <c r="Q83" s="1243"/>
    </row>
    <row r="84" spans="1:17" x14ac:dyDescent="0.2">
      <c r="K84" s="1243"/>
      <c r="L84" s="1243"/>
      <c r="M84" s="1243"/>
      <c r="N84" s="1243"/>
      <c r="O84" s="1243"/>
      <c r="P84" s="1243"/>
      <c r="Q84" s="1243"/>
    </row>
    <row r="85" spans="1:17" ht="13.5" thickBot="1" x14ac:dyDescent="0.25"/>
    <row r="86" spans="1:17" ht="13.5" thickBot="1" x14ac:dyDescent="0.25">
      <c r="A86" s="270" t="s">
        <v>102</v>
      </c>
      <c r="B86" s="230"/>
      <c r="C86" s="1077" t="s">
        <v>53</v>
      </c>
      <c r="D86" s="1078"/>
      <c r="E86" s="1078"/>
      <c r="F86" s="1078"/>
      <c r="G86" s="372"/>
      <c r="H86" s="386" t="s">
        <v>0</v>
      </c>
    </row>
    <row r="87" spans="1:17" x14ac:dyDescent="0.2">
      <c r="A87" s="231" t="s">
        <v>2</v>
      </c>
      <c r="B87" s="904"/>
      <c r="C87" s="294">
        <v>1</v>
      </c>
      <c r="D87" s="225">
        <v>2</v>
      </c>
      <c r="E87" s="225">
        <v>3</v>
      </c>
      <c r="F87" s="225"/>
      <c r="G87" s="378"/>
      <c r="H87" s="373">
        <v>54</v>
      </c>
    </row>
    <row r="88" spans="1:17" x14ac:dyDescent="0.2">
      <c r="A88" s="234" t="s">
        <v>3</v>
      </c>
      <c r="B88" s="234"/>
      <c r="C88" s="348">
        <v>1250</v>
      </c>
      <c r="D88" s="349">
        <v>1250</v>
      </c>
      <c r="E88" s="297">
        <v>1250</v>
      </c>
      <c r="F88" s="297"/>
      <c r="G88" s="379"/>
      <c r="H88" s="374">
        <v>1250</v>
      </c>
    </row>
    <row r="89" spans="1:17" x14ac:dyDescent="0.2">
      <c r="A89" s="238" t="s">
        <v>6</v>
      </c>
      <c r="B89" s="238"/>
      <c r="C89" s="299">
        <v>1695</v>
      </c>
      <c r="D89" s="300">
        <v>1791</v>
      </c>
      <c r="E89" s="300">
        <v>1842</v>
      </c>
      <c r="F89" s="300"/>
      <c r="G89" s="380"/>
      <c r="H89" s="375">
        <v>1764</v>
      </c>
    </row>
    <row r="90" spans="1:17" x14ac:dyDescent="0.2">
      <c r="A90" s="231" t="s">
        <v>7</v>
      </c>
      <c r="B90" s="231"/>
      <c r="C90" s="301">
        <v>100</v>
      </c>
      <c r="D90" s="302">
        <v>100</v>
      </c>
      <c r="E90" s="303">
        <v>100</v>
      </c>
      <c r="F90" s="303"/>
      <c r="G90" s="381"/>
      <c r="H90" s="376">
        <v>92.6</v>
      </c>
      <c r="I90" s="228"/>
    </row>
    <row r="91" spans="1:17" x14ac:dyDescent="0.2">
      <c r="A91" s="231" t="s">
        <v>8</v>
      </c>
      <c r="B91" s="231"/>
      <c r="C91" s="246">
        <v>2.1999999999999999E-2</v>
      </c>
      <c r="D91" s="247">
        <v>4.7E-2</v>
      </c>
      <c r="E91" s="304">
        <v>4.9000000000000002E-2</v>
      </c>
      <c r="F91" s="304"/>
      <c r="G91" s="382"/>
      <c r="H91" s="377">
        <v>5.2999999999999999E-2</v>
      </c>
    </row>
    <row r="92" spans="1:17" x14ac:dyDescent="0.2">
      <c r="A92" s="238" t="s">
        <v>1</v>
      </c>
      <c r="B92" s="238"/>
      <c r="C92" s="250">
        <f t="shared" ref="C92:E92" si="16">C89/C88*100-100</f>
        <v>35.600000000000023</v>
      </c>
      <c r="D92" s="251">
        <f t="shared" si="16"/>
        <v>43.28</v>
      </c>
      <c r="E92" s="251">
        <f t="shared" si="16"/>
        <v>47.360000000000014</v>
      </c>
      <c r="F92" s="251"/>
      <c r="G92" s="252"/>
      <c r="H92" s="369">
        <f t="shared" ref="H92" si="17">H89/H88*100-100</f>
        <v>41.120000000000005</v>
      </c>
    </row>
    <row r="93" spans="1:17" ht="13.5" thickBot="1" x14ac:dyDescent="0.25">
      <c r="A93" s="231" t="s">
        <v>27</v>
      </c>
      <c r="B93" s="253"/>
      <c r="C93" s="254">
        <f>C89-C76</f>
        <v>40</v>
      </c>
      <c r="D93" s="255">
        <f>D89-C76</f>
        <v>136</v>
      </c>
      <c r="E93" s="255">
        <f>E89-C76</f>
        <v>187</v>
      </c>
      <c r="F93" s="255"/>
      <c r="G93" s="256"/>
      <c r="H93" s="363">
        <f t="shared" ref="H93" si="18">H89-H76</f>
        <v>40</v>
      </c>
    </row>
    <row r="94" spans="1:17" x14ac:dyDescent="0.2">
      <c r="A94" s="265" t="s">
        <v>52</v>
      </c>
      <c r="B94" s="265"/>
      <c r="C94" s="259">
        <v>230</v>
      </c>
      <c r="D94" s="260">
        <v>156</v>
      </c>
      <c r="E94" s="260">
        <v>148</v>
      </c>
      <c r="F94" s="260"/>
      <c r="G94" s="261"/>
      <c r="H94" s="364">
        <f>SUM(C94:G94)</f>
        <v>534</v>
      </c>
      <c r="I94" s="200" t="s">
        <v>56</v>
      </c>
      <c r="J94" s="263">
        <f>H81-H94</f>
        <v>2</v>
      </c>
      <c r="K94" s="305">
        <f>J94/H81</f>
        <v>3.7313432835820895E-3</v>
      </c>
    </row>
    <row r="95" spans="1:17" x14ac:dyDescent="0.2">
      <c r="A95" s="265" t="s">
        <v>28</v>
      </c>
      <c r="B95" s="265"/>
      <c r="C95" s="218">
        <v>63</v>
      </c>
      <c r="D95" s="267">
        <v>63</v>
      </c>
      <c r="E95" s="267">
        <v>63</v>
      </c>
      <c r="F95" s="267"/>
      <c r="G95" s="219"/>
      <c r="H95" s="325"/>
      <c r="I95" s="200" t="s">
        <v>57</v>
      </c>
      <c r="J95" s="200">
        <v>62.25</v>
      </c>
      <c r="K95" s="350"/>
      <c r="L95" s="350"/>
      <c r="M95" s="350"/>
      <c r="N95" s="350"/>
      <c r="O95" s="350"/>
      <c r="P95" s="350"/>
      <c r="Q95" s="350"/>
    </row>
    <row r="96" spans="1:17" ht="13.5" thickBot="1" x14ac:dyDescent="0.25">
      <c r="A96" s="266" t="s">
        <v>26</v>
      </c>
      <c r="B96" s="266"/>
      <c r="C96" s="345">
        <f>C95-C82</f>
        <v>1</v>
      </c>
      <c r="D96" s="346">
        <f>D95-C82</f>
        <v>1</v>
      </c>
      <c r="E96" s="346">
        <f>E95-C82</f>
        <v>1</v>
      </c>
      <c r="F96" s="346"/>
      <c r="G96" s="347"/>
      <c r="H96" s="371"/>
      <c r="I96" s="200" t="s">
        <v>26</v>
      </c>
      <c r="J96" s="200">
        <f>J95-J82</f>
        <v>0.92000000000000171</v>
      </c>
      <c r="K96" s="350"/>
      <c r="L96" s="350"/>
      <c r="M96" s="350"/>
      <c r="N96" s="350"/>
      <c r="O96" s="350"/>
      <c r="P96" s="350"/>
      <c r="Q96" s="350"/>
    </row>
    <row r="97" spans="1:17" x14ac:dyDescent="0.2">
      <c r="C97" s="200">
        <v>63.5</v>
      </c>
      <c r="D97" s="200">
        <v>63.5</v>
      </c>
      <c r="E97" s="200">
        <v>63.5</v>
      </c>
      <c r="K97" s="350"/>
      <c r="L97" s="350"/>
      <c r="M97" s="350"/>
      <c r="N97" s="350"/>
      <c r="O97" s="350"/>
      <c r="P97" s="350"/>
      <c r="Q97" s="350"/>
    </row>
    <row r="98" spans="1:17" ht="13.5" thickBot="1" x14ac:dyDescent="0.25"/>
    <row r="99" spans="1:17" ht="13.5" thickBot="1" x14ac:dyDescent="0.25">
      <c r="A99" s="270" t="s">
        <v>103</v>
      </c>
      <c r="B99" s="230"/>
      <c r="C99" s="1077" t="s">
        <v>53</v>
      </c>
      <c r="D99" s="1078"/>
      <c r="E99" s="1078"/>
      <c r="F99" s="1078"/>
      <c r="G99" s="372"/>
      <c r="H99" s="386" t="s">
        <v>0</v>
      </c>
    </row>
    <row r="100" spans="1:17" x14ac:dyDescent="0.2">
      <c r="A100" s="231" t="s">
        <v>2</v>
      </c>
      <c r="B100" s="904"/>
      <c r="C100" s="294">
        <v>1</v>
      </c>
      <c r="D100" s="225">
        <v>2</v>
      </c>
      <c r="E100" s="225">
        <v>3</v>
      </c>
      <c r="F100" s="225"/>
      <c r="G100" s="378"/>
      <c r="H100" s="373">
        <v>54</v>
      </c>
    </row>
    <row r="101" spans="1:17" x14ac:dyDescent="0.2">
      <c r="A101" s="234" t="s">
        <v>3</v>
      </c>
      <c r="B101" s="234"/>
      <c r="C101" s="348">
        <v>1400</v>
      </c>
      <c r="D101" s="349">
        <v>1400</v>
      </c>
      <c r="E101" s="297">
        <v>1400</v>
      </c>
      <c r="F101" s="297"/>
      <c r="G101" s="379"/>
      <c r="H101" s="374">
        <v>1400</v>
      </c>
    </row>
    <row r="102" spans="1:17" x14ac:dyDescent="0.2">
      <c r="A102" s="238" t="s">
        <v>6</v>
      </c>
      <c r="B102" s="238"/>
      <c r="C102" s="299">
        <v>1773</v>
      </c>
      <c r="D102" s="300">
        <v>1852</v>
      </c>
      <c r="E102" s="300">
        <v>1903</v>
      </c>
      <c r="F102" s="300"/>
      <c r="G102" s="380"/>
      <c r="H102" s="375">
        <v>1833</v>
      </c>
    </row>
    <row r="103" spans="1:17" x14ac:dyDescent="0.2">
      <c r="A103" s="231" t="s">
        <v>7</v>
      </c>
      <c r="B103" s="231"/>
      <c r="C103" s="301">
        <v>100</v>
      </c>
      <c r="D103" s="302">
        <v>100</v>
      </c>
      <c r="E103" s="303">
        <v>100</v>
      </c>
      <c r="F103" s="303"/>
      <c r="G103" s="381"/>
      <c r="H103" s="376">
        <v>88.9</v>
      </c>
      <c r="I103" s="228"/>
    </row>
    <row r="104" spans="1:17" x14ac:dyDescent="0.2">
      <c r="A104" s="231" t="s">
        <v>8</v>
      </c>
      <c r="B104" s="231"/>
      <c r="C104" s="246">
        <v>4.2000000000000003E-2</v>
      </c>
      <c r="D104" s="247">
        <v>4.5999999999999999E-2</v>
      </c>
      <c r="E104" s="304">
        <v>5.7000000000000002E-2</v>
      </c>
      <c r="F104" s="304"/>
      <c r="G104" s="382"/>
      <c r="H104" s="377">
        <v>5.6000000000000001E-2</v>
      </c>
    </row>
    <row r="105" spans="1:17" x14ac:dyDescent="0.2">
      <c r="A105" s="238" t="s">
        <v>1</v>
      </c>
      <c r="B105" s="238"/>
      <c r="C105" s="250">
        <f t="shared" ref="C105:E105" si="19">C102/C101*100-100</f>
        <v>26.642857142857139</v>
      </c>
      <c r="D105" s="251">
        <f t="shared" si="19"/>
        <v>32.285714285714306</v>
      </c>
      <c r="E105" s="251">
        <f t="shared" si="19"/>
        <v>35.928571428571416</v>
      </c>
      <c r="F105" s="251"/>
      <c r="G105" s="252"/>
      <c r="H105" s="369">
        <f t="shared" ref="H105" si="20">H102/H101*100-100</f>
        <v>30.928571428571445</v>
      </c>
    </row>
    <row r="106" spans="1:17" ht="13.5" thickBot="1" x14ac:dyDescent="0.25">
      <c r="A106" s="231" t="s">
        <v>27</v>
      </c>
      <c r="B106" s="253"/>
      <c r="C106" s="254">
        <f>C102-C89</f>
        <v>78</v>
      </c>
      <c r="D106" s="255">
        <f>D102-C89</f>
        <v>157</v>
      </c>
      <c r="E106" s="255">
        <f>E102-C89</f>
        <v>208</v>
      </c>
      <c r="F106" s="255"/>
      <c r="G106" s="256"/>
      <c r="H106" s="363">
        <f t="shared" ref="H106" si="21">H102-H89</f>
        <v>69</v>
      </c>
    </row>
    <row r="107" spans="1:17" x14ac:dyDescent="0.2">
      <c r="A107" s="265" t="s">
        <v>52</v>
      </c>
      <c r="B107" s="265"/>
      <c r="C107" s="259">
        <v>229</v>
      </c>
      <c r="D107" s="260">
        <v>156</v>
      </c>
      <c r="E107" s="260">
        <v>148</v>
      </c>
      <c r="F107" s="260"/>
      <c r="G107" s="261"/>
      <c r="H107" s="364">
        <f>SUM(C107:G107)</f>
        <v>533</v>
      </c>
      <c r="I107" s="200" t="s">
        <v>56</v>
      </c>
      <c r="J107" s="263">
        <f>H94-H107</f>
        <v>1</v>
      </c>
      <c r="K107" s="305">
        <f>J107/H94</f>
        <v>1.8726591760299626E-3</v>
      </c>
    </row>
    <row r="108" spans="1:17" x14ac:dyDescent="0.2">
      <c r="A108" s="265" t="s">
        <v>28</v>
      </c>
      <c r="B108" s="265"/>
      <c r="C108" s="218">
        <v>64</v>
      </c>
      <c r="D108" s="267">
        <v>64</v>
      </c>
      <c r="E108" s="267">
        <v>64</v>
      </c>
      <c r="F108" s="267"/>
      <c r="G108" s="219"/>
      <c r="H108" s="325"/>
      <c r="I108" s="200" t="s">
        <v>57</v>
      </c>
      <c r="J108" s="200">
        <v>63.6</v>
      </c>
      <c r="K108" s="350"/>
    </row>
    <row r="109" spans="1:17" ht="13.5" thickBot="1" x14ac:dyDescent="0.25">
      <c r="A109" s="266" t="s">
        <v>26</v>
      </c>
      <c r="B109" s="266"/>
      <c r="C109" s="345">
        <f>C108-C95</f>
        <v>1</v>
      </c>
      <c r="D109" s="346">
        <f>D108-C95</f>
        <v>1</v>
      </c>
      <c r="E109" s="346">
        <f>E108-C95</f>
        <v>1</v>
      </c>
      <c r="F109" s="346"/>
      <c r="G109" s="347"/>
      <c r="H109" s="371"/>
      <c r="I109" s="200" t="s">
        <v>26</v>
      </c>
      <c r="J109" s="200">
        <f>J108-J95</f>
        <v>1.3500000000000014</v>
      </c>
      <c r="K109" s="350"/>
    </row>
    <row r="110" spans="1:17" x14ac:dyDescent="0.2">
      <c r="C110" s="200">
        <v>64</v>
      </c>
      <c r="D110" s="200">
        <v>64</v>
      </c>
      <c r="E110" s="200">
        <v>64</v>
      </c>
    </row>
    <row r="111" spans="1:17" ht="13.5" thickBot="1" x14ac:dyDescent="0.25"/>
    <row r="112" spans="1:17" ht="13.5" thickBot="1" x14ac:dyDescent="0.25">
      <c r="A112" s="270" t="s">
        <v>104</v>
      </c>
      <c r="B112" s="230"/>
      <c r="C112" s="1077" t="s">
        <v>53</v>
      </c>
      <c r="D112" s="1078"/>
      <c r="E112" s="1078"/>
      <c r="F112" s="1078"/>
      <c r="G112" s="372"/>
      <c r="H112" s="386" t="s">
        <v>0</v>
      </c>
    </row>
    <row r="113" spans="1:15" x14ac:dyDescent="0.2">
      <c r="A113" s="231" t="s">
        <v>2</v>
      </c>
      <c r="B113" s="904"/>
      <c r="C113" s="294">
        <v>1</v>
      </c>
      <c r="D113" s="225">
        <v>2</v>
      </c>
      <c r="E113" s="225">
        <v>3</v>
      </c>
      <c r="F113" s="225"/>
      <c r="G113" s="378"/>
      <c r="H113" s="373">
        <v>54</v>
      </c>
      <c r="L113" s="1124" t="s">
        <v>105</v>
      </c>
      <c r="M113" s="1125"/>
      <c r="N113" s="1125"/>
      <c r="O113" s="1126"/>
    </row>
    <row r="114" spans="1:15" x14ac:dyDescent="0.2">
      <c r="A114" s="234" t="s">
        <v>3</v>
      </c>
      <c r="B114" s="234"/>
      <c r="C114" s="348">
        <v>1540</v>
      </c>
      <c r="D114" s="349">
        <v>1540</v>
      </c>
      <c r="E114" s="297">
        <v>1540</v>
      </c>
      <c r="F114" s="297"/>
      <c r="G114" s="379"/>
      <c r="H114" s="374">
        <v>1540</v>
      </c>
      <c r="L114" s="1127" t="s">
        <v>67</v>
      </c>
      <c r="M114" s="1128"/>
      <c r="N114" s="1128"/>
      <c r="O114" s="1129"/>
    </row>
    <row r="115" spans="1:15" x14ac:dyDescent="0.2">
      <c r="A115" s="238" t="s">
        <v>6</v>
      </c>
      <c r="B115" s="238"/>
      <c r="C115" s="299">
        <v>1815</v>
      </c>
      <c r="D115" s="300">
        <v>1836</v>
      </c>
      <c r="E115" s="300">
        <v>1991</v>
      </c>
      <c r="F115" s="300"/>
      <c r="G115" s="380"/>
      <c r="H115" s="375">
        <v>1870</v>
      </c>
      <c r="L115" s="218" t="s">
        <v>54</v>
      </c>
      <c r="M115" s="267" t="s">
        <v>68</v>
      </c>
      <c r="N115" s="267" t="s">
        <v>59</v>
      </c>
      <c r="O115" s="219" t="s">
        <v>51</v>
      </c>
    </row>
    <row r="116" spans="1:15" x14ac:dyDescent="0.2">
      <c r="A116" s="231" t="s">
        <v>7</v>
      </c>
      <c r="B116" s="231"/>
      <c r="C116" s="301">
        <v>87</v>
      </c>
      <c r="D116" s="302">
        <v>87.5</v>
      </c>
      <c r="E116" s="303">
        <v>93.3</v>
      </c>
      <c r="F116" s="303"/>
      <c r="G116" s="381"/>
      <c r="H116" s="376">
        <v>79.599999999999994</v>
      </c>
      <c r="I116" s="228"/>
      <c r="L116" s="354">
        <v>1</v>
      </c>
      <c r="M116" s="397" t="s">
        <v>111</v>
      </c>
      <c r="N116" s="397">
        <v>1700</v>
      </c>
      <c r="O116" s="398">
        <v>43</v>
      </c>
    </row>
    <row r="117" spans="1:15" x14ac:dyDescent="0.2">
      <c r="A117" s="231" t="s">
        <v>8</v>
      </c>
      <c r="B117" s="231"/>
      <c r="C117" s="246">
        <v>6.7000000000000004E-2</v>
      </c>
      <c r="D117" s="247">
        <v>6.2E-2</v>
      </c>
      <c r="E117" s="304">
        <v>5.8000000000000003E-2</v>
      </c>
      <c r="F117" s="304"/>
      <c r="G117" s="382"/>
      <c r="H117" s="377">
        <v>7.3999999999999996E-2</v>
      </c>
      <c r="L117" s="354">
        <v>2</v>
      </c>
      <c r="M117" s="397">
        <v>1</v>
      </c>
      <c r="N117" s="397" t="s">
        <v>112</v>
      </c>
      <c r="O117" s="398">
        <v>158</v>
      </c>
    </row>
    <row r="118" spans="1:15" x14ac:dyDescent="0.2">
      <c r="A118" s="238" t="s">
        <v>1</v>
      </c>
      <c r="B118" s="238"/>
      <c r="C118" s="250">
        <f t="shared" ref="C118:E118" si="22">C115/C114*100-100</f>
        <v>17.857142857142861</v>
      </c>
      <c r="D118" s="251">
        <f t="shared" si="22"/>
        <v>19.220779220779221</v>
      </c>
      <c r="E118" s="251">
        <f t="shared" si="22"/>
        <v>29.285714285714306</v>
      </c>
      <c r="F118" s="251"/>
      <c r="G118" s="252"/>
      <c r="H118" s="369">
        <f t="shared" ref="H118" si="23">H115/H114*100-100</f>
        <v>21.428571428571416</v>
      </c>
      <c r="L118" s="354">
        <v>3</v>
      </c>
      <c r="M118" s="397">
        <v>2</v>
      </c>
      <c r="N118" s="397" t="s">
        <v>113</v>
      </c>
      <c r="O118" s="398">
        <v>187</v>
      </c>
    </row>
    <row r="119" spans="1:15" ht="13.5" thickBot="1" x14ac:dyDescent="0.25">
      <c r="A119" s="231" t="s">
        <v>27</v>
      </c>
      <c r="B119" s="253"/>
      <c r="C119" s="254">
        <f>C115-C102</f>
        <v>42</v>
      </c>
      <c r="D119" s="255">
        <f>D115-C102</f>
        <v>63</v>
      </c>
      <c r="E119" s="255">
        <f>E115-C102</f>
        <v>218</v>
      </c>
      <c r="F119" s="255"/>
      <c r="G119" s="256"/>
      <c r="H119" s="363">
        <f t="shared" ref="H119" si="24">H115-H102</f>
        <v>37</v>
      </c>
      <c r="L119" s="404">
        <v>4</v>
      </c>
      <c r="M119" s="405">
        <v>3</v>
      </c>
      <c r="N119" s="405">
        <v>1970</v>
      </c>
      <c r="O119" s="406">
        <v>149</v>
      </c>
    </row>
    <row r="120" spans="1:15" x14ac:dyDescent="0.2">
      <c r="A120" s="265" t="s">
        <v>52</v>
      </c>
      <c r="B120" s="265"/>
      <c r="C120" s="259">
        <v>229</v>
      </c>
      <c r="D120" s="260">
        <v>155</v>
      </c>
      <c r="E120" s="260">
        <v>148</v>
      </c>
      <c r="F120" s="260"/>
      <c r="G120" s="261"/>
      <c r="H120" s="364">
        <f>SUM(C120:G120)</f>
        <v>532</v>
      </c>
      <c r="I120" s="200" t="s">
        <v>56</v>
      </c>
      <c r="J120" s="263">
        <f>H107-H120</f>
        <v>1</v>
      </c>
      <c r="K120" s="305">
        <f>J120/H107</f>
        <v>1.876172607879925E-3</v>
      </c>
    </row>
    <row r="121" spans="1:15" x14ac:dyDescent="0.2">
      <c r="A121" s="265" t="s">
        <v>28</v>
      </c>
      <c r="B121" s="265"/>
      <c r="C121" s="218">
        <v>66</v>
      </c>
      <c r="D121" s="267">
        <v>66</v>
      </c>
      <c r="E121" s="267">
        <v>66</v>
      </c>
      <c r="F121" s="267"/>
      <c r="G121" s="219"/>
      <c r="H121" s="325"/>
      <c r="I121" s="200" t="s">
        <v>57</v>
      </c>
      <c r="J121" s="200">
        <v>64.12</v>
      </c>
      <c r="K121" s="350"/>
    </row>
    <row r="122" spans="1:15" ht="13.5" thickBot="1" x14ac:dyDescent="0.25">
      <c r="A122" s="266" t="s">
        <v>26</v>
      </c>
      <c r="B122" s="266"/>
      <c r="C122" s="345">
        <f>C121-C108</f>
        <v>2</v>
      </c>
      <c r="D122" s="346">
        <f>D121-C108</f>
        <v>2</v>
      </c>
      <c r="E122" s="346">
        <f>E121-C108</f>
        <v>2</v>
      </c>
      <c r="F122" s="346"/>
      <c r="G122" s="347"/>
      <c r="H122" s="371"/>
      <c r="I122" s="200" t="s">
        <v>26</v>
      </c>
      <c r="J122" s="200">
        <f>J121-J108</f>
        <v>0.52000000000000313</v>
      </c>
      <c r="K122" s="350"/>
    </row>
    <row r="123" spans="1:15" x14ac:dyDescent="0.2">
      <c r="C123" s="200">
        <v>66</v>
      </c>
      <c r="D123" s="200">
        <v>66</v>
      </c>
      <c r="E123" s="200">
        <v>66</v>
      </c>
    </row>
    <row r="124" spans="1:15" ht="13.5" thickBot="1" x14ac:dyDescent="0.25"/>
    <row r="125" spans="1:15" ht="13.5" thickBot="1" x14ac:dyDescent="0.25">
      <c r="A125" s="270" t="s">
        <v>129</v>
      </c>
      <c r="B125" s="230"/>
      <c r="C125" s="1077" t="s">
        <v>53</v>
      </c>
      <c r="D125" s="1078"/>
      <c r="E125" s="1078"/>
      <c r="F125" s="1078"/>
      <c r="G125" s="372"/>
      <c r="H125" s="386" t="s">
        <v>0</v>
      </c>
    </row>
    <row r="126" spans="1:15" x14ac:dyDescent="0.2">
      <c r="A126" s="231" t="s">
        <v>2</v>
      </c>
      <c r="B126" s="904"/>
      <c r="C126" s="294">
        <v>1</v>
      </c>
      <c r="D126" s="225">
        <v>2</v>
      </c>
      <c r="E126" s="225">
        <v>3</v>
      </c>
      <c r="F126" s="225"/>
      <c r="G126" s="378"/>
      <c r="H126" s="373">
        <v>50</v>
      </c>
    </row>
    <row r="127" spans="1:15" x14ac:dyDescent="0.2">
      <c r="A127" s="234" t="s">
        <v>3</v>
      </c>
      <c r="B127" s="234"/>
      <c r="C127" s="348">
        <v>1670</v>
      </c>
      <c r="D127" s="349">
        <v>1670</v>
      </c>
      <c r="E127" s="297">
        <v>1670</v>
      </c>
      <c r="F127" s="297"/>
      <c r="G127" s="379"/>
      <c r="H127" s="374">
        <v>1670</v>
      </c>
    </row>
    <row r="128" spans="1:15" x14ac:dyDescent="0.2">
      <c r="A128" s="238" t="s">
        <v>6</v>
      </c>
      <c r="B128" s="238"/>
      <c r="C128" s="299">
        <v>1905</v>
      </c>
      <c r="D128" s="300">
        <v>1973</v>
      </c>
      <c r="E128" s="300">
        <v>2105</v>
      </c>
      <c r="F128" s="300"/>
      <c r="G128" s="380"/>
      <c r="H128" s="375">
        <v>1991</v>
      </c>
    </row>
    <row r="129" spans="1:14" x14ac:dyDescent="0.2">
      <c r="A129" s="231" t="s">
        <v>7</v>
      </c>
      <c r="B129" s="231"/>
      <c r="C129" s="301">
        <v>100</v>
      </c>
      <c r="D129" s="302">
        <v>100</v>
      </c>
      <c r="E129" s="303">
        <v>100</v>
      </c>
      <c r="F129" s="303"/>
      <c r="G129" s="381"/>
      <c r="H129" s="376">
        <v>92</v>
      </c>
      <c r="I129" s="228"/>
    </row>
    <row r="130" spans="1:14" x14ac:dyDescent="0.2">
      <c r="A130" s="231" t="s">
        <v>8</v>
      </c>
      <c r="B130" s="231"/>
      <c r="C130" s="246">
        <v>2.9000000000000001E-2</v>
      </c>
      <c r="D130" s="247">
        <v>2.9000000000000001E-2</v>
      </c>
      <c r="E130" s="304">
        <v>5.0999999999999997E-2</v>
      </c>
      <c r="F130" s="304"/>
      <c r="G130" s="382"/>
      <c r="H130" s="377">
        <v>5.5E-2</v>
      </c>
    </row>
    <row r="131" spans="1:14" x14ac:dyDescent="0.2">
      <c r="A131" s="238" t="s">
        <v>1</v>
      </c>
      <c r="B131" s="238"/>
      <c r="C131" s="250">
        <f t="shared" ref="C131:E131" si="25">C128/C127*100-100</f>
        <v>14.071856287425149</v>
      </c>
      <c r="D131" s="251">
        <f t="shared" si="25"/>
        <v>18.143712574850298</v>
      </c>
      <c r="E131" s="251">
        <f t="shared" si="25"/>
        <v>26.04790419161678</v>
      </c>
      <c r="F131" s="251"/>
      <c r="G131" s="252"/>
      <c r="H131" s="369">
        <f t="shared" ref="H131" si="26">H128/H127*100-100</f>
        <v>19.221556886227546</v>
      </c>
    </row>
    <row r="132" spans="1:14" ht="13.5" thickBot="1" x14ac:dyDescent="0.25">
      <c r="A132" s="231" t="s">
        <v>27</v>
      </c>
      <c r="B132" s="253"/>
      <c r="C132" s="254">
        <f>C128-C115</f>
        <v>90</v>
      </c>
      <c r="D132" s="255">
        <f>D128-C115</f>
        <v>158</v>
      </c>
      <c r="E132" s="255">
        <f>E128-C115</f>
        <v>290</v>
      </c>
      <c r="F132" s="255"/>
      <c r="G132" s="256"/>
      <c r="H132" s="363">
        <f t="shared" ref="H132" si="27">H128-H115</f>
        <v>121</v>
      </c>
    </row>
    <row r="133" spans="1:14" x14ac:dyDescent="0.2">
      <c r="A133" s="265" t="s">
        <v>52</v>
      </c>
      <c r="B133" s="265"/>
      <c r="C133" s="259">
        <v>158</v>
      </c>
      <c r="D133" s="260">
        <v>187</v>
      </c>
      <c r="E133" s="260">
        <v>149</v>
      </c>
      <c r="F133" s="260"/>
      <c r="G133" s="261"/>
      <c r="H133" s="364">
        <f>SUM(C133:G133)</f>
        <v>494</v>
      </c>
      <c r="I133" s="200" t="s">
        <v>56</v>
      </c>
      <c r="J133" s="446">
        <f>H120-H133</f>
        <v>38</v>
      </c>
      <c r="K133" s="305">
        <f>J133/H120</f>
        <v>7.1428571428571425E-2</v>
      </c>
      <c r="L133" s="1236" t="s">
        <v>138</v>
      </c>
      <c r="M133" s="1236"/>
      <c r="N133" s="1236"/>
    </row>
    <row r="134" spans="1:14" x14ac:dyDescent="0.2">
      <c r="A134" s="265" t="s">
        <v>28</v>
      </c>
      <c r="B134" s="265"/>
      <c r="C134" s="218">
        <v>68</v>
      </c>
      <c r="D134" s="267">
        <v>68</v>
      </c>
      <c r="E134" s="267">
        <v>68</v>
      </c>
      <c r="F134" s="267"/>
      <c r="G134" s="219"/>
      <c r="H134" s="325"/>
      <c r="I134" s="200" t="s">
        <v>57</v>
      </c>
      <c r="J134" s="200">
        <v>65.959999999999994</v>
      </c>
      <c r="K134" s="350"/>
    </row>
    <row r="135" spans="1:14" ht="13.5" thickBot="1" x14ac:dyDescent="0.25">
      <c r="A135" s="266" t="s">
        <v>26</v>
      </c>
      <c r="B135" s="266"/>
      <c r="C135" s="345">
        <f>C134-C121</f>
        <v>2</v>
      </c>
      <c r="D135" s="346">
        <f>D134-C121</f>
        <v>2</v>
      </c>
      <c r="E135" s="346">
        <f>E134-C121</f>
        <v>2</v>
      </c>
      <c r="F135" s="346"/>
      <c r="G135" s="347"/>
      <c r="H135" s="371"/>
      <c r="I135" s="200" t="s">
        <v>26</v>
      </c>
      <c r="J135" s="200">
        <f>J134-J121</f>
        <v>1.8399999999999892</v>
      </c>
      <c r="K135" s="350"/>
    </row>
    <row r="137" spans="1:14" ht="13.5" thickBot="1" x14ac:dyDescent="0.25"/>
    <row r="138" spans="1:14" ht="13.5" thickBot="1" x14ac:dyDescent="0.25">
      <c r="A138" s="270" t="s">
        <v>144</v>
      </c>
      <c r="B138" s="230"/>
      <c r="C138" s="1077" t="s">
        <v>53</v>
      </c>
      <c r="D138" s="1078"/>
      <c r="E138" s="1078"/>
      <c r="F138" s="1078"/>
      <c r="G138" s="372"/>
      <c r="H138" s="386" t="s">
        <v>0</v>
      </c>
    </row>
    <row r="139" spans="1:14" x14ac:dyDescent="0.2">
      <c r="A139" s="231" t="s">
        <v>2</v>
      </c>
      <c r="B139" s="904"/>
      <c r="C139" s="294">
        <v>1</v>
      </c>
      <c r="D139" s="225">
        <v>2</v>
      </c>
      <c r="E139" s="225">
        <v>3</v>
      </c>
      <c r="F139" s="225"/>
      <c r="G139" s="378"/>
      <c r="H139" s="373">
        <v>50</v>
      </c>
    </row>
    <row r="140" spans="1:14" x14ac:dyDescent="0.2">
      <c r="A140" s="234" t="s">
        <v>3</v>
      </c>
      <c r="B140" s="234"/>
      <c r="C140" s="348">
        <v>1800</v>
      </c>
      <c r="D140" s="349">
        <v>1800</v>
      </c>
      <c r="E140" s="297">
        <v>1800</v>
      </c>
      <c r="F140" s="297"/>
      <c r="G140" s="379"/>
      <c r="H140" s="374">
        <v>1800</v>
      </c>
    </row>
    <row r="141" spans="1:14" x14ac:dyDescent="0.2">
      <c r="A141" s="238" t="s">
        <v>6</v>
      </c>
      <c r="B141" s="238"/>
      <c r="C141" s="299">
        <v>1968</v>
      </c>
      <c r="D141" s="300">
        <v>2022</v>
      </c>
      <c r="E141" s="300">
        <v>2236</v>
      </c>
      <c r="F141" s="300"/>
      <c r="G141" s="380"/>
      <c r="H141" s="375">
        <v>2069</v>
      </c>
    </row>
    <row r="142" spans="1:14" x14ac:dyDescent="0.2">
      <c r="A142" s="231" t="s">
        <v>7</v>
      </c>
      <c r="B142" s="231"/>
      <c r="C142" s="301">
        <v>93.8</v>
      </c>
      <c r="D142" s="302">
        <v>100</v>
      </c>
      <c r="E142" s="303">
        <v>100</v>
      </c>
      <c r="F142" s="303"/>
      <c r="G142" s="381"/>
      <c r="H142" s="376">
        <v>80</v>
      </c>
      <c r="I142" s="228"/>
    </row>
    <row r="143" spans="1:14" x14ac:dyDescent="0.2">
      <c r="A143" s="231" t="s">
        <v>8</v>
      </c>
      <c r="B143" s="231"/>
      <c r="C143" s="246">
        <v>0.06</v>
      </c>
      <c r="D143" s="247">
        <v>3.5000000000000003E-2</v>
      </c>
      <c r="E143" s="304">
        <v>5.6000000000000001E-2</v>
      </c>
      <c r="F143" s="304"/>
      <c r="G143" s="382"/>
      <c r="H143" s="377">
        <v>7.3999999999999996E-2</v>
      </c>
    </row>
    <row r="144" spans="1:14" x14ac:dyDescent="0.2">
      <c r="A144" s="238" t="s">
        <v>1</v>
      </c>
      <c r="B144" s="238"/>
      <c r="C144" s="250">
        <f t="shared" ref="C144:E144" si="28">C141/C140*100-100</f>
        <v>9.3333333333333286</v>
      </c>
      <c r="D144" s="251">
        <f t="shared" si="28"/>
        <v>12.333333333333329</v>
      </c>
      <c r="E144" s="251">
        <f t="shared" si="28"/>
        <v>24.222222222222214</v>
      </c>
      <c r="F144" s="251"/>
      <c r="G144" s="252"/>
      <c r="H144" s="369">
        <f t="shared" ref="H144" si="29">H141/H140*100-100</f>
        <v>14.944444444444443</v>
      </c>
    </row>
    <row r="145" spans="1:14" ht="13.5" thickBot="1" x14ac:dyDescent="0.25">
      <c r="A145" s="231" t="s">
        <v>27</v>
      </c>
      <c r="B145" s="253"/>
      <c r="C145" s="254">
        <f>C141-C128</f>
        <v>63</v>
      </c>
      <c r="D145" s="255">
        <f>D141-C128</f>
        <v>117</v>
      </c>
      <c r="E145" s="255">
        <f>E141-C128</f>
        <v>331</v>
      </c>
      <c r="F145" s="255"/>
      <c r="G145" s="256"/>
      <c r="H145" s="363">
        <f t="shared" ref="H145" si="30">H141-H128</f>
        <v>78</v>
      </c>
    </row>
    <row r="146" spans="1:14" x14ac:dyDescent="0.2">
      <c r="A146" s="265" t="s">
        <v>52</v>
      </c>
      <c r="B146" s="265"/>
      <c r="C146" s="259">
        <v>158</v>
      </c>
      <c r="D146" s="260">
        <v>187</v>
      </c>
      <c r="E146" s="260">
        <v>148</v>
      </c>
      <c r="F146" s="260"/>
      <c r="G146" s="261"/>
      <c r="H146" s="364">
        <f>SUM(C146:G146)</f>
        <v>493</v>
      </c>
      <c r="I146" s="200" t="s">
        <v>56</v>
      </c>
      <c r="J146" s="263">
        <f>H133-H146</f>
        <v>1</v>
      </c>
      <c r="K146" s="305">
        <f>J146/H133</f>
        <v>2.0242914979757085E-3</v>
      </c>
      <c r="L146" s="1118"/>
      <c r="M146" s="1118"/>
      <c r="N146" s="1118"/>
    </row>
    <row r="147" spans="1:14" x14ac:dyDescent="0.2">
      <c r="A147" s="265" t="s">
        <v>28</v>
      </c>
      <c r="B147" s="265"/>
      <c r="C147" s="218">
        <v>70.5</v>
      </c>
      <c r="D147" s="267">
        <v>70.5</v>
      </c>
      <c r="E147" s="267">
        <v>70</v>
      </c>
      <c r="F147" s="267"/>
      <c r="G147" s="219"/>
      <c r="H147" s="325"/>
      <c r="I147" s="200" t="s">
        <v>57</v>
      </c>
      <c r="J147" s="200">
        <v>68.13</v>
      </c>
      <c r="K147" s="350"/>
    </row>
    <row r="148" spans="1:14" ht="13.5" thickBot="1" x14ac:dyDescent="0.25">
      <c r="A148" s="266" t="s">
        <v>26</v>
      </c>
      <c r="B148" s="266"/>
      <c r="C148" s="345">
        <f>C147-C134</f>
        <v>2.5</v>
      </c>
      <c r="D148" s="346">
        <f>D147-C134</f>
        <v>2.5</v>
      </c>
      <c r="E148" s="346">
        <f>E147-C134</f>
        <v>2</v>
      </c>
      <c r="F148" s="346"/>
      <c r="G148" s="347"/>
      <c r="H148" s="371"/>
      <c r="I148" s="200" t="s">
        <v>26</v>
      </c>
      <c r="J148" s="200">
        <f>J147-J134</f>
        <v>2.1700000000000017</v>
      </c>
      <c r="K148" s="350"/>
    </row>
    <row r="149" spans="1:14" x14ac:dyDescent="0.2">
      <c r="C149" s="200">
        <v>70.5</v>
      </c>
      <c r="D149" s="200">
        <v>70.5</v>
      </c>
    </row>
    <row r="150" spans="1:14" ht="13.5" thickBot="1" x14ac:dyDescent="0.25"/>
    <row r="151" spans="1:14" ht="13.5" thickBot="1" x14ac:dyDescent="0.25">
      <c r="A151" s="270" t="s">
        <v>145</v>
      </c>
      <c r="B151" s="230"/>
      <c r="C151" s="1086" t="s">
        <v>53</v>
      </c>
      <c r="D151" s="1087"/>
      <c r="E151" s="1088"/>
      <c r="F151" s="386" t="s">
        <v>0</v>
      </c>
    </row>
    <row r="152" spans="1:14" x14ac:dyDescent="0.2">
      <c r="A152" s="231" t="s">
        <v>2</v>
      </c>
      <c r="B152" s="904"/>
      <c r="C152" s="294">
        <v>1</v>
      </c>
      <c r="D152" s="225">
        <v>2</v>
      </c>
      <c r="E152" s="225">
        <v>3</v>
      </c>
      <c r="F152" s="373">
        <v>50</v>
      </c>
    </row>
    <row r="153" spans="1:14" x14ac:dyDescent="0.2">
      <c r="A153" s="234" t="s">
        <v>3</v>
      </c>
      <c r="B153" s="234"/>
      <c r="C153" s="348">
        <v>1920</v>
      </c>
      <c r="D153" s="349">
        <v>1920</v>
      </c>
      <c r="E153" s="297">
        <v>1920</v>
      </c>
      <c r="F153" s="374">
        <v>1920</v>
      </c>
    </row>
    <row r="154" spans="1:14" x14ac:dyDescent="0.2">
      <c r="A154" s="238" t="s">
        <v>6</v>
      </c>
      <c r="B154" s="238"/>
      <c r="C154" s="299">
        <v>2061</v>
      </c>
      <c r="D154" s="300">
        <v>2115</v>
      </c>
      <c r="E154" s="300">
        <v>2253</v>
      </c>
      <c r="F154" s="375">
        <v>2139</v>
      </c>
    </row>
    <row r="155" spans="1:14" x14ac:dyDescent="0.2">
      <c r="A155" s="231" t="s">
        <v>7</v>
      </c>
      <c r="B155" s="231"/>
      <c r="C155" s="301">
        <v>81.2</v>
      </c>
      <c r="D155" s="302">
        <v>100</v>
      </c>
      <c r="E155" s="303">
        <v>86.7</v>
      </c>
      <c r="F155" s="376">
        <v>88</v>
      </c>
      <c r="G155" s="228"/>
    </row>
    <row r="156" spans="1:14" x14ac:dyDescent="0.2">
      <c r="A156" s="231" t="s">
        <v>8</v>
      </c>
      <c r="B156" s="231"/>
      <c r="C156" s="246">
        <v>7.3999999999999996E-2</v>
      </c>
      <c r="D156" s="247">
        <v>3.5999999999999997E-2</v>
      </c>
      <c r="E156" s="304">
        <v>5.8999999999999997E-2</v>
      </c>
      <c r="F156" s="377">
        <v>6.7000000000000004E-2</v>
      </c>
    </row>
    <row r="157" spans="1:14" x14ac:dyDescent="0.2">
      <c r="A157" s="238" t="s">
        <v>1</v>
      </c>
      <c r="B157" s="238"/>
      <c r="C157" s="250">
        <f t="shared" ref="C157:E157" si="31">C154/C153*100-100</f>
        <v>7.34375</v>
      </c>
      <c r="D157" s="251">
        <f t="shared" si="31"/>
        <v>10.15625</v>
      </c>
      <c r="E157" s="251">
        <f t="shared" si="31"/>
        <v>17.343749999999986</v>
      </c>
      <c r="F157" s="369">
        <f t="shared" ref="F157" si="32">F154/F153*100-100</f>
        <v>11.40625</v>
      </c>
    </row>
    <row r="158" spans="1:14" ht="13.5" thickBot="1" x14ac:dyDescent="0.25">
      <c r="A158" s="231" t="s">
        <v>27</v>
      </c>
      <c r="B158" s="253"/>
      <c r="C158" s="254">
        <f>C154-C141</f>
        <v>93</v>
      </c>
      <c r="D158" s="255">
        <f>D154-C141</f>
        <v>147</v>
      </c>
      <c r="E158" s="255">
        <f>E154-C141</f>
        <v>285</v>
      </c>
      <c r="F158" s="363">
        <f>F154-H141</f>
        <v>70</v>
      </c>
    </row>
    <row r="159" spans="1:14" x14ac:dyDescent="0.2">
      <c r="A159" s="265" t="s">
        <v>52</v>
      </c>
      <c r="B159" s="265"/>
      <c r="C159" s="259">
        <v>157</v>
      </c>
      <c r="D159" s="260">
        <v>187</v>
      </c>
      <c r="E159" s="260">
        <v>148</v>
      </c>
      <c r="F159" s="364">
        <f>SUM(C159:E159)</f>
        <v>492</v>
      </c>
      <c r="G159" s="200" t="s">
        <v>56</v>
      </c>
      <c r="H159" s="263">
        <f>H146-F159</f>
        <v>1</v>
      </c>
      <c r="I159" s="305">
        <f>H159/H146</f>
        <v>2.0283975659229209E-3</v>
      </c>
    </row>
    <row r="160" spans="1:14" x14ac:dyDescent="0.2">
      <c r="A160" s="265" t="s">
        <v>28</v>
      </c>
      <c r="B160" s="265"/>
      <c r="C160" s="218">
        <v>73.5</v>
      </c>
      <c r="D160" s="267">
        <v>73</v>
      </c>
      <c r="E160" s="267">
        <v>73</v>
      </c>
      <c r="F160" s="325"/>
      <c r="G160" s="200" t="s">
        <v>57</v>
      </c>
      <c r="H160" s="200">
        <v>70.53</v>
      </c>
      <c r="I160" s="350"/>
    </row>
    <row r="161" spans="1:13" ht="13.5" thickBot="1" x14ac:dyDescent="0.25">
      <c r="A161" s="266" t="s">
        <v>26</v>
      </c>
      <c r="B161" s="266"/>
      <c r="C161" s="345">
        <f>C160-C147</f>
        <v>3</v>
      </c>
      <c r="D161" s="346">
        <f>D160-C147</f>
        <v>2.5</v>
      </c>
      <c r="E161" s="346">
        <f>E160-C147</f>
        <v>2.5</v>
      </c>
      <c r="F161" s="371"/>
      <c r="G161" s="200" t="s">
        <v>26</v>
      </c>
      <c r="H161" s="200">
        <f>H160-J147</f>
        <v>2.4000000000000057</v>
      </c>
      <c r="I161" s="350"/>
    </row>
    <row r="163" spans="1:13" ht="13.5" thickBot="1" x14ac:dyDescent="0.25"/>
    <row r="164" spans="1:13" ht="13.5" thickBot="1" x14ac:dyDescent="0.25">
      <c r="A164" s="270" t="s">
        <v>146</v>
      </c>
      <c r="B164" s="230"/>
      <c r="C164" s="1086" t="s">
        <v>53</v>
      </c>
      <c r="D164" s="1087"/>
      <c r="E164" s="1088"/>
      <c r="F164" s="386" t="s">
        <v>0</v>
      </c>
    </row>
    <row r="165" spans="1:13" x14ac:dyDescent="0.2">
      <c r="A165" s="231" t="s">
        <v>2</v>
      </c>
      <c r="B165" s="904"/>
      <c r="C165" s="294">
        <v>1</v>
      </c>
      <c r="D165" s="225">
        <v>2</v>
      </c>
      <c r="E165" s="225">
        <v>3</v>
      </c>
      <c r="F165" s="373">
        <v>50</v>
      </c>
    </row>
    <row r="166" spans="1:13" x14ac:dyDescent="0.2">
      <c r="A166" s="234" t="s">
        <v>3</v>
      </c>
      <c r="B166" s="234"/>
      <c r="C166" s="348">
        <v>2040</v>
      </c>
      <c r="D166" s="349">
        <v>2040</v>
      </c>
      <c r="E166" s="297">
        <v>2040</v>
      </c>
      <c r="F166" s="374">
        <v>2040</v>
      </c>
    </row>
    <row r="167" spans="1:13" x14ac:dyDescent="0.2">
      <c r="A167" s="238" t="s">
        <v>6</v>
      </c>
      <c r="B167" s="238"/>
      <c r="C167" s="299">
        <v>2149</v>
      </c>
      <c r="D167" s="300">
        <v>2216</v>
      </c>
      <c r="E167" s="300">
        <v>2382</v>
      </c>
      <c r="F167" s="375">
        <v>2244</v>
      </c>
      <c r="L167" s="200" t="s">
        <v>147</v>
      </c>
      <c r="M167" s="200" t="s">
        <v>163</v>
      </c>
    </row>
    <row r="168" spans="1:13" x14ac:dyDescent="0.2">
      <c r="A168" s="231" t="s">
        <v>7</v>
      </c>
      <c r="B168" s="231"/>
      <c r="C168" s="301">
        <v>87.5</v>
      </c>
      <c r="D168" s="302">
        <v>100</v>
      </c>
      <c r="E168" s="303">
        <v>86.7</v>
      </c>
      <c r="F168" s="376">
        <v>78</v>
      </c>
      <c r="G168" s="228"/>
      <c r="L168" s="200" t="s">
        <v>148</v>
      </c>
      <c r="M168" s="200" t="s">
        <v>164</v>
      </c>
    </row>
    <row r="169" spans="1:13" x14ac:dyDescent="0.2">
      <c r="A169" s="231" t="s">
        <v>8</v>
      </c>
      <c r="B169" s="231"/>
      <c r="C169" s="246">
        <v>6.4000000000000001E-2</v>
      </c>
      <c r="D169" s="247">
        <v>3.7999999999999999E-2</v>
      </c>
      <c r="E169" s="304">
        <v>8.1000000000000003E-2</v>
      </c>
      <c r="F169" s="377">
        <v>7.4999999999999997E-2</v>
      </c>
      <c r="L169" s="200" t="s">
        <v>149</v>
      </c>
      <c r="M169" s="200" t="s">
        <v>165</v>
      </c>
    </row>
    <row r="170" spans="1:13" x14ac:dyDescent="0.2">
      <c r="A170" s="238" t="s">
        <v>1</v>
      </c>
      <c r="B170" s="238"/>
      <c r="C170" s="250">
        <f t="shared" ref="C170:F170" si="33">C167/C166*100-100</f>
        <v>5.3431372549019613</v>
      </c>
      <c r="D170" s="251">
        <f t="shared" si="33"/>
        <v>8.6274509803921546</v>
      </c>
      <c r="E170" s="251">
        <f t="shared" si="33"/>
        <v>16.764705882352942</v>
      </c>
      <c r="F170" s="369">
        <f t="shared" si="33"/>
        <v>10.000000000000014</v>
      </c>
      <c r="L170" s="200" t="s">
        <v>162</v>
      </c>
      <c r="M170" s="200">
        <v>1870</v>
      </c>
    </row>
    <row r="171" spans="1:13" ht="13.5" thickBot="1" x14ac:dyDescent="0.25">
      <c r="A171" s="231" t="s">
        <v>27</v>
      </c>
      <c r="B171" s="253"/>
      <c r="C171" s="254">
        <f>C167-C154</f>
        <v>88</v>
      </c>
      <c r="D171" s="255">
        <f t="shared" ref="D171:E171" si="34">D167-D154</f>
        <v>101</v>
      </c>
      <c r="E171" s="255">
        <f t="shared" si="34"/>
        <v>129</v>
      </c>
      <c r="F171" s="363">
        <f>F167-F154</f>
        <v>105</v>
      </c>
    </row>
    <row r="172" spans="1:13" x14ac:dyDescent="0.2">
      <c r="A172" s="265" t="s">
        <v>52</v>
      </c>
      <c r="B172" s="265"/>
      <c r="C172" s="310">
        <v>130</v>
      </c>
      <c r="D172" s="311">
        <v>191</v>
      </c>
      <c r="E172" s="311">
        <v>133</v>
      </c>
      <c r="F172" s="261">
        <f>SUM(C172:E172)</f>
        <v>454</v>
      </c>
      <c r="G172" s="200" t="s">
        <v>56</v>
      </c>
      <c r="H172" s="263">
        <f>F159-F172</f>
        <v>38</v>
      </c>
      <c r="I172" s="305">
        <f>H172/F159</f>
        <v>7.7235772357723581E-2</v>
      </c>
      <c r="J172" s="200" t="s">
        <v>161</v>
      </c>
      <c r="K172" s="200">
        <v>37</v>
      </c>
    </row>
    <row r="173" spans="1:13" x14ac:dyDescent="0.2">
      <c r="A173" s="265" t="s">
        <v>28</v>
      </c>
      <c r="B173" s="265"/>
      <c r="C173" s="218">
        <v>76.5</v>
      </c>
      <c r="D173" s="267">
        <v>76</v>
      </c>
      <c r="E173" s="267">
        <v>76</v>
      </c>
      <c r="F173" s="219"/>
      <c r="G173" s="200" t="s">
        <v>57</v>
      </c>
      <c r="H173" s="200">
        <v>70.64</v>
      </c>
      <c r="I173" s="350"/>
    </row>
    <row r="174" spans="1:13" ht="13.5" thickBot="1" x14ac:dyDescent="0.25">
      <c r="A174" s="266" t="s">
        <v>26</v>
      </c>
      <c r="B174" s="266"/>
      <c r="C174" s="345">
        <f>C173-C160</f>
        <v>3</v>
      </c>
      <c r="D174" s="346">
        <f>D173-D160</f>
        <v>3</v>
      </c>
      <c r="E174" s="346">
        <f>E173-E160</f>
        <v>3</v>
      </c>
      <c r="F174" s="322"/>
      <c r="G174" s="200" t="s">
        <v>26</v>
      </c>
      <c r="H174" s="200">
        <f>H173-H160</f>
        <v>0.10999999999999943</v>
      </c>
      <c r="I174" s="350"/>
    </row>
    <row r="176" spans="1:13" ht="13.5" thickBot="1" x14ac:dyDescent="0.25"/>
    <row r="177" spans="1:15" ht="13.5" thickBot="1" x14ac:dyDescent="0.25">
      <c r="A177" s="270" t="s">
        <v>166</v>
      </c>
      <c r="B177" s="230"/>
      <c r="C177" s="1086" t="s">
        <v>53</v>
      </c>
      <c r="D177" s="1087"/>
      <c r="E177" s="1088"/>
      <c r="F177" s="386" t="s">
        <v>0</v>
      </c>
      <c r="G177" s="228" t="s">
        <v>190</v>
      </c>
      <c r="L177" s="1124" t="s">
        <v>189</v>
      </c>
      <c r="M177" s="1125"/>
      <c r="N177" s="1125"/>
      <c r="O177" s="1126"/>
    </row>
    <row r="178" spans="1:15" x14ac:dyDescent="0.2">
      <c r="A178" s="231" t="s">
        <v>2</v>
      </c>
      <c r="B178" s="904"/>
      <c r="C178" s="294">
        <v>1</v>
      </c>
      <c r="D178" s="225">
        <v>2</v>
      </c>
      <c r="E178" s="225">
        <v>3</v>
      </c>
      <c r="F178" s="373">
        <v>50</v>
      </c>
      <c r="L178" s="1127" t="s">
        <v>67</v>
      </c>
      <c r="M178" s="1128"/>
      <c r="N178" s="1128"/>
      <c r="O178" s="1129"/>
    </row>
    <row r="179" spans="1:15" x14ac:dyDescent="0.2">
      <c r="A179" s="234" t="s">
        <v>3</v>
      </c>
      <c r="B179" s="234"/>
      <c r="C179" s="348">
        <v>2160</v>
      </c>
      <c r="D179" s="349">
        <v>2160</v>
      </c>
      <c r="E179" s="297">
        <v>2160</v>
      </c>
      <c r="F179" s="374">
        <v>2160</v>
      </c>
      <c r="L179" s="218" t="s">
        <v>54</v>
      </c>
      <c r="M179" s="267" t="s">
        <v>68</v>
      </c>
      <c r="N179" s="267" t="s">
        <v>59</v>
      </c>
      <c r="O179" s="219" t="s">
        <v>51</v>
      </c>
    </row>
    <row r="180" spans="1:15" x14ac:dyDescent="0.2">
      <c r="A180" s="238" t="s">
        <v>6</v>
      </c>
      <c r="B180" s="238"/>
      <c r="C180" s="299">
        <v>2259</v>
      </c>
      <c r="D180" s="300">
        <v>2372</v>
      </c>
      <c r="E180" s="300">
        <v>2552</v>
      </c>
      <c r="F180" s="375">
        <v>2391</v>
      </c>
      <c r="L180" s="354" t="s">
        <v>187</v>
      </c>
      <c r="M180" s="397" t="s">
        <v>187</v>
      </c>
      <c r="N180" s="397">
        <v>1870</v>
      </c>
      <c r="O180" s="398">
        <v>37</v>
      </c>
    </row>
    <row r="181" spans="1:15" x14ac:dyDescent="0.2">
      <c r="A181" s="231" t="s">
        <v>7</v>
      </c>
      <c r="B181" s="231"/>
      <c r="C181" s="301">
        <v>92.3</v>
      </c>
      <c r="D181" s="302">
        <v>100</v>
      </c>
      <c r="E181" s="303">
        <v>100</v>
      </c>
      <c r="F181" s="376">
        <v>88.9</v>
      </c>
      <c r="G181" s="228"/>
      <c r="L181" s="354">
        <v>1</v>
      </c>
      <c r="M181" s="397">
        <v>1</v>
      </c>
      <c r="N181" s="397" t="s">
        <v>163</v>
      </c>
      <c r="O181" s="398">
        <v>130</v>
      </c>
    </row>
    <row r="182" spans="1:15" x14ac:dyDescent="0.2">
      <c r="A182" s="231" t="s">
        <v>8</v>
      </c>
      <c r="B182" s="231"/>
      <c r="C182" s="246">
        <v>4.9000000000000002E-2</v>
      </c>
      <c r="D182" s="247">
        <v>3.2000000000000001E-2</v>
      </c>
      <c r="E182" s="304">
        <v>3.3000000000000002E-2</v>
      </c>
      <c r="F182" s="377">
        <v>0.06</v>
      </c>
      <c r="L182" s="354">
        <v>2</v>
      </c>
      <c r="M182" s="397">
        <v>2</v>
      </c>
      <c r="N182" s="397" t="s">
        <v>164</v>
      </c>
      <c r="O182" s="398">
        <v>191</v>
      </c>
    </row>
    <row r="183" spans="1:15" ht="13.5" thickBot="1" x14ac:dyDescent="0.25">
      <c r="A183" s="238" t="s">
        <v>1</v>
      </c>
      <c r="B183" s="238"/>
      <c r="C183" s="250">
        <f t="shared" ref="C183:F183" si="35">C180/C179*100-100</f>
        <v>4.5833333333333428</v>
      </c>
      <c r="D183" s="251">
        <f t="shared" si="35"/>
        <v>9.8148148148148096</v>
      </c>
      <c r="E183" s="251">
        <f t="shared" si="35"/>
        <v>18.148148148148152</v>
      </c>
      <c r="F183" s="369">
        <f t="shared" si="35"/>
        <v>10.694444444444457</v>
      </c>
      <c r="L183" s="404">
        <v>3</v>
      </c>
      <c r="M183" s="405">
        <v>3</v>
      </c>
      <c r="N183" s="405">
        <v>2310</v>
      </c>
      <c r="O183" s="406">
        <v>133</v>
      </c>
    </row>
    <row r="184" spans="1:15" ht="13.5" thickBot="1" x14ac:dyDescent="0.25">
      <c r="A184" s="231" t="s">
        <v>27</v>
      </c>
      <c r="B184" s="253"/>
      <c r="C184" s="254">
        <f>C180-C167</f>
        <v>110</v>
      </c>
      <c r="D184" s="255">
        <f t="shared" ref="D184:E184" si="36">D180-D167</f>
        <v>156</v>
      </c>
      <c r="E184" s="255">
        <f t="shared" si="36"/>
        <v>170</v>
      </c>
      <c r="F184" s="363">
        <f>F180-F167</f>
        <v>147</v>
      </c>
    </row>
    <row r="185" spans="1:15" x14ac:dyDescent="0.2">
      <c r="A185" s="265" t="s">
        <v>52</v>
      </c>
      <c r="B185" s="265"/>
      <c r="C185" s="310">
        <v>129</v>
      </c>
      <c r="D185" s="311">
        <v>190</v>
      </c>
      <c r="E185" s="311">
        <v>133</v>
      </c>
      <c r="F185" s="261">
        <f>SUM(C185:E185)</f>
        <v>452</v>
      </c>
      <c r="G185" s="200" t="s">
        <v>56</v>
      </c>
      <c r="H185" s="263">
        <f>F172-F185</f>
        <v>2</v>
      </c>
      <c r="I185" s="305">
        <f>H185/F172</f>
        <v>4.4052863436123352E-3</v>
      </c>
    </row>
    <row r="186" spans="1:15" x14ac:dyDescent="0.2">
      <c r="A186" s="265" t="s">
        <v>28</v>
      </c>
      <c r="B186" s="265"/>
      <c r="C186" s="218">
        <v>80.5</v>
      </c>
      <c r="D186" s="267">
        <v>79.5</v>
      </c>
      <c r="E186" s="267">
        <v>79.5</v>
      </c>
      <c r="F186" s="219"/>
      <c r="G186" s="200" t="s">
        <v>57</v>
      </c>
      <c r="H186" s="200">
        <v>76.61</v>
      </c>
      <c r="I186" s="350"/>
    </row>
    <row r="187" spans="1:15" ht="13.5" thickBot="1" x14ac:dyDescent="0.25">
      <c r="A187" s="266" t="s">
        <v>26</v>
      </c>
      <c r="B187" s="266"/>
      <c r="C187" s="345">
        <f>C186-C173</f>
        <v>4</v>
      </c>
      <c r="D187" s="346">
        <f>D186-D173</f>
        <v>3.5</v>
      </c>
      <c r="E187" s="346">
        <f>E186-E173</f>
        <v>3.5</v>
      </c>
      <c r="F187" s="322"/>
      <c r="G187" s="200" t="s">
        <v>26</v>
      </c>
      <c r="H187" s="200">
        <f>H186-H173</f>
        <v>5.9699999999999989</v>
      </c>
      <c r="I187" s="350"/>
    </row>
    <row r="189" spans="1:15" ht="13.5" thickBot="1" x14ac:dyDescent="0.25"/>
    <row r="190" spans="1:15" ht="13.5" thickBot="1" x14ac:dyDescent="0.25">
      <c r="A190" s="270" t="s">
        <v>191</v>
      </c>
      <c r="B190" s="230"/>
      <c r="C190" s="1086" t="s">
        <v>53</v>
      </c>
      <c r="D190" s="1087"/>
      <c r="E190" s="1088"/>
      <c r="F190" s="1140" t="s">
        <v>0</v>
      </c>
      <c r="G190" s="228">
        <v>46</v>
      </c>
    </row>
    <row r="191" spans="1:15" x14ac:dyDescent="0.2">
      <c r="A191" s="231" t="s">
        <v>2</v>
      </c>
      <c r="B191" s="904"/>
      <c r="C191" s="294">
        <v>1</v>
      </c>
      <c r="D191" s="225">
        <v>2</v>
      </c>
      <c r="E191" s="225">
        <v>3</v>
      </c>
      <c r="F191" s="1225"/>
    </row>
    <row r="192" spans="1:15" x14ac:dyDescent="0.2">
      <c r="A192" s="234" t="s">
        <v>3</v>
      </c>
      <c r="B192" s="234"/>
      <c r="C192" s="348">
        <v>2290</v>
      </c>
      <c r="D192" s="349">
        <v>2290</v>
      </c>
      <c r="E192" s="297">
        <v>2290</v>
      </c>
      <c r="F192" s="374">
        <v>2290</v>
      </c>
    </row>
    <row r="193" spans="1:9" x14ac:dyDescent="0.2">
      <c r="A193" s="238" t="s">
        <v>6</v>
      </c>
      <c r="B193" s="238"/>
      <c r="C193" s="299">
        <v>2345</v>
      </c>
      <c r="D193" s="300">
        <v>2470</v>
      </c>
      <c r="E193" s="300">
        <v>2583</v>
      </c>
      <c r="F193" s="375">
        <v>2469</v>
      </c>
    </row>
    <row r="194" spans="1:9" x14ac:dyDescent="0.2">
      <c r="A194" s="231" t="s">
        <v>7</v>
      </c>
      <c r="B194" s="231"/>
      <c r="C194" s="301">
        <v>92.3</v>
      </c>
      <c r="D194" s="302">
        <v>100</v>
      </c>
      <c r="E194" s="303">
        <v>100</v>
      </c>
      <c r="F194" s="376">
        <v>93.5</v>
      </c>
      <c r="G194" s="228"/>
    </row>
    <row r="195" spans="1:9" x14ac:dyDescent="0.2">
      <c r="A195" s="231" t="s">
        <v>8</v>
      </c>
      <c r="B195" s="231"/>
      <c r="C195" s="246">
        <v>4.2999999999999997E-2</v>
      </c>
      <c r="D195" s="247">
        <v>2.9000000000000001E-2</v>
      </c>
      <c r="E195" s="304">
        <v>3.7999999999999999E-2</v>
      </c>
      <c r="F195" s="377">
        <v>5.0999999999999997E-2</v>
      </c>
    </row>
    <row r="196" spans="1:9" x14ac:dyDescent="0.2">
      <c r="A196" s="238" t="s">
        <v>1</v>
      </c>
      <c r="B196" s="238"/>
      <c r="C196" s="250">
        <f t="shared" ref="C196:F196" si="37">C193/C192*100-100</f>
        <v>2.4017467248908133</v>
      </c>
      <c r="D196" s="251">
        <f t="shared" si="37"/>
        <v>7.8602620087336277</v>
      </c>
      <c r="E196" s="251">
        <f t="shared" si="37"/>
        <v>12.794759825327517</v>
      </c>
      <c r="F196" s="369">
        <f t="shared" si="37"/>
        <v>7.8165938864628686</v>
      </c>
    </row>
    <row r="197" spans="1:9" ht="13.5" thickBot="1" x14ac:dyDescent="0.25">
      <c r="A197" s="231" t="s">
        <v>27</v>
      </c>
      <c r="B197" s="253"/>
      <c r="C197" s="254">
        <f>C193-C180</f>
        <v>86</v>
      </c>
      <c r="D197" s="255">
        <f t="shared" ref="D197:E197" si="38">D193-D180</f>
        <v>98</v>
      </c>
      <c r="E197" s="255">
        <f t="shared" si="38"/>
        <v>31</v>
      </c>
      <c r="F197" s="363">
        <f>F193-F180</f>
        <v>78</v>
      </c>
    </row>
    <row r="198" spans="1:9" x14ac:dyDescent="0.2">
      <c r="A198" s="265" t="s">
        <v>52</v>
      </c>
      <c r="B198" s="265"/>
      <c r="C198" s="310">
        <v>128</v>
      </c>
      <c r="D198" s="311">
        <v>190</v>
      </c>
      <c r="E198" s="311">
        <v>133</v>
      </c>
      <c r="F198" s="261">
        <f>SUM(C198:E198)</f>
        <v>451</v>
      </c>
      <c r="G198" s="200" t="s">
        <v>56</v>
      </c>
      <c r="H198" s="263">
        <f>F185-F198</f>
        <v>1</v>
      </c>
      <c r="I198" s="305">
        <f>H198/F185</f>
        <v>2.2123893805309734E-3</v>
      </c>
    </row>
    <row r="199" spans="1:9" x14ac:dyDescent="0.2">
      <c r="A199" s="265" t="s">
        <v>28</v>
      </c>
      <c r="B199" s="265"/>
      <c r="C199" s="218">
        <v>85.5</v>
      </c>
      <c r="D199" s="267">
        <v>84.5</v>
      </c>
      <c r="E199" s="267">
        <v>84.5</v>
      </c>
      <c r="F199" s="219"/>
      <c r="G199" s="200" t="s">
        <v>57</v>
      </c>
      <c r="H199" s="200">
        <v>79.95</v>
      </c>
      <c r="I199" s="350"/>
    </row>
    <row r="200" spans="1:9" ht="13.5" thickBot="1" x14ac:dyDescent="0.25">
      <c r="A200" s="266" t="s">
        <v>26</v>
      </c>
      <c r="B200" s="266"/>
      <c r="C200" s="345">
        <f>C199-C186</f>
        <v>5</v>
      </c>
      <c r="D200" s="346">
        <f>D199-D186</f>
        <v>5</v>
      </c>
      <c r="E200" s="346">
        <f>E199-E186</f>
        <v>5</v>
      </c>
      <c r="F200" s="322"/>
      <c r="G200" s="200" t="s">
        <v>26</v>
      </c>
      <c r="H200" s="200">
        <f>H199-H186</f>
        <v>3.3400000000000034</v>
      </c>
      <c r="I200" s="350"/>
    </row>
    <row r="202" spans="1:9" ht="13.5" thickBot="1" x14ac:dyDescent="0.25"/>
    <row r="203" spans="1:9" ht="13.5" thickBot="1" x14ac:dyDescent="0.25">
      <c r="A203" s="270" t="s">
        <v>192</v>
      </c>
      <c r="B203" s="230"/>
      <c r="C203" s="1086" t="s">
        <v>53</v>
      </c>
      <c r="D203" s="1087"/>
      <c r="E203" s="1088"/>
      <c r="F203" s="1140" t="s">
        <v>0</v>
      </c>
      <c r="G203" s="228"/>
    </row>
    <row r="204" spans="1:9" x14ac:dyDescent="0.2">
      <c r="A204" s="231" t="s">
        <v>2</v>
      </c>
      <c r="B204" s="904"/>
      <c r="C204" s="294">
        <v>1</v>
      </c>
      <c r="D204" s="225">
        <v>2</v>
      </c>
      <c r="E204" s="225">
        <v>3</v>
      </c>
      <c r="F204" s="1225"/>
    </row>
    <row r="205" spans="1:9" x14ac:dyDescent="0.2">
      <c r="A205" s="234" t="s">
        <v>3</v>
      </c>
      <c r="B205" s="234"/>
      <c r="C205" s="348">
        <v>2420</v>
      </c>
      <c r="D205" s="349">
        <v>2420</v>
      </c>
      <c r="E205" s="297">
        <v>2420</v>
      </c>
      <c r="F205" s="374">
        <v>2420</v>
      </c>
    </row>
    <row r="206" spans="1:9" x14ac:dyDescent="0.2">
      <c r="A206" s="238" t="s">
        <v>6</v>
      </c>
      <c r="B206" s="238"/>
      <c r="C206" s="299">
        <v>2411</v>
      </c>
      <c r="D206" s="300">
        <v>2532</v>
      </c>
      <c r="E206" s="300">
        <v>2763</v>
      </c>
      <c r="F206" s="375">
        <v>2564</v>
      </c>
    </row>
    <row r="207" spans="1:9" x14ac:dyDescent="0.2">
      <c r="A207" s="231" t="s">
        <v>7</v>
      </c>
      <c r="B207" s="231"/>
      <c r="C207" s="301">
        <v>92.3</v>
      </c>
      <c r="D207" s="302">
        <v>89.5</v>
      </c>
      <c r="E207" s="303">
        <v>100</v>
      </c>
      <c r="F207" s="376">
        <v>77.8</v>
      </c>
      <c r="G207" s="228"/>
    </row>
    <row r="208" spans="1:9" x14ac:dyDescent="0.2">
      <c r="A208" s="231" t="s">
        <v>8</v>
      </c>
      <c r="B208" s="231"/>
      <c r="C208" s="246">
        <v>6.9000000000000006E-2</v>
      </c>
      <c r="D208" s="247">
        <v>6.5000000000000002E-2</v>
      </c>
      <c r="E208" s="304">
        <v>4.2000000000000003E-2</v>
      </c>
      <c r="F208" s="377">
        <v>7.9000000000000001E-2</v>
      </c>
    </row>
    <row r="209" spans="1:9" x14ac:dyDescent="0.2">
      <c r="A209" s="238" t="s">
        <v>1</v>
      </c>
      <c r="B209" s="238"/>
      <c r="C209" s="250">
        <f t="shared" ref="C209:F209" si="39">C206/C205*100-100</f>
        <v>-0.37190082644627864</v>
      </c>
      <c r="D209" s="251">
        <f t="shared" si="39"/>
        <v>4.6280991735537071</v>
      </c>
      <c r="E209" s="251">
        <f t="shared" si="39"/>
        <v>14.173553719008254</v>
      </c>
      <c r="F209" s="369">
        <f t="shared" si="39"/>
        <v>5.9504132231404867</v>
      </c>
    </row>
    <row r="210" spans="1:9" ht="13.5" thickBot="1" x14ac:dyDescent="0.25">
      <c r="A210" s="231" t="s">
        <v>27</v>
      </c>
      <c r="B210" s="253"/>
      <c r="C210" s="254">
        <f>C206-C193</f>
        <v>66</v>
      </c>
      <c r="D210" s="255">
        <f t="shared" ref="D210:E210" si="40">D206-D193</f>
        <v>62</v>
      </c>
      <c r="E210" s="255">
        <f t="shared" si="40"/>
        <v>180</v>
      </c>
      <c r="F210" s="363">
        <f>F206-F193</f>
        <v>95</v>
      </c>
    </row>
    <row r="211" spans="1:9" x14ac:dyDescent="0.2">
      <c r="A211" s="265" t="s">
        <v>52</v>
      </c>
      <c r="B211" s="265"/>
      <c r="C211" s="310">
        <v>128</v>
      </c>
      <c r="D211" s="311">
        <v>190</v>
      </c>
      <c r="E211" s="311">
        <v>133</v>
      </c>
      <c r="F211" s="261">
        <f>SUM(C211:E211)</f>
        <v>451</v>
      </c>
      <c r="G211" s="200" t="s">
        <v>56</v>
      </c>
      <c r="H211" s="263">
        <f>F198-F211</f>
        <v>0</v>
      </c>
      <c r="I211" s="305">
        <f>H211/F198</f>
        <v>0</v>
      </c>
    </row>
    <row r="212" spans="1:9" x14ac:dyDescent="0.2">
      <c r="A212" s="265" t="s">
        <v>28</v>
      </c>
      <c r="B212" s="265"/>
      <c r="C212" s="218">
        <v>91.5</v>
      </c>
      <c r="D212" s="267">
        <v>90.5</v>
      </c>
      <c r="E212" s="267">
        <v>90.5</v>
      </c>
      <c r="F212" s="219"/>
      <c r="G212" s="200" t="s">
        <v>57</v>
      </c>
      <c r="H212" s="200">
        <v>84.8</v>
      </c>
      <c r="I212" s="350"/>
    </row>
    <row r="213" spans="1:9" ht="13.5" thickBot="1" x14ac:dyDescent="0.25">
      <c r="A213" s="266" t="s">
        <v>26</v>
      </c>
      <c r="B213" s="266"/>
      <c r="C213" s="345">
        <f>C212-C199</f>
        <v>6</v>
      </c>
      <c r="D213" s="346">
        <f>D212-D199</f>
        <v>6</v>
      </c>
      <c r="E213" s="346">
        <f>E212-E199</f>
        <v>6</v>
      </c>
      <c r="F213" s="322"/>
      <c r="G213" s="200" t="s">
        <v>26</v>
      </c>
      <c r="H213" s="200">
        <f>H212-H199</f>
        <v>4.8499999999999943</v>
      </c>
      <c r="I213" s="350"/>
    </row>
    <row r="215" spans="1:9" ht="13.5" thickBot="1" x14ac:dyDescent="0.25"/>
    <row r="216" spans="1:9" ht="13.5" thickBot="1" x14ac:dyDescent="0.25">
      <c r="A216" s="270" t="s">
        <v>193</v>
      </c>
      <c r="B216" s="230"/>
      <c r="C216" s="1086" t="s">
        <v>53</v>
      </c>
      <c r="D216" s="1087"/>
      <c r="E216" s="1088"/>
      <c r="F216" s="1140" t="s">
        <v>0</v>
      </c>
      <c r="G216" s="228">
        <v>45</v>
      </c>
    </row>
    <row r="217" spans="1:9" x14ac:dyDescent="0.2">
      <c r="A217" s="231" t="s">
        <v>2</v>
      </c>
      <c r="B217" s="904"/>
      <c r="C217" s="294">
        <v>1</v>
      </c>
      <c r="D217" s="225">
        <v>2</v>
      </c>
      <c r="E217" s="225">
        <v>3</v>
      </c>
      <c r="F217" s="1225"/>
    </row>
    <row r="218" spans="1:9" x14ac:dyDescent="0.2">
      <c r="A218" s="234" t="s">
        <v>3</v>
      </c>
      <c r="B218" s="234"/>
      <c r="C218" s="348">
        <v>2560</v>
      </c>
      <c r="D218" s="349">
        <v>2560</v>
      </c>
      <c r="E218" s="297">
        <v>2560</v>
      </c>
      <c r="F218" s="374">
        <v>2560</v>
      </c>
    </row>
    <row r="219" spans="1:9" x14ac:dyDescent="0.2">
      <c r="A219" s="238" t="s">
        <v>6</v>
      </c>
      <c r="B219" s="238"/>
      <c r="C219" s="299">
        <v>2531</v>
      </c>
      <c r="D219" s="300">
        <v>2666</v>
      </c>
      <c r="E219" s="300">
        <v>2739</v>
      </c>
      <c r="F219" s="375">
        <v>2648</v>
      </c>
    </row>
    <row r="220" spans="1:9" x14ac:dyDescent="0.2">
      <c r="A220" s="231" t="s">
        <v>7</v>
      </c>
      <c r="B220" s="231"/>
      <c r="C220" s="301">
        <v>100</v>
      </c>
      <c r="D220" s="302">
        <v>89.5</v>
      </c>
      <c r="E220" s="303">
        <v>92.3</v>
      </c>
      <c r="F220" s="376">
        <v>88.9</v>
      </c>
      <c r="G220" s="228"/>
    </row>
    <row r="221" spans="1:9" x14ac:dyDescent="0.2">
      <c r="A221" s="231" t="s">
        <v>8</v>
      </c>
      <c r="B221" s="231"/>
      <c r="C221" s="246">
        <v>5.5E-2</v>
      </c>
      <c r="D221" s="247">
        <v>5.5E-2</v>
      </c>
      <c r="E221" s="304">
        <v>5.8000000000000003E-2</v>
      </c>
      <c r="F221" s="377">
        <v>6.3E-2</v>
      </c>
    </row>
    <row r="222" spans="1:9" x14ac:dyDescent="0.2">
      <c r="A222" s="238" t="s">
        <v>1</v>
      </c>
      <c r="B222" s="238"/>
      <c r="C222" s="250">
        <f t="shared" ref="C222:F222" si="41">C219/C218*100-100</f>
        <v>-1.1328125</v>
      </c>
      <c r="D222" s="251">
        <f t="shared" si="41"/>
        <v>4.1406250000000142</v>
      </c>
      <c r="E222" s="251">
        <f t="shared" si="41"/>
        <v>6.9921874999999858</v>
      </c>
      <c r="F222" s="369">
        <f t="shared" si="41"/>
        <v>3.4375</v>
      </c>
    </row>
    <row r="223" spans="1:9" ht="13.5" thickBot="1" x14ac:dyDescent="0.25">
      <c r="A223" s="231" t="s">
        <v>27</v>
      </c>
      <c r="B223" s="253"/>
      <c r="C223" s="254">
        <f>C219-C206</f>
        <v>120</v>
      </c>
      <c r="D223" s="255">
        <f t="shared" ref="D223:E223" si="42">D219-D206</f>
        <v>134</v>
      </c>
      <c r="E223" s="255">
        <f t="shared" si="42"/>
        <v>-24</v>
      </c>
      <c r="F223" s="363">
        <f>F219-F206</f>
        <v>84</v>
      </c>
    </row>
    <row r="224" spans="1:9" x14ac:dyDescent="0.2">
      <c r="A224" s="265" t="s">
        <v>52</v>
      </c>
      <c r="B224" s="265"/>
      <c r="C224" s="310">
        <v>128</v>
      </c>
      <c r="D224" s="311">
        <v>189</v>
      </c>
      <c r="E224" s="311">
        <v>133</v>
      </c>
      <c r="F224" s="261">
        <f>SUM(C224:E224)</f>
        <v>450</v>
      </c>
      <c r="G224" s="200" t="s">
        <v>56</v>
      </c>
      <c r="H224" s="263">
        <f>F211-F224</f>
        <v>1</v>
      </c>
      <c r="I224" s="305">
        <f>H224/F211</f>
        <v>2.2172949002217295E-3</v>
      </c>
    </row>
    <row r="225" spans="1:9" x14ac:dyDescent="0.2">
      <c r="A225" s="265" t="s">
        <v>28</v>
      </c>
      <c r="B225" s="265"/>
      <c r="C225" s="218">
        <v>97.5</v>
      </c>
      <c r="D225" s="267">
        <v>96.5</v>
      </c>
      <c r="E225" s="267">
        <v>96.5</v>
      </c>
      <c r="F225" s="219"/>
      <c r="G225" s="200" t="s">
        <v>57</v>
      </c>
      <c r="H225" s="200">
        <v>91.02</v>
      </c>
      <c r="I225" s="350"/>
    </row>
    <row r="226" spans="1:9" ht="13.5" thickBot="1" x14ac:dyDescent="0.25">
      <c r="A226" s="266" t="s">
        <v>26</v>
      </c>
      <c r="B226" s="266"/>
      <c r="C226" s="345">
        <f>C225-C212</f>
        <v>6</v>
      </c>
      <c r="D226" s="346">
        <f>D225-D212</f>
        <v>6</v>
      </c>
      <c r="E226" s="346">
        <f>E225-E212</f>
        <v>6</v>
      </c>
      <c r="F226" s="322"/>
      <c r="G226" s="200" t="s">
        <v>26</v>
      </c>
      <c r="H226" s="200">
        <f>H225-H212</f>
        <v>6.2199999999999989</v>
      </c>
      <c r="I226" s="350"/>
    </row>
    <row r="228" spans="1:9" ht="13.5" thickBot="1" x14ac:dyDescent="0.25"/>
    <row r="229" spans="1:9" ht="13.5" thickBot="1" x14ac:dyDescent="0.25">
      <c r="A229" s="270" t="s">
        <v>194</v>
      </c>
      <c r="B229" s="230"/>
      <c r="C229" s="1086" t="s">
        <v>53</v>
      </c>
      <c r="D229" s="1087"/>
      <c r="E229" s="1088"/>
      <c r="F229" s="1140" t="s">
        <v>0</v>
      </c>
      <c r="G229" s="228">
        <v>45</v>
      </c>
    </row>
    <row r="230" spans="1:9" x14ac:dyDescent="0.2">
      <c r="A230" s="231" t="s">
        <v>2</v>
      </c>
      <c r="B230" s="904"/>
      <c r="C230" s="294">
        <v>1</v>
      </c>
      <c r="D230" s="225">
        <v>2</v>
      </c>
      <c r="E230" s="225">
        <v>3</v>
      </c>
      <c r="F230" s="1225"/>
    </row>
    <row r="231" spans="1:9" x14ac:dyDescent="0.2">
      <c r="A231" s="234" t="s">
        <v>3</v>
      </c>
      <c r="B231" s="234"/>
      <c r="C231" s="348">
        <v>2710</v>
      </c>
      <c r="D231" s="349">
        <v>2710</v>
      </c>
      <c r="E231" s="297">
        <v>2710</v>
      </c>
      <c r="F231" s="374">
        <v>2710</v>
      </c>
    </row>
    <row r="232" spans="1:9" x14ac:dyDescent="0.2">
      <c r="A232" s="238" t="s">
        <v>6</v>
      </c>
      <c r="B232" s="238"/>
      <c r="C232" s="299">
        <v>2656</v>
      </c>
      <c r="D232" s="300">
        <v>2758</v>
      </c>
      <c r="E232" s="300">
        <v>2951</v>
      </c>
      <c r="F232" s="375">
        <v>2784</v>
      </c>
    </row>
    <row r="233" spans="1:9" x14ac:dyDescent="0.2">
      <c r="A233" s="231" t="s">
        <v>7</v>
      </c>
      <c r="B233" s="231"/>
      <c r="C233" s="301">
        <v>92.3</v>
      </c>
      <c r="D233" s="302">
        <v>94.7</v>
      </c>
      <c r="E233" s="303">
        <v>100</v>
      </c>
      <c r="F233" s="376">
        <v>86.7</v>
      </c>
      <c r="G233" s="228"/>
    </row>
    <row r="234" spans="1:9" x14ac:dyDescent="0.2">
      <c r="A234" s="231" t="s">
        <v>8</v>
      </c>
      <c r="B234" s="231"/>
      <c r="C234" s="246">
        <v>5.8999999999999997E-2</v>
      </c>
      <c r="D234" s="247">
        <v>4.5999999999999999E-2</v>
      </c>
      <c r="E234" s="304">
        <v>4.5999999999999999E-2</v>
      </c>
      <c r="F234" s="377">
        <v>6.4000000000000001E-2</v>
      </c>
    </row>
    <row r="235" spans="1:9" x14ac:dyDescent="0.2">
      <c r="A235" s="238" t="s">
        <v>1</v>
      </c>
      <c r="B235" s="238"/>
      <c r="C235" s="250">
        <f t="shared" ref="C235:F235" si="43">C232/C231*100-100</f>
        <v>-1.9926199261992537</v>
      </c>
      <c r="D235" s="251">
        <f t="shared" si="43"/>
        <v>1.7712177121771191</v>
      </c>
      <c r="E235" s="251">
        <f t="shared" si="43"/>
        <v>8.8929889298892988</v>
      </c>
      <c r="F235" s="369">
        <f t="shared" si="43"/>
        <v>2.7306273062730639</v>
      </c>
    </row>
    <row r="236" spans="1:9" ht="13.5" thickBot="1" x14ac:dyDescent="0.25">
      <c r="A236" s="231" t="s">
        <v>27</v>
      </c>
      <c r="B236" s="253"/>
      <c r="C236" s="254">
        <f>C232-C219</f>
        <v>125</v>
      </c>
      <c r="D236" s="255">
        <f t="shared" ref="D236:E236" si="44">D232-D219</f>
        <v>92</v>
      </c>
      <c r="E236" s="255">
        <f t="shared" si="44"/>
        <v>212</v>
      </c>
      <c r="F236" s="363">
        <f>F232-F219</f>
        <v>136</v>
      </c>
    </row>
    <row r="237" spans="1:9" x14ac:dyDescent="0.2">
      <c r="A237" s="265" t="s">
        <v>52</v>
      </c>
      <c r="B237" s="265"/>
      <c r="C237" s="310">
        <v>127</v>
      </c>
      <c r="D237" s="311">
        <v>189</v>
      </c>
      <c r="E237" s="311">
        <v>133</v>
      </c>
      <c r="F237" s="261">
        <f>SUM(C237:E237)</f>
        <v>449</v>
      </c>
      <c r="G237" s="200" t="s">
        <v>56</v>
      </c>
      <c r="H237" s="263">
        <f>F224-F237</f>
        <v>1</v>
      </c>
      <c r="I237" s="305">
        <f>H237/F224</f>
        <v>2.2222222222222222E-3</v>
      </c>
    </row>
    <row r="238" spans="1:9" x14ac:dyDescent="0.2">
      <c r="A238" s="265" t="s">
        <v>28</v>
      </c>
      <c r="B238" s="265"/>
      <c r="C238" s="218">
        <v>104</v>
      </c>
      <c r="D238" s="267">
        <v>103.5</v>
      </c>
      <c r="E238" s="267">
        <v>103</v>
      </c>
      <c r="F238" s="219"/>
      <c r="G238" s="200" t="s">
        <v>57</v>
      </c>
      <c r="H238" s="200">
        <v>97.01</v>
      </c>
      <c r="I238" s="350"/>
    </row>
    <row r="239" spans="1:9" ht="13.5" thickBot="1" x14ac:dyDescent="0.25">
      <c r="A239" s="266" t="s">
        <v>26</v>
      </c>
      <c r="B239" s="266"/>
      <c r="C239" s="345">
        <f>C238-C225</f>
        <v>6.5</v>
      </c>
      <c r="D239" s="346">
        <f>D238-D225</f>
        <v>7</v>
      </c>
      <c r="E239" s="346">
        <f>E238-E225</f>
        <v>6.5</v>
      </c>
      <c r="F239" s="322"/>
      <c r="G239" s="200" t="s">
        <v>26</v>
      </c>
      <c r="H239" s="200">
        <f>H238-H225</f>
        <v>5.9900000000000091</v>
      </c>
      <c r="I239" s="350"/>
    </row>
    <row r="241" spans="1:10" ht="13.5" thickBot="1" x14ac:dyDescent="0.25"/>
    <row r="242" spans="1:10" ht="13.5" thickBot="1" x14ac:dyDescent="0.25">
      <c r="A242" s="270" t="s">
        <v>196</v>
      </c>
      <c r="B242" s="230"/>
      <c r="C242" s="1086" t="s">
        <v>53</v>
      </c>
      <c r="D242" s="1087"/>
      <c r="E242" s="1088"/>
      <c r="F242" s="1140" t="s">
        <v>0</v>
      </c>
      <c r="G242" s="228">
        <v>45</v>
      </c>
    </row>
    <row r="243" spans="1:10" x14ac:dyDescent="0.2">
      <c r="A243" s="231" t="s">
        <v>2</v>
      </c>
      <c r="B243" s="904"/>
      <c r="C243" s="294">
        <v>1</v>
      </c>
      <c r="D243" s="225">
        <v>2</v>
      </c>
      <c r="E243" s="225">
        <v>3</v>
      </c>
      <c r="F243" s="1225"/>
    </row>
    <row r="244" spans="1:10" x14ac:dyDescent="0.2">
      <c r="A244" s="234" t="s">
        <v>3</v>
      </c>
      <c r="B244" s="234"/>
      <c r="C244" s="348">
        <v>2870</v>
      </c>
      <c r="D244" s="349">
        <v>2870</v>
      </c>
      <c r="E244" s="297">
        <v>2870</v>
      </c>
      <c r="F244" s="374">
        <v>2870</v>
      </c>
    </row>
    <row r="245" spans="1:10" x14ac:dyDescent="0.2">
      <c r="A245" s="238" t="s">
        <v>6</v>
      </c>
      <c r="B245" s="238"/>
      <c r="C245" s="299">
        <v>2893</v>
      </c>
      <c r="D245" s="300">
        <v>2933</v>
      </c>
      <c r="E245" s="300">
        <v>3082</v>
      </c>
      <c r="F245" s="375">
        <v>2965</v>
      </c>
    </row>
    <row r="246" spans="1:10" x14ac:dyDescent="0.2">
      <c r="A246" s="231" t="s">
        <v>7</v>
      </c>
      <c r="B246" s="231"/>
      <c r="C246" s="301">
        <v>84.6</v>
      </c>
      <c r="D246" s="302">
        <v>89.5</v>
      </c>
      <c r="E246" s="303">
        <v>84.6</v>
      </c>
      <c r="F246" s="376">
        <v>88.9</v>
      </c>
      <c r="G246" s="228"/>
    </row>
    <row r="247" spans="1:10" x14ac:dyDescent="0.2">
      <c r="A247" s="231" t="s">
        <v>8</v>
      </c>
      <c r="B247" s="231"/>
      <c r="C247" s="246">
        <v>5.7000000000000002E-2</v>
      </c>
      <c r="D247" s="247">
        <v>5.6000000000000001E-2</v>
      </c>
      <c r="E247" s="304">
        <v>7.9000000000000001E-2</v>
      </c>
      <c r="F247" s="377">
        <v>6.8000000000000005E-2</v>
      </c>
    </row>
    <row r="248" spans="1:10" x14ac:dyDescent="0.2">
      <c r="A248" s="238" t="s">
        <v>1</v>
      </c>
      <c r="B248" s="238"/>
      <c r="C248" s="250">
        <f t="shared" ref="C248:F248" si="45">C245/C244*100-100</f>
        <v>0.80139372822299038</v>
      </c>
      <c r="D248" s="251">
        <f t="shared" si="45"/>
        <v>2.1951219512195195</v>
      </c>
      <c r="E248" s="251">
        <f t="shared" si="45"/>
        <v>7.3867595818815346</v>
      </c>
      <c r="F248" s="369">
        <f t="shared" si="45"/>
        <v>3.3101045296167371</v>
      </c>
    </row>
    <row r="249" spans="1:10" ht="13.5" thickBot="1" x14ac:dyDescent="0.25">
      <c r="A249" s="231" t="s">
        <v>27</v>
      </c>
      <c r="B249" s="253"/>
      <c r="C249" s="254">
        <f>C245-C232</f>
        <v>237</v>
      </c>
      <c r="D249" s="255">
        <f t="shared" ref="D249:E249" si="46">D245-D232</f>
        <v>175</v>
      </c>
      <c r="E249" s="255">
        <f t="shared" si="46"/>
        <v>131</v>
      </c>
      <c r="F249" s="363">
        <f>F245-F232</f>
        <v>181</v>
      </c>
    </row>
    <row r="250" spans="1:10" x14ac:dyDescent="0.2">
      <c r="A250" s="265" t="s">
        <v>52</v>
      </c>
      <c r="B250" s="265"/>
      <c r="C250" s="310">
        <v>124</v>
      </c>
      <c r="D250" s="311">
        <v>189</v>
      </c>
      <c r="E250" s="311">
        <v>133</v>
      </c>
      <c r="F250" s="261">
        <f>SUM(C250:E250)</f>
        <v>446</v>
      </c>
      <c r="G250" s="200" t="s">
        <v>56</v>
      </c>
      <c r="H250" s="263">
        <f>F237-F250</f>
        <v>3</v>
      </c>
      <c r="I250" s="748">
        <f>H250/F237</f>
        <v>6.6815144766146995E-3</v>
      </c>
      <c r="J250" s="745" t="s">
        <v>197</v>
      </c>
    </row>
    <row r="251" spans="1:10" x14ac:dyDescent="0.2">
      <c r="A251" s="265" t="s">
        <v>28</v>
      </c>
      <c r="B251" s="265"/>
      <c r="C251" s="218">
        <v>110.5</v>
      </c>
      <c r="D251" s="267">
        <v>110</v>
      </c>
      <c r="E251" s="267">
        <v>109.5</v>
      </c>
      <c r="F251" s="219"/>
      <c r="G251" s="200" t="s">
        <v>57</v>
      </c>
      <c r="H251" s="200">
        <v>104.67</v>
      </c>
      <c r="I251" s="350"/>
    </row>
    <row r="252" spans="1:10" ht="13.5" thickBot="1" x14ac:dyDescent="0.25">
      <c r="A252" s="266" t="s">
        <v>26</v>
      </c>
      <c r="B252" s="266"/>
      <c r="C252" s="345">
        <f>C251-C238</f>
        <v>6.5</v>
      </c>
      <c r="D252" s="346">
        <f>D251-D238</f>
        <v>6.5</v>
      </c>
      <c r="E252" s="346">
        <f>E251-E238</f>
        <v>6.5</v>
      </c>
      <c r="F252" s="322"/>
      <c r="G252" s="200" t="s">
        <v>26</v>
      </c>
      <c r="H252" s="200">
        <f>H251-H238</f>
        <v>7.6599999999999966</v>
      </c>
      <c r="I252" s="350"/>
    </row>
    <row r="254" spans="1:10" ht="13.5" thickBot="1" x14ac:dyDescent="0.25"/>
    <row r="255" spans="1:10" ht="13.5" thickBot="1" x14ac:dyDescent="0.25">
      <c r="A255" s="270" t="s">
        <v>198</v>
      </c>
      <c r="B255" s="230"/>
      <c r="C255" s="1086" t="s">
        <v>53</v>
      </c>
      <c r="D255" s="1087"/>
      <c r="E255" s="1087"/>
      <c r="F255" s="1080" t="s">
        <v>0</v>
      </c>
      <c r="G255" s="228">
        <v>45</v>
      </c>
    </row>
    <row r="256" spans="1:10" x14ac:dyDescent="0.2">
      <c r="A256" s="231" t="s">
        <v>2</v>
      </c>
      <c r="B256" s="904"/>
      <c r="C256" s="294">
        <v>1</v>
      </c>
      <c r="D256" s="225">
        <v>2</v>
      </c>
      <c r="E256" s="755">
        <v>3</v>
      </c>
      <c r="F256" s="1242"/>
    </row>
    <row r="257" spans="1:9" x14ac:dyDescent="0.2">
      <c r="A257" s="234" t="s">
        <v>3</v>
      </c>
      <c r="B257" s="234"/>
      <c r="C257" s="348">
        <v>3040</v>
      </c>
      <c r="D257" s="349">
        <v>3040</v>
      </c>
      <c r="E257" s="756">
        <v>3040</v>
      </c>
      <c r="F257" s="298">
        <v>3040</v>
      </c>
    </row>
    <row r="258" spans="1:9" x14ac:dyDescent="0.2">
      <c r="A258" s="238" t="s">
        <v>6</v>
      </c>
      <c r="B258" s="238"/>
      <c r="C258" s="299">
        <v>2927</v>
      </c>
      <c r="D258" s="300">
        <v>3147</v>
      </c>
      <c r="E258" s="757">
        <v>3462</v>
      </c>
      <c r="F258" s="317">
        <v>3174</v>
      </c>
    </row>
    <row r="259" spans="1:9" x14ac:dyDescent="0.2">
      <c r="A259" s="231" t="s">
        <v>7</v>
      </c>
      <c r="B259" s="231"/>
      <c r="C259" s="301">
        <v>96.9</v>
      </c>
      <c r="D259" s="302">
        <v>94.7</v>
      </c>
      <c r="E259" s="758">
        <v>92.3</v>
      </c>
      <c r="F259" s="245">
        <v>73.3</v>
      </c>
      <c r="G259" s="228"/>
    </row>
    <row r="260" spans="1:9" x14ac:dyDescent="0.2">
      <c r="A260" s="231" t="s">
        <v>8</v>
      </c>
      <c r="B260" s="231"/>
      <c r="C260" s="246">
        <v>8.8999999999999996E-2</v>
      </c>
      <c r="D260" s="247">
        <v>5.8999999999999997E-2</v>
      </c>
      <c r="E260" s="759">
        <v>6.4000000000000001E-2</v>
      </c>
      <c r="F260" s="249">
        <v>9.4E-2</v>
      </c>
    </row>
    <row r="261" spans="1:9" x14ac:dyDescent="0.2">
      <c r="A261" s="238" t="s">
        <v>1</v>
      </c>
      <c r="B261" s="238"/>
      <c r="C261" s="250">
        <f t="shared" ref="C261:F261" si="47">C258/C257*100-100</f>
        <v>-3.7171052631578902</v>
      </c>
      <c r="D261" s="251">
        <f t="shared" si="47"/>
        <v>3.5197368421052744</v>
      </c>
      <c r="E261" s="307">
        <f t="shared" si="47"/>
        <v>13.881578947368411</v>
      </c>
      <c r="F261" s="316">
        <f t="shared" si="47"/>
        <v>4.4078947368421098</v>
      </c>
    </row>
    <row r="262" spans="1:9" ht="13.5" thickBot="1" x14ac:dyDescent="0.25">
      <c r="A262" s="231" t="s">
        <v>27</v>
      </c>
      <c r="B262" s="253"/>
      <c r="C262" s="254">
        <f>C258-C245</f>
        <v>34</v>
      </c>
      <c r="D262" s="255">
        <f t="shared" ref="D262:E262" si="48">D258-D245</f>
        <v>214</v>
      </c>
      <c r="E262" s="436">
        <f t="shared" si="48"/>
        <v>380</v>
      </c>
      <c r="F262" s="287">
        <f>F258-F245</f>
        <v>209</v>
      </c>
    </row>
    <row r="263" spans="1:9" x14ac:dyDescent="0.2">
      <c r="A263" s="265" t="s">
        <v>52</v>
      </c>
      <c r="B263" s="265"/>
      <c r="C263" s="310">
        <v>119</v>
      </c>
      <c r="D263" s="311">
        <v>189</v>
      </c>
      <c r="E263" s="311">
        <v>133</v>
      </c>
      <c r="F263" s="261">
        <f>SUM(C263:E263)</f>
        <v>441</v>
      </c>
      <c r="G263" s="200" t="s">
        <v>56</v>
      </c>
      <c r="H263" s="263">
        <f>F250-F263</f>
        <v>5</v>
      </c>
      <c r="I263" s="748">
        <f>H263/F250</f>
        <v>1.1210762331838564E-2</v>
      </c>
    </row>
    <row r="264" spans="1:9" x14ac:dyDescent="0.2">
      <c r="A264" s="265" t="s">
        <v>28</v>
      </c>
      <c r="B264" s="265"/>
      <c r="C264" s="218">
        <v>117.5</v>
      </c>
      <c r="D264" s="267">
        <v>116.5</v>
      </c>
      <c r="E264" s="267">
        <v>116</v>
      </c>
      <c r="F264" s="219"/>
      <c r="G264" s="200" t="s">
        <v>57</v>
      </c>
      <c r="H264" s="200">
        <v>111.21</v>
      </c>
      <c r="I264" s="350"/>
    </row>
    <row r="265" spans="1:9" ht="13.5" thickBot="1" x14ac:dyDescent="0.25">
      <c r="A265" s="266" t="s">
        <v>26</v>
      </c>
      <c r="B265" s="266"/>
      <c r="C265" s="345">
        <f>C264-C251</f>
        <v>7</v>
      </c>
      <c r="D265" s="346">
        <f>D264-D251</f>
        <v>6.5</v>
      </c>
      <c r="E265" s="346">
        <f>E264-E251</f>
        <v>6.5</v>
      </c>
      <c r="F265" s="322"/>
      <c r="G265" s="200" t="s">
        <v>26</v>
      </c>
      <c r="H265" s="200">
        <f>H264-H251</f>
        <v>6.539999999999992</v>
      </c>
      <c r="I265" s="350"/>
    </row>
    <row r="267" spans="1:9" ht="13.5" thickBot="1" x14ac:dyDescent="0.25"/>
    <row r="268" spans="1:9" ht="13.5" thickBot="1" x14ac:dyDescent="0.25">
      <c r="A268" s="270" t="s">
        <v>199</v>
      </c>
      <c r="B268" s="230"/>
      <c r="C268" s="1086" t="s">
        <v>53</v>
      </c>
      <c r="D268" s="1087"/>
      <c r="E268" s="1087"/>
      <c r="F268" s="1080" t="s">
        <v>0</v>
      </c>
      <c r="G268" s="228"/>
    </row>
    <row r="269" spans="1:9" x14ac:dyDescent="0.2">
      <c r="A269" s="231" t="s">
        <v>2</v>
      </c>
      <c r="B269" s="904"/>
      <c r="C269" s="294">
        <v>1</v>
      </c>
      <c r="D269" s="225">
        <v>2</v>
      </c>
      <c r="E269" s="755">
        <v>3</v>
      </c>
      <c r="F269" s="1242"/>
    </row>
    <row r="270" spans="1:9" x14ac:dyDescent="0.2">
      <c r="A270" s="234" t="s">
        <v>3</v>
      </c>
      <c r="B270" s="234"/>
      <c r="C270" s="348">
        <v>3240</v>
      </c>
      <c r="D270" s="349">
        <v>3240</v>
      </c>
      <c r="E270" s="756">
        <v>3240</v>
      </c>
      <c r="F270" s="298">
        <v>3240</v>
      </c>
    </row>
    <row r="271" spans="1:9" x14ac:dyDescent="0.2">
      <c r="A271" s="238" t="s">
        <v>6</v>
      </c>
      <c r="B271" s="238"/>
      <c r="C271" s="299">
        <v>3158</v>
      </c>
      <c r="D271" s="300">
        <v>3346</v>
      </c>
      <c r="E271" s="757">
        <v>3646</v>
      </c>
      <c r="F271" s="317">
        <v>3379</v>
      </c>
    </row>
    <row r="272" spans="1:9" x14ac:dyDescent="0.2">
      <c r="A272" s="231" t="s">
        <v>7</v>
      </c>
      <c r="B272" s="231"/>
      <c r="C272" s="301">
        <v>84.6</v>
      </c>
      <c r="D272" s="302">
        <v>94.7</v>
      </c>
      <c r="E272" s="758">
        <v>92.3</v>
      </c>
      <c r="F272" s="245">
        <v>80</v>
      </c>
      <c r="G272" s="228"/>
    </row>
    <row r="273" spans="1:9" x14ac:dyDescent="0.2">
      <c r="A273" s="231" t="s">
        <v>8</v>
      </c>
      <c r="B273" s="231"/>
      <c r="C273" s="246">
        <v>7.0999999999999994E-2</v>
      </c>
      <c r="D273" s="247">
        <v>5.2999999999999999E-2</v>
      </c>
      <c r="E273" s="759">
        <v>7.0999999999999994E-2</v>
      </c>
      <c r="F273" s="249">
        <v>8.4000000000000005E-2</v>
      </c>
    </row>
    <row r="274" spans="1:9" x14ac:dyDescent="0.2">
      <c r="A274" s="238" t="s">
        <v>1</v>
      </c>
      <c r="B274" s="238"/>
      <c r="C274" s="250">
        <f t="shared" ref="C274:F274" si="49">C271/C270*100-100</f>
        <v>-2.5308641975308745</v>
      </c>
      <c r="D274" s="251">
        <f t="shared" si="49"/>
        <v>3.2716049382716079</v>
      </c>
      <c r="E274" s="307">
        <f t="shared" si="49"/>
        <v>12.53086419753086</v>
      </c>
      <c r="F274" s="316">
        <f t="shared" si="49"/>
        <v>4.2901234567901128</v>
      </c>
    </row>
    <row r="275" spans="1:9" ht="13.5" thickBot="1" x14ac:dyDescent="0.25">
      <c r="A275" s="231" t="s">
        <v>27</v>
      </c>
      <c r="B275" s="253"/>
      <c r="C275" s="254">
        <f>C271-C258</f>
        <v>231</v>
      </c>
      <c r="D275" s="255">
        <f t="shared" ref="D275:E275" si="50">D271-D258</f>
        <v>199</v>
      </c>
      <c r="E275" s="436">
        <f t="shared" si="50"/>
        <v>184</v>
      </c>
      <c r="F275" s="287">
        <f>F271-F258</f>
        <v>205</v>
      </c>
    </row>
    <row r="276" spans="1:9" x14ac:dyDescent="0.2">
      <c r="A276" s="265" t="s">
        <v>52</v>
      </c>
      <c r="B276" s="265"/>
      <c r="C276" s="310">
        <v>114</v>
      </c>
      <c r="D276" s="311">
        <v>189</v>
      </c>
      <c r="E276" s="311">
        <v>133</v>
      </c>
      <c r="F276" s="261">
        <f>SUM(C276:E276)</f>
        <v>436</v>
      </c>
      <c r="G276" s="200" t="s">
        <v>56</v>
      </c>
      <c r="H276" s="263">
        <f>F263-F276</f>
        <v>5</v>
      </c>
      <c r="I276" s="768">
        <f>H276/F263</f>
        <v>1.1337868480725623E-2</v>
      </c>
    </row>
    <row r="277" spans="1:9" x14ac:dyDescent="0.2">
      <c r="A277" s="265" t="s">
        <v>28</v>
      </c>
      <c r="B277" s="265"/>
      <c r="C277" s="218">
        <v>124</v>
      </c>
      <c r="D277" s="267">
        <v>123</v>
      </c>
      <c r="E277" s="267">
        <v>122.5</v>
      </c>
      <c r="F277" s="219"/>
      <c r="G277" s="200" t="s">
        <v>57</v>
      </c>
      <c r="H277" s="200">
        <v>117.96</v>
      </c>
      <c r="I277" s="350"/>
    </row>
    <row r="278" spans="1:9" ht="13.5" thickBot="1" x14ac:dyDescent="0.25">
      <c r="A278" s="266" t="s">
        <v>26</v>
      </c>
      <c r="B278" s="266"/>
      <c r="C278" s="345">
        <f>C277-C264</f>
        <v>6.5</v>
      </c>
      <c r="D278" s="346">
        <f>D277-D264</f>
        <v>6.5</v>
      </c>
      <c r="E278" s="346">
        <f>E277-E264</f>
        <v>6.5</v>
      </c>
      <c r="F278" s="322"/>
      <c r="G278" s="200" t="s">
        <v>26</v>
      </c>
      <c r="H278" s="200">
        <f>H277-H264</f>
        <v>6.75</v>
      </c>
      <c r="I278" s="350"/>
    </row>
    <row r="279" spans="1:9" x14ac:dyDescent="0.2">
      <c r="C279" s="200">
        <v>67</v>
      </c>
      <c r="D279" s="200">
        <v>139</v>
      </c>
    </row>
    <row r="280" spans="1:9" ht="13.5" thickBot="1" x14ac:dyDescent="0.25"/>
    <row r="281" spans="1:9" ht="13.5" thickBot="1" x14ac:dyDescent="0.25">
      <c r="A281" s="270" t="s">
        <v>265</v>
      </c>
      <c r="B281" s="230"/>
      <c r="C281" s="1086" t="s">
        <v>53</v>
      </c>
      <c r="D281" s="1087"/>
      <c r="E281" s="1087"/>
      <c r="F281" s="1080" t="s">
        <v>0</v>
      </c>
      <c r="G281" s="228">
        <v>33</v>
      </c>
    </row>
    <row r="282" spans="1:9" x14ac:dyDescent="0.2">
      <c r="A282" s="231" t="s">
        <v>2</v>
      </c>
      <c r="B282" s="904"/>
      <c r="C282" s="294">
        <v>1</v>
      </c>
      <c r="D282" s="225">
        <v>2</v>
      </c>
      <c r="E282" s="755">
        <v>3</v>
      </c>
      <c r="F282" s="1242"/>
    </row>
    <row r="283" spans="1:9" x14ac:dyDescent="0.2">
      <c r="A283" s="234" t="s">
        <v>3</v>
      </c>
      <c r="B283" s="234"/>
      <c r="C283" s="348">
        <v>3470</v>
      </c>
      <c r="D283" s="349">
        <v>3470</v>
      </c>
      <c r="E283" s="756">
        <v>3470</v>
      </c>
      <c r="F283" s="298">
        <v>3470</v>
      </c>
    </row>
    <row r="284" spans="1:9" x14ac:dyDescent="0.2">
      <c r="A284" s="238" t="s">
        <v>6</v>
      </c>
      <c r="B284" s="238"/>
      <c r="C284" s="299">
        <v>3352</v>
      </c>
      <c r="D284" s="300">
        <v>3489</v>
      </c>
      <c r="E284" s="757">
        <v>3759</v>
      </c>
      <c r="F284" s="317">
        <v>3558</v>
      </c>
    </row>
    <row r="285" spans="1:9" x14ac:dyDescent="0.2">
      <c r="A285" s="231" t="s">
        <v>7</v>
      </c>
      <c r="B285" s="231"/>
      <c r="C285" s="301">
        <v>100</v>
      </c>
      <c r="D285" s="302">
        <v>100</v>
      </c>
      <c r="E285" s="758">
        <v>100</v>
      </c>
      <c r="F285" s="245">
        <v>100</v>
      </c>
      <c r="G285" s="228"/>
    </row>
    <row r="286" spans="1:9" x14ac:dyDescent="0.2">
      <c r="A286" s="231" t="s">
        <v>8</v>
      </c>
      <c r="B286" s="231"/>
      <c r="C286" s="246">
        <v>2.4E-2</v>
      </c>
      <c r="D286" s="247">
        <v>2.9000000000000001E-2</v>
      </c>
      <c r="E286" s="759">
        <v>2.5999999999999999E-2</v>
      </c>
      <c r="F286" s="249">
        <v>5.2999999999999999E-2</v>
      </c>
    </row>
    <row r="287" spans="1:9" x14ac:dyDescent="0.2">
      <c r="A287" s="238" t="s">
        <v>1</v>
      </c>
      <c r="B287" s="238"/>
      <c r="C287" s="250">
        <f t="shared" ref="C287:F287" si="51">C284/C283*100-100</f>
        <v>-3.4005763688760879</v>
      </c>
      <c r="D287" s="251">
        <f t="shared" si="51"/>
        <v>0.54755043227665112</v>
      </c>
      <c r="E287" s="307">
        <f t="shared" si="51"/>
        <v>8.3285302593659907</v>
      </c>
      <c r="F287" s="316">
        <f t="shared" si="51"/>
        <v>2.5360230547550486</v>
      </c>
    </row>
    <row r="288" spans="1:9" ht="13.5" thickBot="1" x14ac:dyDescent="0.25">
      <c r="A288" s="231" t="s">
        <v>27</v>
      </c>
      <c r="B288" s="253"/>
      <c r="C288" s="254">
        <f>C284-C271</f>
        <v>194</v>
      </c>
      <c r="D288" s="255">
        <f t="shared" ref="D288:E288" si="52">D284-D271</f>
        <v>143</v>
      </c>
      <c r="E288" s="436">
        <f t="shared" si="52"/>
        <v>113</v>
      </c>
      <c r="F288" s="287">
        <f>F284-F271</f>
        <v>179</v>
      </c>
    </row>
    <row r="289" spans="1:9" x14ac:dyDescent="0.2">
      <c r="A289" s="265" t="s">
        <v>52</v>
      </c>
      <c r="B289" s="265"/>
      <c r="C289" s="310">
        <v>67</v>
      </c>
      <c r="D289" s="311">
        <v>139</v>
      </c>
      <c r="E289" s="311">
        <v>122</v>
      </c>
      <c r="F289" s="261">
        <f>SUM(C289:E289)</f>
        <v>328</v>
      </c>
      <c r="G289" s="200" t="s">
        <v>56</v>
      </c>
      <c r="H289" s="263">
        <f>F276-F289</f>
        <v>108</v>
      </c>
      <c r="I289" s="768">
        <f>H289/F276</f>
        <v>0.24770642201834864</v>
      </c>
    </row>
    <row r="290" spans="1:9" x14ac:dyDescent="0.2">
      <c r="A290" s="265" t="s">
        <v>28</v>
      </c>
      <c r="B290" s="265"/>
      <c r="C290" s="218">
        <v>130</v>
      </c>
      <c r="D290" s="267">
        <v>129</v>
      </c>
      <c r="E290" s="267">
        <v>128.5</v>
      </c>
      <c r="F290" s="219"/>
      <c r="G290" s="200" t="s">
        <v>57</v>
      </c>
      <c r="H290" s="200">
        <v>123.65</v>
      </c>
      <c r="I290" s="350"/>
    </row>
    <row r="291" spans="1:9" ht="13.5" thickBot="1" x14ac:dyDescent="0.25">
      <c r="A291" s="266" t="s">
        <v>26</v>
      </c>
      <c r="B291" s="266"/>
      <c r="C291" s="345">
        <f>C290-C277</f>
        <v>6</v>
      </c>
      <c r="D291" s="346">
        <f>D290-D277</f>
        <v>6</v>
      </c>
      <c r="E291" s="346">
        <f>E290-E277</f>
        <v>6</v>
      </c>
      <c r="F291" s="322"/>
      <c r="G291" s="200" t="s">
        <v>26</v>
      </c>
      <c r="H291" s="200">
        <f>H290-H277</f>
        <v>5.6900000000000119</v>
      </c>
      <c r="I291" s="350"/>
    </row>
    <row r="293" spans="1:9" ht="13.5" thickBot="1" x14ac:dyDescent="0.25"/>
    <row r="294" spans="1:9" ht="13.5" thickBot="1" x14ac:dyDescent="0.25">
      <c r="A294" s="270" t="s">
        <v>266</v>
      </c>
      <c r="B294" s="230"/>
      <c r="C294" s="1086" t="s">
        <v>53</v>
      </c>
      <c r="D294" s="1087"/>
      <c r="E294" s="1087"/>
      <c r="F294" s="1080" t="s">
        <v>0</v>
      </c>
      <c r="G294" s="228">
        <v>34</v>
      </c>
    </row>
    <row r="295" spans="1:9" x14ac:dyDescent="0.2">
      <c r="A295" s="231" t="s">
        <v>2</v>
      </c>
      <c r="B295" s="904"/>
      <c r="C295" s="294">
        <v>1</v>
      </c>
      <c r="D295" s="225">
        <v>2</v>
      </c>
      <c r="E295" s="755">
        <v>3</v>
      </c>
      <c r="F295" s="1242"/>
    </row>
    <row r="296" spans="1:9" x14ac:dyDescent="0.2">
      <c r="A296" s="234" t="s">
        <v>3</v>
      </c>
      <c r="B296" s="234"/>
      <c r="C296" s="348">
        <v>3660</v>
      </c>
      <c r="D296" s="349">
        <v>3660</v>
      </c>
      <c r="E296" s="756">
        <v>3660</v>
      </c>
      <c r="F296" s="298">
        <v>3660</v>
      </c>
    </row>
    <row r="297" spans="1:9" x14ac:dyDescent="0.2">
      <c r="A297" s="238" t="s">
        <v>6</v>
      </c>
      <c r="B297" s="238"/>
      <c r="C297" s="299">
        <v>3511</v>
      </c>
      <c r="D297" s="300">
        <v>3590</v>
      </c>
      <c r="E297" s="757">
        <v>3853</v>
      </c>
      <c r="F297" s="317">
        <v>3664</v>
      </c>
    </row>
    <row r="298" spans="1:9" x14ac:dyDescent="0.2">
      <c r="A298" s="231" t="s">
        <v>7</v>
      </c>
      <c r="B298" s="231"/>
      <c r="C298" s="301">
        <v>100</v>
      </c>
      <c r="D298" s="302">
        <v>100</v>
      </c>
      <c r="E298" s="758">
        <v>91.7</v>
      </c>
      <c r="F298" s="245">
        <v>94.1</v>
      </c>
      <c r="G298" s="228"/>
    </row>
    <row r="299" spans="1:9" x14ac:dyDescent="0.2">
      <c r="A299" s="231" t="s">
        <v>8</v>
      </c>
      <c r="B299" s="231"/>
      <c r="C299" s="246">
        <v>3.2000000000000001E-2</v>
      </c>
      <c r="D299" s="247">
        <v>4.1000000000000002E-2</v>
      </c>
      <c r="E299" s="759">
        <v>6.2E-2</v>
      </c>
      <c r="F299" s="249">
        <v>6.2E-2</v>
      </c>
    </row>
    <row r="300" spans="1:9" x14ac:dyDescent="0.2">
      <c r="A300" s="238" t="s">
        <v>1</v>
      </c>
      <c r="B300" s="238"/>
      <c r="C300" s="250">
        <f t="shared" ref="C300:F300" si="53">C297/C296*100-100</f>
        <v>-4.0710382513661187</v>
      </c>
      <c r="D300" s="251">
        <f t="shared" si="53"/>
        <v>-1.9125683060109253</v>
      </c>
      <c r="E300" s="307">
        <f t="shared" si="53"/>
        <v>5.2732240437158424</v>
      </c>
      <c r="F300" s="316">
        <f t="shared" si="53"/>
        <v>0.1092896174863256</v>
      </c>
    </row>
    <row r="301" spans="1:9" ht="13.5" thickBot="1" x14ac:dyDescent="0.25">
      <c r="A301" s="231" t="s">
        <v>27</v>
      </c>
      <c r="B301" s="253"/>
      <c r="C301" s="254">
        <f>C297-C284</f>
        <v>159</v>
      </c>
      <c r="D301" s="255">
        <f t="shared" ref="D301:E301" si="54">D297-D284</f>
        <v>101</v>
      </c>
      <c r="E301" s="436">
        <f t="shared" si="54"/>
        <v>94</v>
      </c>
      <c r="F301" s="287">
        <f>F297-F284</f>
        <v>106</v>
      </c>
    </row>
    <row r="302" spans="1:9" x14ac:dyDescent="0.2">
      <c r="A302" s="265" t="s">
        <v>52</v>
      </c>
      <c r="B302" s="265"/>
      <c r="C302" s="310">
        <v>67</v>
      </c>
      <c r="D302" s="311">
        <v>139</v>
      </c>
      <c r="E302" s="311">
        <v>122</v>
      </c>
      <c r="F302" s="261">
        <f>SUM(C302:E302)</f>
        <v>328</v>
      </c>
      <c r="G302" s="200" t="s">
        <v>56</v>
      </c>
      <c r="H302" s="263">
        <f>F289-F302</f>
        <v>0</v>
      </c>
      <c r="I302" s="768">
        <f>H302/F289</f>
        <v>0</v>
      </c>
    </row>
    <row r="303" spans="1:9" x14ac:dyDescent="0.2">
      <c r="A303" s="265" t="s">
        <v>28</v>
      </c>
      <c r="B303" s="265"/>
      <c r="C303" s="218">
        <v>136</v>
      </c>
      <c r="D303" s="267">
        <v>135</v>
      </c>
      <c r="E303" s="267">
        <v>134.5</v>
      </c>
      <c r="F303" s="219"/>
      <c r="G303" s="200" t="s">
        <v>57</v>
      </c>
      <c r="H303" s="200">
        <v>129.01</v>
      </c>
      <c r="I303" s="350"/>
    </row>
    <row r="304" spans="1:9" ht="13.5" thickBot="1" x14ac:dyDescent="0.25">
      <c r="A304" s="266" t="s">
        <v>26</v>
      </c>
      <c r="B304" s="266"/>
      <c r="C304" s="345">
        <f>C303-C290</f>
        <v>6</v>
      </c>
      <c r="D304" s="346">
        <f>D303-D290</f>
        <v>6</v>
      </c>
      <c r="E304" s="346">
        <f>E303-E290</f>
        <v>6</v>
      </c>
      <c r="F304" s="322"/>
      <c r="G304" s="200" t="s">
        <v>26</v>
      </c>
      <c r="H304" s="200">
        <f>H303-H290</f>
        <v>5.3599999999999852</v>
      </c>
      <c r="I304" s="350"/>
    </row>
    <row r="307" spans="1:13" ht="13.5" thickBot="1" x14ac:dyDescent="0.25">
      <c r="C307" s="200">
        <v>134.5</v>
      </c>
      <c r="D307" s="200">
        <v>135</v>
      </c>
      <c r="E307" s="200">
        <v>134.5</v>
      </c>
      <c r="F307" s="200">
        <v>135</v>
      </c>
      <c r="G307" s="200">
        <v>135</v>
      </c>
      <c r="H307" s="200">
        <v>136</v>
      </c>
    </row>
    <row r="308" spans="1:13" ht="13.5" thickBot="1" x14ac:dyDescent="0.25">
      <c r="A308" s="230" t="s">
        <v>273</v>
      </c>
      <c r="B308" s="230"/>
      <c r="C308" s="1086" t="s">
        <v>53</v>
      </c>
      <c r="D308" s="1087"/>
      <c r="E308" s="1087"/>
      <c r="F308" s="1087"/>
      <c r="G308" s="1087"/>
      <c r="H308" s="1087"/>
      <c r="I308" s="1140" t="s">
        <v>0</v>
      </c>
      <c r="J308" s="228">
        <v>34</v>
      </c>
    </row>
    <row r="309" spans="1:13" x14ac:dyDescent="0.2">
      <c r="A309" s="231" t="s">
        <v>2</v>
      </c>
      <c r="B309" s="904"/>
      <c r="C309" s="294">
        <v>6</v>
      </c>
      <c r="D309" s="225">
        <v>4</v>
      </c>
      <c r="E309" s="225">
        <v>5</v>
      </c>
      <c r="F309" s="225">
        <v>2</v>
      </c>
      <c r="G309" s="225">
        <v>3</v>
      </c>
      <c r="H309" s="225">
        <v>1</v>
      </c>
      <c r="I309" s="1225"/>
    </row>
    <row r="310" spans="1:13" x14ac:dyDescent="0.2">
      <c r="A310" s="234" t="s">
        <v>3</v>
      </c>
      <c r="B310" s="234"/>
      <c r="C310" s="348">
        <v>3820</v>
      </c>
      <c r="D310" s="349">
        <v>3820</v>
      </c>
      <c r="E310" s="297">
        <v>3820</v>
      </c>
      <c r="F310" s="349">
        <v>3820</v>
      </c>
      <c r="G310" s="349">
        <v>3820</v>
      </c>
      <c r="H310" s="349">
        <v>3820</v>
      </c>
      <c r="I310" s="374">
        <v>3820</v>
      </c>
    </row>
    <row r="311" spans="1:13" x14ac:dyDescent="0.2">
      <c r="A311" s="238" t="s">
        <v>6</v>
      </c>
      <c r="B311" s="238"/>
      <c r="C311" s="299">
        <v>3973</v>
      </c>
      <c r="D311" s="300">
        <v>3942</v>
      </c>
      <c r="E311" s="300">
        <v>3939</v>
      </c>
      <c r="F311" s="300">
        <v>3897</v>
      </c>
      <c r="G311" s="300">
        <v>3710</v>
      </c>
      <c r="H311" s="300">
        <v>3809</v>
      </c>
      <c r="I311" s="375">
        <v>3875</v>
      </c>
    </row>
    <row r="312" spans="1:13" x14ac:dyDescent="0.2">
      <c r="A312" s="231" t="s">
        <v>7</v>
      </c>
      <c r="B312" s="231"/>
      <c r="C312" s="301">
        <v>91.7</v>
      </c>
      <c r="D312" s="302">
        <v>100</v>
      </c>
      <c r="E312" s="303">
        <v>100</v>
      </c>
      <c r="F312" s="302">
        <v>100</v>
      </c>
      <c r="G312" s="302">
        <v>100</v>
      </c>
      <c r="H312" s="302">
        <v>91.7</v>
      </c>
      <c r="I312" s="376">
        <v>97.1</v>
      </c>
      <c r="J312" s="228"/>
    </row>
    <row r="313" spans="1:13" x14ac:dyDescent="0.2">
      <c r="A313" s="231" t="s">
        <v>8</v>
      </c>
      <c r="B313" s="231"/>
      <c r="C313" s="246">
        <v>5.8000000000000003E-2</v>
      </c>
      <c r="D313" s="247">
        <v>4.3999999999999997E-2</v>
      </c>
      <c r="E313" s="304">
        <v>5.2999999999999999E-2</v>
      </c>
      <c r="F313" s="247">
        <v>3.2000000000000001E-2</v>
      </c>
      <c r="G313" s="247">
        <v>3.7999999999999999E-2</v>
      </c>
      <c r="H313" s="247">
        <v>4.8000000000000001E-2</v>
      </c>
      <c r="I313" s="377">
        <v>5.0999999999999997E-2</v>
      </c>
    </row>
    <row r="314" spans="1:13" x14ac:dyDescent="0.2">
      <c r="A314" s="238" t="s">
        <v>1</v>
      </c>
      <c r="B314" s="238"/>
      <c r="C314" s="250">
        <f t="shared" ref="C314:I314" si="55">C311/C310*100-100</f>
        <v>4.0052356020942455</v>
      </c>
      <c r="D314" s="251">
        <f t="shared" si="55"/>
        <v>3.1937172774869111</v>
      </c>
      <c r="E314" s="251">
        <f t="shared" si="55"/>
        <v>3.1151832460733004</v>
      </c>
      <c r="F314" s="251">
        <f t="shared" ref="F314:H314" si="56">F311/F310*100-100</f>
        <v>2.0157068062827079</v>
      </c>
      <c r="G314" s="251">
        <f t="shared" si="56"/>
        <v>-2.8795811518324541</v>
      </c>
      <c r="H314" s="251">
        <f t="shared" si="56"/>
        <v>-0.28795811518324399</v>
      </c>
      <c r="I314" s="369">
        <f t="shared" si="55"/>
        <v>1.4397905759162342</v>
      </c>
    </row>
    <row r="315" spans="1:13" ht="13.5" thickBot="1" x14ac:dyDescent="0.25">
      <c r="A315" s="231" t="s">
        <v>27</v>
      </c>
      <c r="B315" s="253"/>
      <c r="C315" s="220">
        <f>C311-$F$297</f>
        <v>309</v>
      </c>
      <c r="D315" s="221">
        <f t="shared" ref="D315:I315" si="57">D311-$F$297</f>
        <v>278</v>
      </c>
      <c r="E315" s="221">
        <f t="shared" si="57"/>
        <v>275</v>
      </c>
      <c r="F315" s="221">
        <f t="shared" si="57"/>
        <v>233</v>
      </c>
      <c r="G315" s="221">
        <f t="shared" si="57"/>
        <v>46</v>
      </c>
      <c r="H315" s="221">
        <f t="shared" si="57"/>
        <v>145</v>
      </c>
      <c r="I315" s="370">
        <f t="shared" si="57"/>
        <v>211</v>
      </c>
    </row>
    <row r="316" spans="1:13" x14ac:dyDescent="0.2">
      <c r="A316" s="265" t="s">
        <v>52</v>
      </c>
      <c r="B316" s="265"/>
      <c r="C316" s="310">
        <v>58</v>
      </c>
      <c r="D316" s="311">
        <v>58</v>
      </c>
      <c r="E316" s="311">
        <v>17</v>
      </c>
      <c r="F316" s="311">
        <v>58</v>
      </c>
      <c r="G316" s="311">
        <v>58</v>
      </c>
      <c r="H316" s="311">
        <v>58</v>
      </c>
      <c r="I316" s="364">
        <f>SUM(C316:H316)</f>
        <v>307</v>
      </c>
      <c r="J316" s="200" t="s">
        <v>56</v>
      </c>
      <c r="K316" s="914">
        <f>F302-I316</f>
        <v>21</v>
      </c>
      <c r="L316" s="768">
        <f>K316/F302</f>
        <v>6.402439024390244E-2</v>
      </c>
      <c r="M316" s="881" t="s">
        <v>275</v>
      </c>
    </row>
    <row r="317" spans="1:13" x14ac:dyDescent="0.2">
      <c r="A317" s="265" t="s">
        <v>28</v>
      </c>
      <c r="B317" s="265"/>
      <c r="C317" s="218">
        <v>139</v>
      </c>
      <c r="D317" s="267">
        <v>139.5</v>
      </c>
      <c r="E317" s="267">
        <v>139</v>
      </c>
      <c r="F317" s="267">
        <v>139.5</v>
      </c>
      <c r="G317" s="267">
        <v>140</v>
      </c>
      <c r="H317" s="267">
        <v>140.5</v>
      </c>
      <c r="I317" s="325"/>
      <c r="J317" s="200" t="s">
        <v>57</v>
      </c>
      <c r="K317" s="200">
        <v>135.06</v>
      </c>
      <c r="L317" s="350"/>
    </row>
    <row r="318" spans="1:13" ht="13.5" thickBot="1" x14ac:dyDescent="0.25">
      <c r="A318" s="266" t="s">
        <v>26</v>
      </c>
      <c r="B318" s="266"/>
      <c r="C318" s="345">
        <f>C317-C307</f>
        <v>4.5</v>
      </c>
      <c r="D318" s="346">
        <f t="shared" ref="D318:H318" si="58">D317-D307</f>
        <v>4.5</v>
      </c>
      <c r="E318" s="346">
        <f t="shared" si="58"/>
        <v>4.5</v>
      </c>
      <c r="F318" s="346">
        <f t="shared" si="58"/>
        <v>4.5</v>
      </c>
      <c r="G318" s="346">
        <f t="shared" si="58"/>
        <v>5</v>
      </c>
      <c r="H318" s="346">
        <f t="shared" si="58"/>
        <v>4.5</v>
      </c>
      <c r="I318" s="371"/>
      <c r="J318" s="200" t="s">
        <v>26</v>
      </c>
      <c r="K318" s="200">
        <f>K317-H303</f>
        <v>6.0500000000000114</v>
      </c>
      <c r="L318" s="350"/>
    </row>
    <row r="321" spans="1:12" ht="13.5" thickBot="1" x14ac:dyDescent="0.25"/>
    <row r="322" spans="1:12" ht="13.5" thickBot="1" x14ac:dyDescent="0.25">
      <c r="A322" s="230" t="s">
        <v>276</v>
      </c>
      <c r="B322" s="230"/>
      <c r="C322" s="1086" t="s">
        <v>53</v>
      </c>
      <c r="D322" s="1087"/>
      <c r="E322" s="1087"/>
      <c r="F322" s="1087"/>
      <c r="G322" s="1087"/>
      <c r="H322" s="1087"/>
      <c r="I322" s="1140" t="s">
        <v>0</v>
      </c>
      <c r="J322" s="228">
        <v>68</v>
      </c>
    </row>
    <row r="323" spans="1:12" x14ac:dyDescent="0.2">
      <c r="A323" s="231" t="s">
        <v>2</v>
      </c>
      <c r="B323" s="904"/>
      <c r="C323" s="294">
        <v>6</v>
      </c>
      <c r="D323" s="225">
        <v>4</v>
      </c>
      <c r="E323" s="225">
        <v>5</v>
      </c>
      <c r="F323" s="225">
        <v>2</v>
      </c>
      <c r="G323" s="225">
        <v>3</v>
      </c>
      <c r="H323" s="225">
        <v>1</v>
      </c>
      <c r="I323" s="1225"/>
    </row>
    <row r="324" spans="1:12" x14ac:dyDescent="0.2">
      <c r="A324" s="234" t="s">
        <v>3</v>
      </c>
      <c r="B324" s="234"/>
      <c r="C324" s="348">
        <v>3950</v>
      </c>
      <c r="D324" s="349">
        <v>3950</v>
      </c>
      <c r="E324" s="297">
        <v>3950</v>
      </c>
      <c r="F324" s="349">
        <v>3950</v>
      </c>
      <c r="G324" s="349">
        <v>3950</v>
      </c>
      <c r="H324" s="349">
        <v>3950</v>
      </c>
      <c r="I324" s="374">
        <v>3950</v>
      </c>
    </row>
    <row r="325" spans="1:12" x14ac:dyDescent="0.2">
      <c r="A325" s="238" t="s">
        <v>6</v>
      </c>
      <c r="B325" s="238"/>
      <c r="C325" s="299">
        <v>4296</v>
      </c>
      <c r="D325" s="300">
        <v>4143</v>
      </c>
      <c r="E325" s="300">
        <v>4012</v>
      </c>
      <c r="F325" s="300">
        <v>3986</v>
      </c>
      <c r="G325" s="300">
        <v>3830</v>
      </c>
      <c r="H325" s="300">
        <v>3890</v>
      </c>
      <c r="I325" s="375">
        <v>4027</v>
      </c>
    </row>
    <row r="326" spans="1:12" x14ac:dyDescent="0.2">
      <c r="A326" s="231" t="s">
        <v>7</v>
      </c>
      <c r="B326" s="231"/>
      <c r="C326" s="301">
        <v>66.7</v>
      </c>
      <c r="D326" s="302">
        <v>91.7</v>
      </c>
      <c r="E326" s="303">
        <v>100</v>
      </c>
      <c r="F326" s="302">
        <v>100</v>
      </c>
      <c r="G326" s="302">
        <v>91.7</v>
      </c>
      <c r="H326" s="302">
        <v>100</v>
      </c>
      <c r="I326" s="376">
        <v>86.8</v>
      </c>
      <c r="J326" s="228"/>
    </row>
    <row r="327" spans="1:12" x14ac:dyDescent="0.2">
      <c r="A327" s="231" t="s">
        <v>8</v>
      </c>
      <c r="B327" s="231"/>
      <c r="C327" s="246">
        <v>8.6999999999999994E-2</v>
      </c>
      <c r="D327" s="247">
        <v>6.6000000000000003E-2</v>
      </c>
      <c r="E327" s="304">
        <v>5.6000000000000001E-2</v>
      </c>
      <c r="F327" s="247">
        <v>4.8000000000000001E-2</v>
      </c>
      <c r="G327" s="247">
        <v>6.5000000000000002E-2</v>
      </c>
      <c r="H327" s="247">
        <v>3.9E-2</v>
      </c>
      <c r="I327" s="377">
        <v>7.2999999999999995E-2</v>
      </c>
    </row>
    <row r="328" spans="1:12" x14ac:dyDescent="0.2">
      <c r="A328" s="238" t="s">
        <v>1</v>
      </c>
      <c r="B328" s="238"/>
      <c r="C328" s="250">
        <f t="shared" ref="C328:I328" si="59">C325/C324*100-100</f>
        <v>8.7594936708860587</v>
      </c>
      <c r="D328" s="251">
        <f t="shared" si="59"/>
        <v>4.8860759493670969</v>
      </c>
      <c r="E328" s="251">
        <f t="shared" si="59"/>
        <v>1.5696202531645582</v>
      </c>
      <c r="F328" s="251">
        <f t="shared" si="59"/>
        <v>0.91139240506328179</v>
      </c>
      <c r="G328" s="251">
        <f t="shared" si="59"/>
        <v>-3.0379746835443058</v>
      </c>
      <c r="H328" s="251">
        <f t="shared" si="59"/>
        <v>-1.5189873417721458</v>
      </c>
      <c r="I328" s="369">
        <f t="shared" si="59"/>
        <v>1.9493670886076018</v>
      </c>
    </row>
    <row r="329" spans="1:12" ht="13.5" thickBot="1" x14ac:dyDescent="0.25">
      <c r="A329" s="231" t="s">
        <v>27</v>
      </c>
      <c r="B329" s="253"/>
      <c r="C329" s="220">
        <f t="shared" ref="C329:G329" si="60">C325-C311</f>
        <v>323</v>
      </c>
      <c r="D329" s="221">
        <f t="shared" si="60"/>
        <v>201</v>
      </c>
      <c r="E329" s="221">
        <f t="shared" si="60"/>
        <v>73</v>
      </c>
      <c r="F329" s="221">
        <f t="shared" si="60"/>
        <v>89</v>
      </c>
      <c r="G329" s="221">
        <f t="shared" si="60"/>
        <v>120</v>
      </c>
      <c r="H329" s="221">
        <f>H325-H311</f>
        <v>81</v>
      </c>
      <c r="I329" s="370">
        <f>I325-I311</f>
        <v>152</v>
      </c>
    </row>
    <row r="330" spans="1:12" x14ac:dyDescent="0.2">
      <c r="A330" s="265" t="s">
        <v>52</v>
      </c>
      <c r="B330" s="265"/>
      <c r="C330" s="310">
        <v>58</v>
      </c>
      <c r="D330" s="311">
        <v>56</v>
      </c>
      <c r="E330" s="311">
        <v>17</v>
      </c>
      <c r="F330" s="311">
        <v>57</v>
      </c>
      <c r="G330" s="311">
        <v>56</v>
      </c>
      <c r="H330" s="311">
        <v>57</v>
      </c>
      <c r="I330" s="364">
        <f>SUM(C330:H330)</f>
        <v>301</v>
      </c>
      <c r="J330" s="200" t="s">
        <v>56</v>
      </c>
      <c r="K330" s="263">
        <f>I316-I330</f>
        <v>6</v>
      </c>
      <c r="L330" s="768">
        <f>K330/I316</f>
        <v>1.9543973941368076E-2</v>
      </c>
    </row>
    <row r="331" spans="1:12" x14ac:dyDescent="0.2">
      <c r="A331" s="265" t="s">
        <v>28</v>
      </c>
      <c r="B331" s="265"/>
      <c r="C331" s="218">
        <v>141.5</v>
      </c>
      <c r="D331" s="267">
        <v>142</v>
      </c>
      <c r="E331" s="267">
        <v>142</v>
      </c>
      <c r="F331" s="267">
        <v>142.5</v>
      </c>
      <c r="G331" s="267">
        <v>143</v>
      </c>
      <c r="H331" s="267">
        <v>143.5</v>
      </c>
      <c r="I331" s="325"/>
      <c r="J331" s="200" t="s">
        <v>57</v>
      </c>
      <c r="K331" s="200">
        <v>142.34</v>
      </c>
      <c r="L331" s="350"/>
    </row>
    <row r="332" spans="1:12" ht="13.5" thickBot="1" x14ac:dyDescent="0.25">
      <c r="A332" s="266" t="s">
        <v>26</v>
      </c>
      <c r="B332" s="266"/>
      <c r="C332" s="345">
        <f t="shared" ref="C332:G332" si="61">C331-C317</f>
        <v>2.5</v>
      </c>
      <c r="D332" s="346">
        <f t="shared" si="61"/>
        <v>2.5</v>
      </c>
      <c r="E332" s="346">
        <f t="shared" si="61"/>
        <v>3</v>
      </c>
      <c r="F332" s="346">
        <f t="shared" si="61"/>
        <v>3</v>
      </c>
      <c r="G332" s="346">
        <f t="shared" si="61"/>
        <v>3</v>
      </c>
      <c r="H332" s="346">
        <f>H331-H317</f>
        <v>3</v>
      </c>
      <c r="I332" s="371"/>
      <c r="J332" s="200" t="s">
        <v>26</v>
      </c>
      <c r="K332" s="215">
        <f>K331-K317</f>
        <v>7.2800000000000011</v>
      </c>
      <c r="L332" s="350"/>
    </row>
    <row r="335" spans="1:12" ht="13.5" thickBot="1" x14ac:dyDescent="0.25"/>
    <row r="336" spans="1:12" ht="13.5" thickBot="1" x14ac:dyDescent="0.25">
      <c r="A336" s="230" t="s">
        <v>279</v>
      </c>
      <c r="B336" s="230"/>
      <c r="C336" s="1086" t="s">
        <v>53</v>
      </c>
      <c r="D336" s="1087"/>
      <c r="E336" s="1087"/>
      <c r="F336" s="1087"/>
      <c r="G336" s="1087"/>
      <c r="H336" s="1087"/>
      <c r="I336" s="1140" t="s">
        <v>0</v>
      </c>
      <c r="J336" s="228">
        <v>68</v>
      </c>
    </row>
    <row r="337" spans="1:12" x14ac:dyDescent="0.2">
      <c r="A337" s="231" t="s">
        <v>2</v>
      </c>
      <c r="B337" s="904"/>
      <c r="C337" s="294">
        <v>6</v>
      </c>
      <c r="D337" s="225">
        <v>4</v>
      </c>
      <c r="E337" s="225">
        <v>5</v>
      </c>
      <c r="F337" s="225">
        <v>2</v>
      </c>
      <c r="G337" s="225">
        <v>3</v>
      </c>
      <c r="H337" s="225">
        <v>1</v>
      </c>
      <c r="I337" s="1225"/>
    </row>
    <row r="338" spans="1:12" x14ac:dyDescent="0.2">
      <c r="A338" s="234" t="s">
        <v>3</v>
      </c>
      <c r="B338" s="234"/>
      <c r="C338" s="348">
        <v>4040</v>
      </c>
      <c r="D338" s="349">
        <v>4040</v>
      </c>
      <c r="E338" s="297">
        <v>4040</v>
      </c>
      <c r="F338" s="349">
        <v>4040</v>
      </c>
      <c r="G338" s="349">
        <v>4040</v>
      </c>
      <c r="H338" s="349">
        <v>4040</v>
      </c>
      <c r="I338" s="374">
        <v>4040</v>
      </c>
    </row>
    <row r="339" spans="1:12" x14ac:dyDescent="0.2">
      <c r="A339" s="238" t="s">
        <v>6</v>
      </c>
      <c r="B339" s="238"/>
      <c r="C339" s="299">
        <v>4467</v>
      </c>
      <c r="D339" s="300">
        <v>4065</v>
      </c>
      <c r="E339" s="300">
        <v>4189</v>
      </c>
      <c r="F339" s="300">
        <v>4164</v>
      </c>
      <c r="G339" s="300">
        <v>4087</v>
      </c>
      <c r="H339" s="300">
        <v>3940</v>
      </c>
      <c r="I339" s="375">
        <v>4150</v>
      </c>
    </row>
    <row r="340" spans="1:12" x14ac:dyDescent="0.2">
      <c r="A340" s="231" t="s">
        <v>7</v>
      </c>
      <c r="B340" s="231"/>
      <c r="C340" s="301">
        <v>75</v>
      </c>
      <c r="D340" s="302">
        <v>75</v>
      </c>
      <c r="E340" s="303">
        <v>100</v>
      </c>
      <c r="F340" s="302">
        <v>91.7</v>
      </c>
      <c r="G340" s="302">
        <v>100</v>
      </c>
      <c r="H340" s="302">
        <v>100</v>
      </c>
      <c r="I340" s="376">
        <v>88.2</v>
      </c>
      <c r="J340" s="228"/>
    </row>
    <row r="341" spans="1:12" x14ac:dyDescent="0.2">
      <c r="A341" s="231" t="s">
        <v>8</v>
      </c>
      <c r="B341" s="231"/>
      <c r="C341" s="246">
        <v>7.6999999999999999E-2</v>
      </c>
      <c r="D341" s="247">
        <v>7.2999999999999995E-2</v>
      </c>
      <c r="E341" s="304">
        <v>5.8999999999999997E-2</v>
      </c>
      <c r="F341" s="247">
        <v>4.8000000000000001E-2</v>
      </c>
      <c r="G341" s="247">
        <v>4.5999999999999999E-2</v>
      </c>
      <c r="H341" s="247">
        <v>4.1000000000000002E-2</v>
      </c>
      <c r="I341" s="377">
        <v>7.0000000000000007E-2</v>
      </c>
    </row>
    <row r="342" spans="1:12" x14ac:dyDescent="0.2">
      <c r="A342" s="238" t="s">
        <v>1</v>
      </c>
      <c r="B342" s="238"/>
      <c r="C342" s="250">
        <f t="shared" ref="C342:I342" si="62">C339/C338*100-100</f>
        <v>10.569306930693074</v>
      </c>
      <c r="D342" s="251">
        <f t="shared" si="62"/>
        <v>0.61881188118810826</v>
      </c>
      <c r="E342" s="251">
        <f t="shared" si="62"/>
        <v>3.6881188118811821</v>
      </c>
      <c r="F342" s="251">
        <f t="shared" si="62"/>
        <v>3.0693069306930738</v>
      </c>
      <c r="G342" s="251">
        <f t="shared" si="62"/>
        <v>1.1633663366336577</v>
      </c>
      <c r="H342" s="251">
        <f t="shared" si="62"/>
        <v>-2.4752475247524757</v>
      </c>
      <c r="I342" s="369">
        <f t="shared" si="62"/>
        <v>2.722772277227719</v>
      </c>
    </row>
    <row r="343" spans="1:12" ht="13.5" thickBot="1" x14ac:dyDescent="0.25">
      <c r="A343" s="231" t="s">
        <v>27</v>
      </c>
      <c r="B343" s="253"/>
      <c r="C343" s="220">
        <f t="shared" ref="C343:G343" si="63">C339-C325</f>
        <v>171</v>
      </c>
      <c r="D343" s="221">
        <f t="shared" si="63"/>
        <v>-78</v>
      </c>
      <c r="E343" s="221">
        <f t="shared" si="63"/>
        <v>177</v>
      </c>
      <c r="F343" s="221">
        <f t="shared" si="63"/>
        <v>178</v>
      </c>
      <c r="G343" s="221">
        <f t="shared" si="63"/>
        <v>257</v>
      </c>
      <c r="H343" s="221">
        <f>H339-H325</f>
        <v>50</v>
      </c>
      <c r="I343" s="370">
        <f>I339-I325</f>
        <v>123</v>
      </c>
    </row>
    <row r="344" spans="1:12" x14ac:dyDescent="0.2">
      <c r="A344" s="265" t="s">
        <v>52</v>
      </c>
      <c r="B344" s="265"/>
      <c r="C344" s="310">
        <v>53</v>
      </c>
      <c r="D344" s="311">
        <v>54</v>
      </c>
      <c r="E344" s="311">
        <v>17</v>
      </c>
      <c r="F344" s="311">
        <v>52</v>
      </c>
      <c r="G344" s="311">
        <v>53</v>
      </c>
      <c r="H344" s="311">
        <v>55</v>
      </c>
      <c r="I344" s="364">
        <f>SUM(C344:H344)</f>
        <v>284</v>
      </c>
      <c r="J344" s="200" t="s">
        <v>56</v>
      </c>
      <c r="K344" s="263">
        <f>I330-I344</f>
        <v>17</v>
      </c>
      <c r="L344" s="768">
        <f>K344/I330</f>
        <v>5.647840531561462E-2</v>
      </c>
    </row>
    <row r="345" spans="1:12" x14ac:dyDescent="0.2">
      <c r="A345" s="265" t="s">
        <v>28</v>
      </c>
      <c r="B345" s="265"/>
      <c r="C345" s="218">
        <v>143.5</v>
      </c>
      <c r="D345" s="267">
        <v>144.5</v>
      </c>
      <c r="E345" s="267">
        <v>144.5</v>
      </c>
      <c r="F345" s="267">
        <v>144.5</v>
      </c>
      <c r="G345" s="267">
        <v>145.5</v>
      </c>
      <c r="H345" s="267">
        <v>146</v>
      </c>
      <c r="I345" s="325"/>
      <c r="J345" s="200" t="s">
        <v>57</v>
      </c>
      <c r="K345" s="200">
        <v>147.99</v>
      </c>
      <c r="L345" s="350"/>
    </row>
    <row r="346" spans="1:12" ht="13.5" thickBot="1" x14ac:dyDescent="0.25">
      <c r="A346" s="266" t="s">
        <v>26</v>
      </c>
      <c r="B346" s="266"/>
      <c r="C346" s="345">
        <f t="shared" ref="C346:G346" si="64">C345-C331</f>
        <v>2</v>
      </c>
      <c r="D346" s="346">
        <f t="shared" si="64"/>
        <v>2.5</v>
      </c>
      <c r="E346" s="346">
        <f t="shared" si="64"/>
        <v>2.5</v>
      </c>
      <c r="F346" s="346">
        <f t="shared" si="64"/>
        <v>2</v>
      </c>
      <c r="G346" s="346">
        <f t="shared" si="64"/>
        <v>2.5</v>
      </c>
      <c r="H346" s="346">
        <f>H345-H331</f>
        <v>2.5</v>
      </c>
      <c r="I346" s="371"/>
      <c r="J346" s="200" t="s">
        <v>26</v>
      </c>
      <c r="K346" s="215">
        <f>K345-K331</f>
        <v>5.6500000000000057</v>
      </c>
      <c r="L346" s="350"/>
    </row>
    <row r="347" spans="1:12" x14ac:dyDescent="0.2">
      <c r="H347" s="200" t="s">
        <v>101</v>
      </c>
    </row>
    <row r="349" spans="1:12" ht="13.5" thickBot="1" x14ac:dyDescent="0.25"/>
    <row r="350" spans="1:12" ht="13.5" thickBot="1" x14ac:dyDescent="0.25">
      <c r="A350" s="230" t="s">
        <v>280</v>
      </c>
      <c r="B350" s="230"/>
      <c r="C350" s="1086" t="s">
        <v>53</v>
      </c>
      <c r="D350" s="1087"/>
      <c r="E350" s="1087"/>
      <c r="F350" s="1087"/>
      <c r="G350" s="1087"/>
      <c r="H350" s="1087"/>
      <c r="I350" s="1140" t="s">
        <v>0</v>
      </c>
      <c r="J350" s="228">
        <v>68</v>
      </c>
    </row>
    <row r="351" spans="1:12" x14ac:dyDescent="0.2">
      <c r="A351" s="231" t="s">
        <v>2</v>
      </c>
      <c r="B351" s="904"/>
      <c r="C351" s="294">
        <v>6</v>
      </c>
      <c r="D351" s="225">
        <v>4</v>
      </c>
      <c r="E351" s="225">
        <v>5</v>
      </c>
      <c r="F351" s="225">
        <v>2</v>
      </c>
      <c r="G351" s="225">
        <v>3</v>
      </c>
      <c r="H351" s="225">
        <v>1</v>
      </c>
      <c r="I351" s="1225"/>
    </row>
    <row r="352" spans="1:12" x14ac:dyDescent="0.2">
      <c r="A352" s="234" t="s">
        <v>3</v>
      </c>
      <c r="B352" s="234"/>
      <c r="C352" s="348">
        <v>4110</v>
      </c>
      <c r="D352" s="349">
        <v>4110</v>
      </c>
      <c r="E352" s="297">
        <v>4110</v>
      </c>
      <c r="F352" s="349">
        <v>4110</v>
      </c>
      <c r="G352" s="349">
        <v>4110</v>
      </c>
      <c r="H352" s="349">
        <v>4110</v>
      </c>
      <c r="I352" s="374">
        <v>4110</v>
      </c>
    </row>
    <row r="353" spans="1:12" x14ac:dyDescent="0.2">
      <c r="A353" s="238" t="s">
        <v>6</v>
      </c>
      <c r="B353" s="238"/>
      <c r="C353" s="299">
        <v>4483</v>
      </c>
      <c r="D353" s="300">
        <v>4439</v>
      </c>
      <c r="E353" s="300">
        <v>4157</v>
      </c>
      <c r="F353" s="300">
        <v>4209</v>
      </c>
      <c r="G353" s="300">
        <v>4227</v>
      </c>
      <c r="H353" s="300">
        <v>4137</v>
      </c>
      <c r="I353" s="375">
        <v>4282</v>
      </c>
    </row>
    <row r="354" spans="1:12" x14ac:dyDescent="0.2">
      <c r="A354" s="231" t="s">
        <v>7</v>
      </c>
      <c r="B354" s="231"/>
      <c r="C354" s="301">
        <v>75</v>
      </c>
      <c r="D354" s="302">
        <v>100</v>
      </c>
      <c r="E354" s="303">
        <v>75</v>
      </c>
      <c r="F354" s="302">
        <v>91.7</v>
      </c>
      <c r="G354" s="302">
        <v>100</v>
      </c>
      <c r="H354" s="302">
        <v>91.7</v>
      </c>
      <c r="I354" s="376">
        <v>92.6</v>
      </c>
      <c r="J354" s="228"/>
    </row>
    <row r="355" spans="1:12" x14ac:dyDescent="0.2">
      <c r="A355" s="231" t="s">
        <v>8</v>
      </c>
      <c r="B355" s="231"/>
      <c r="C355" s="246">
        <v>7.9000000000000001E-2</v>
      </c>
      <c r="D355" s="247">
        <v>3.3000000000000002E-2</v>
      </c>
      <c r="E355" s="304">
        <v>0.09</v>
      </c>
      <c r="F355" s="247">
        <v>5.5E-2</v>
      </c>
      <c r="G355" s="247">
        <v>4.1000000000000002E-2</v>
      </c>
      <c r="H355" s="247">
        <v>5.2999999999999999E-2</v>
      </c>
      <c r="I355" s="377">
        <v>6.6000000000000003E-2</v>
      </c>
    </row>
    <row r="356" spans="1:12" x14ac:dyDescent="0.2">
      <c r="A356" s="238" t="s">
        <v>1</v>
      </c>
      <c r="B356" s="238"/>
      <c r="C356" s="250">
        <f t="shared" ref="C356:I356" si="65">C353/C352*100-100</f>
        <v>9.0754257907542666</v>
      </c>
      <c r="D356" s="251">
        <f t="shared" si="65"/>
        <v>8.0048661800486514</v>
      </c>
      <c r="E356" s="251">
        <f t="shared" si="65"/>
        <v>1.1435523114355277</v>
      </c>
      <c r="F356" s="251">
        <f t="shared" si="65"/>
        <v>2.4087591240875952</v>
      </c>
      <c r="G356" s="251">
        <f t="shared" si="65"/>
        <v>2.8467153284671696</v>
      </c>
      <c r="H356" s="251">
        <f t="shared" si="65"/>
        <v>0.65693430656934027</v>
      </c>
      <c r="I356" s="369">
        <f t="shared" si="65"/>
        <v>4.1849148418491495</v>
      </c>
    </row>
    <row r="357" spans="1:12" ht="13.5" thickBot="1" x14ac:dyDescent="0.25">
      <c r="A357" s="231" t="s">
        <v>27</v>
      </c>
      <c r="B357" s="253"/>
      <c r="C357" s="220">
        <f t="shared" ref="C357:G357" si="66">C353-C339</f>
        <v>16</v>
      </c>
      <c r="D357" s="221">
        <f t="shared" si="66"/>
        <v>374</v>
      </c>
      <c r="E357" s="221">
        <f t="shared" si="66"/>
        <v>-32</v>
      </c>
      <c r="F357" s="221">
        <f t="shared" si="66"/>
        <v>45</v>
      </c>
      <c r="G357" s="221">
        <f t="shared" si="66"/>
        <v>140</v>
      </c>
      <c r="H357" s="221">
        <f>H353-H339</f>
        <v>197</v>
      </c>
      <c r="I357" s="370">
        <f>I353-I339</f>
        <v>132</v>
      </c>
    </row>
    <row r="358" spans="1:12" x14ac:dyDescent="0.2">
      <c r="A358" s="265" t="s">
        <v>52</v>
      </c>
      <c r="B358" s="265"/>
      <c r="C358" s="310">
        <v>52</v>
      </c>
      <c r="D358" s="311">
        <v>54</v>
      </c>
      <c r="E358" s="311">
        <v>13</v>
      </c>
      <c r="F358" s="311">
        <v>51</v>
      </c>
      <c r="G358" s="311">
        <v>53</v>
      </c>
      <c r="H358" s="311">
        <v>55</v>
      </c>
      <c r="I358" s="364">
        <f>SUM(C358:H358)</f>
        <v>278</v>
      </c>
      <c r="J358" s="200" t="s">
        <v>56</v>
      </c>
      <c r="K358" s="263">
        <f>I344-I358</f>
        <v>6</v>
      </c>
      <c r="L358" s="768">
        <f>K358/I344</f>
        <v>2.1126760563380281E-2</v>
      </c>
    </row>
    <row r="359" spans="1:12" x14ac:dyDescent="0.2">
      <c r="A359" s="265" t="s">
        <v>28</v>
      </c>
      <c r="B359" s="265"/>
      <c r="C359" s="218">
        <v>145</v>
      </c>
      <c r="D359" s="267">
        <v>146</v>
      </c>
      <c r="E359" s="267">
        <v>146.5</v>
      </c>
      <c r="F359" s="267">
        <v>146.5</v>
      </c>
      <c r="G359" s="267">
        <v>147</v>
      </c>
      <c r="H359" s="267">
        <v>147.5</v>
      </c>
      <c r="I359" s="325"/>
      <c r="J359" s="200" t="s">
        <v>57</v>
      </c>
      <c r="K359" s="200">
        <v>146.04</v>
      </c>
      <c r="L359" s="350"/>
    </row>
    <row r="360" spans="1:12" ht="13.5" thickBot="1" x14ac:dyDescent="0.25">
      <c r="A360" s="266" t="s">
        <v>26</v>
      </c>
      <c r="B360" s="266"/>
      <c r="C360" s="345">
        <f t="shared" ref="C360:G360" si="67">C359-C345</f>
        <v>1.5</v>
      </c>
      <c r="D360" s="346">
        <f t="shared" si="67"/>
        <v>1.5</v>
      </c>
      <c r="E360" s="346">
        <f t="shared" si="67"/>
        <v>2</v>
      </c>
      <c r="F360" s="346">
        <f t="shared" si="67"/>
        <v>2</v>
      </c>
      <c r="G360" s="346">
        <f t="shared" si="67"/>
        <v>1.5</v>
      </c>
      <c r="H360" s="346">
        <f>H359-H345</f>
        <v>1.5</v>
      </c>
      <c r="I360" s="371"/>
      <c r="J360" s="200" t="s">
        <v>26</v>
      </c>
      <c r="K360" s="215">
        <f>K359-K345</f>
        <v>-1.9500000000000171</v>
      </c>
      <c r="L360" s="350"/>
    </row>
    <row r="361" spans="1:12" x14ac:dyDescent="0.2">
      <c r="D361" s="200" t="s">
        <v>101</v>
      </c>
    </row>
    <row r="363" spans="1:12" ht="13.5" thickBot="1" x14ac:dyDescent="0.25"/>
    <row r="364" spans="1:12" ht="13.5" thickBot="1" x14ac:dyDescent="0.25">
      <c r="A364" s="230" t="s">
        <v>282</v>
      </c>
      <c r="B364" s="230"/>
      <c r="C364" s="1086" t="s">
        <v>53</v>
      </c>
      <c r="D364" s="1087"/>
      <c r="E364" s="1087"/>
      <c r="F364" s="1087"/>
      <c r="G364" s="1087"/>
      <c r="H364" s="1087"/>
      <c r="I364" s="1140" t="s">
        <v>0</v>
      </c>
      <c r="J364" s="228">
        <v>67</v>
      </c>
    </row>
    <row r="365" spans="1:12" x14ac:dyDescent="0.2">
      <c r="A365" s="231" t="s">
        <v>2</v>
      </c>
      <c r="B365" s="904"/>
      <c r="C365" s="294">
        <v>6</v>
      </c>
      <c r="D365" s="225">
        <v>4</v>
      </c>
      <c r="E365" s="225">
        <v>5</v>
      </c>
      <c r="F365" s="225">
        <v>2</v>
      </c>
      <c r="G365" s="225">
        <v>3</v>
      </c>
      <c r="H365" s="225">
        <v>1</v>
      </c>
      <c r="I365" s="1225"/>
    </row>
    <row r="366" spans="1:12" x14ac:dyDescent="0.2">
      <c r="A366" s="234" t="s">
        <v>3</v>
      </c>
      <c r="B366" s="234"/>
      <c r="C366" s="348">
        <v>4170</v>
      </c>
      <c r="D366" s="349">
        <v>4170</v>
      </c>
      <c r="E366" s="297">
        <v>4170</v>
      </c>
      <c r="F366" s="349">
        <v>4170</v>
      </c>
      <c r="G366" s="349">
        <v>4170</v>
      </c>
      <c r="H366" s="349">
        <v>4170</v>
      </c>
      <c r="I366" s="374">
        <v>4170</v>
      </c>
    </row>
    <row r="367" spans="1:12" x14ac:dyDescent="0.2">
      <c r="A367" s="238" t="s">
        <v>6</v>
      </c>
      <c r="B367" s="238"/>
      <c r="C367" s="299">
        <v>4617</v>
      </c>
      <c r="D367" s="300">
        <v>4399</v>
      </c>
      <c r="E367" s="920">
        <v>4400</v>
      </c>
      <c r="F367" s="300">
        <v>4422</v>
      </c>
      <c r="G367" s="300">
        <v>4213</v>
      </c>
      <c r="H367" s="300">
        <v>4244</v>
      </c>
      <c r="I367" s="375">
        <v>4381</v>
      </c>
    </row>
    <row r="368" spans="1:12" x14ac:dyDescent="0.2">
      <c r="A368" s="231" t="s">
        <v>7</v>
      </c>
      <c r="B368" s="231"/>
      <c r="C368" s="301">
        <v>91.7</v>
      </c>
      <c r="D368" s="302">
        <v>91.7</v>
      </c>
      <c r="E368" s="303">
        <v>100</v>
      </c>
      <c r="F368" s="302">
        <v>91.7</v>
      </c>
      <c r="G368" s="302">
        <v>83.3</v>
      </c>
      <c r="H368" s="302">
        <v>83.3</v>
      </c>
      <c r="I368" s="376">
        <v>88.1</v>
      </c>
      <c r="J368" s="228"/>
    </row>
    <row r="369" spans="1:12" x14ac:dyDescent="0.2">
      <c r="A369" s="231" t="s">
        <v>8</v>
      </c>
      <c r="B369" s="231"/>
      <c r="C369" s="246">
        <v>6.0999999999999999E-2</v>
      </c>
      <c r="D369" s="247">
        <v>6.8000000000000005E-2</v>
      </c>
      <c r="E369" s="304">
        <v>4.7E-2</v>
      </c>
      <c r="F369" s="247">
        <v>5.7000000000000002E-2</v>
      </c>
      <c r="G369" s="247">
        <v>6.8000000000000005E-2</v>
      </c>
      <c r="H369" s="247">
        <v>6.0999999999999999E-2</v>
      </c>
      <c r="I369" s="377">
        <v>6.7000000000000004E-2</v>
      </c>
    </row>
    <row r="370" spans="1:12" x14ac:dyDescent="0.2">
      <c r="A370" s="238" t="s">
        <v>1</v>
      </c>
      <c r="B370" s="238"/>
      <c r="C370" s="250">
        <f t="shared" ref="C370:I370" si="68">C367/C366*100-100</f>
        <v>10.719424460431654</v>
      </c>
      <c r="D370" s="251">
        <f t="shared" si="68"/>
        <v>5.4916067146282899</v>
      </c>
      <c r="E370" s="921">
        <f t="shared" si="68"/>
        <v>5.5155875299760311</v>
      </c>
      <c r="F370" s="251">
        <f t="shared" si="68"/>
        <v>6.043165467625883</v>
      </c>
      <c r="G370" s="251">
        <f t="shared" si="68"/>
        <v>1.0311750599520337</v>
      </c>
      <c r="H370" s="251">
        <f t="shared" si="68"/>
        <v>1.7745803357314145</v>
      </c>
      <c r="I370" s="369">
        <f t="shared" si="68"/>
        <v>5.0599520383693033</v>
      </c>
    </row>
    <row r="371" spans="1:12" ht="13.5" thickBot="1" x14ac:dyDescent="0.25">
      <c r="A371" s="231" t="s">
        <v>27</v>
      </c>
      <c r="B371" s="253"/>
      <c r="C371" s="220">
        <f t="shared" ref="C371:G371" si="69">C367-C353</f>
        <v>134</v>
      </c>
      <c r="D371" s="221">
        <f t="shared" si="69"/>
        <v>-40</v>
      </c>
      <c r="E371" s="221">
        <f t="shared" si="69"/>
        <v>243</v>
      </c>
      <c r="F371" s="221">
        <f t="shared" si="69"/>
        <v>213</v>
      </c>
      <c r="G371" s="221">
        <f t="shared" si="69"/>
        <v>-14</v>
      </c>
      <c r="H371" s="221">
        <f>H367-H353</f>
        <v>107</v>
      </c>
      <c r="I371" s="370">
        <f>I367-I353</f>
        <v>99</v>
      </c>
    </row>
    <row r="372" spans="1:12" x14ac:dyDescent="0.2">
      <c r="A372" s="265" t="s">
        <v>52</v>
      </c>
      <c r="B372" s="265"/>
      <c r="C372" s="310">
        <v>51</v>
      </c>
      <c r="D372" s="311">
        <v>54</v>
      </c>
      <c r="E372" s="311">
        <v>11</v>
      </c>
      <c r="F372" s="311">
        <v>50</v>
      </c>
      <c r="G372" s="311">
        <v>52</v>
      </c>
      <c r="H372" s="311">
        <v>55</v>
      </c>
      <c r="I372" s="364">
        <f>SUM(C372:H372)</f>
        <v>273</v>
      </c>
      <c r="J372" s="200" t="s">
        <v>56</v>
      </c>
      <c r="K372" s="263">
        <f>I358-I372</f>
        <v>5</v>
      </c>
      <c r="L372" s="768">
        <f>K372/I358</f>
        <v>1.7985611510791366E-2</v>
      </c>
    </row>
    <row r="373" spans="1:12" x14ac:dyDescent="0.2">
      <c r="A373" s="265" t="s">
        <v>28</v>
      </c>
      <c r="B373" s="265"/>
      <c r="C373" s="218">
        <v>146</v>
      </c>
      <c r="D373" s="267">
        <v>147.5</v>
      </c>
      <c r="E373" s="267">
        <v>148</v>
      </c>
      <c r="F373" s="267">
        <v>148</v>
      </c>
      <c r="G373" s="267">
        <v>148.5</v>
      </c>
      <c r="H373" s="267">
        <v>149</v>
      </c>
      <c r="I373" s="325"/>
      <c r="J373" s="200" t="s">
        <v>57</v>
      </c>
      <c r="K373" s="200">
        <v>148.19</v>
      </c>
      <c r="L373" s="350"/>
    </row>
    <row r="374" spans="1:12" ht="13.5" thickBot="1" x14ac:dyDescent="0.25">
      <c r="A374" s="266" t="s">
        <v>26</v>
      </c>
      <c r="B374" s="266"/>
      <c r="C374" s="345">
        <f t="shared" ref="C374:G374" si="70">C373-C359</f>
        <v>1</v>
      </c>
      <c r="D374" s="346">
        <f t="shared" si="70"/>
        <v>1.5</v>
      </c>
      <c r="E374" s="346">
        <f t="shared" si="70"/>
        <v>1.5</v>
      </c>
      <c r="F374" s="346">
        <f t="shared" si="70"/>
        <v>1.5</v>
      </c>
      <c r="G374" s="346">
        <f t="shared" si="70"/>
        <v>1.5</v>
      </c>
      <c r="H374" s="346">
        <f>H373-H359</f>
        <v>1.5</v>
      </c>
      <c r="I374" s="371"/>
      <c r="J374" s="200" t="s">
        <v>26</v>
      </c>
      <c r="K374" s="215">
        <f>K373-K359</f>
        <v>2.1500000000000057</v>
      </c>
      <c r="L374" s="350"/>
    </row>
    <row r="377" spans="1:12" ht="13.5" thickBot="1" x14ac:dyDescent="0.25"/>
    <row r="378" spans="1:12" ht="13.5" thickBot="1" x14ac:dyDescent="0.25">
      <c r="A378" s="230" t="s">
        <v>283</v>
      </c>
      <c r="B378" s="230"/>
      <c r="C378" s="1086" t="s">
        <v>53</v>
      </c>
      <c r="D378" s="1087"/>
      <c r="E378" s="1087"/>
      <c r="F378" s="1087"/>
      <c r="G378" s="1087"/>
      <c r="H378" s="1087"/>
      <c r="I378" s="1140" t="s">
        <v>0</v>
      </c>
      <c r="J378" s="228">
        <v>67</v>
      </c>
    </row>
    <row r="379" spans="1:12" x14ac:dyDescent="0.2">
      <c r="A379" s="231" t="s">
        <v>2</v>
      </c>
      <c r="B379" s="904"/>
      <c r="C379" s="294">
        <v>6</v>
      </c>
      <c r="D379" s="225">
        <v>4</v>
      </c>
      <c r="E379" s="225">
        <v>5</v>
      </c>
      <c r="F379" s="225">
        <v>2</v>
      </c>
      <c r="G379" s="225">
        <v>3</v>
      </c>
      <c r="H379" s="225">
        <v>1</v>
      </c>
      <c r="I379" s="1225"/>
    </row>
    <row r="380" spans="1:12" x14ac:dyDescent="0.2">
      <c r="A380" s="234" t="s">
        <v>3</v>
      </c>
      <c r="B380" s="234"/>
      <c r="C380" s="348">
        <v>4220</v>
      </c>
      <c r="D380" s="349">
        <v>4220</v>
      </c>
      <c r="E380" s="297">
        <v>4220</v>
      </c>
      <c r="F380" s="349">
        <v>4220</v>
      </c>
      <c r="G380" s="349">
        <v>4220</v>
      </c>
      <c r="H380" s="349">
        <v>4220</v>
      </c>
      <c r="I380" s="374">
        <v>4220</v>
      </c>
    </row>
    <row r="381" spans="1:12" x14ac:dyDescent="0.2">
      <c r="A381" s="238" t="s">
        <v>6</v>
      </c>
      <c r="B381" s="238"/>
      <c r="C381" s="299">
        <v>4652</v>
      </c>
      <c r="D381" s="300">
        <v>4493</v>
      </c>
      <c r="E381" s="300">
        <v>4512</v>
      </c>
      <c r="F381" s="300">
        <v>4378</v>
      </c>
      <c r="G381" s="300">
        <v>4385</v>
      </c>
      <c r="H381" s="300">
        <v>4305</v>
      </c>
      <c r="I381" s="375">
        <v>4450</v>
      </c>
    </row>
    <row r="382" spans="1:12" x14ac:dyDescent="0.2">
      <c r="A382" s="231" t="s">
        <v>7</v>
      </c>
      <c r="B382" s="231"/>
      <c r="C382" s="301">
        <v>75</v>
      </c>
      <c r="D382" s="302">
        <v>75</v>
      </c>
      <c r="E382" s="303">
        <v>85.7</v>
      </c>
      <c r="F382" s="302">
        <v>83.3</v>
      </c>
      <c r="G382" s="302">
        <v>83.3</v>
      </c>
      <c r="H382" s="302">
        <v>83.3</v>
      </c>
      <c r="I382" s="376">
        <v>76.099999999999994</v>
      </c>
      <c r="J382" s="228"/>
    </row>
    <row r="383" spans="1:12" x14ac:dyDescent="0.2">
      <c r="A383" s="231" t="s">
        <v>8</v>
      </c>
      <c r="B383" s="231"/>
      <c r="C383" s="246">
        <v>7.8E-2</v>
      </c>
      <c r="D383" s="247">
        <v>8.3000000000000004E-2</v>
      </c>
      <c r="E383" s="304">
        <v>6.7000000000000004E-2</v>
      </c>
      <c r="F383" s="247">
        <v>0.09</v>
      </c>
      <c r="G383" s="247">
        <v>6.8000000000000005E-2</v>
      </c>
      <c r="H383" s="247">
        <v>7.6999999999999999E-2</v>
      </c>
      <c r="I383" s="377">
        <v>0.08</v>
      </c>
    </row>
    <row r="384" spans="1:12" x14ac:dyDescent="0.2">
      <c r="A384" s="238" t="s">
        <v>1</v>
      </c>
      <c r="B384" s="238"/>
      <c r="C384" s="250">
        <f t="shared" ref="C384:I384" si="71">C381/C380*100-100</f>
        <v>10.23696682464454</v>
      </c>
      <c r="D384" s="251">
        <f t="shared" si="71"/>
        <v>6.4691943127962048</v>
      </c>
      <c r="E384" s="251">
        <f t="shared" si="71"/>
        <v>6.9194312796208521</v>
      </c>
      <c r="F384" s="251">
        <f t="shared" si="71"/>
        <v>3.7440758293839025</v>
      </c>
      <c r="G384" s="251">
        <f t="shared" si="71"/>
        <v>3.9099526066350734</v>
      </c>
      <c r="H384" s="251">
        <f t="shared" si="71"/>
        <v>2.0142180094786681</v>
      </c>
      <c r="I384" s="369">
        <f t="shared" si="71"/>
        <v>5.4502369668246473</v>
      </c>
    </row>
    <row r="385" spans="1:12" ht="13.5" thickBot="1" x14ac:dyDescent="0.25">
      <c r="A385" s="231" t="s">
        <v>27</v>
      </c>
      <c r="B385" s="253"/>
      <c r="C385" s="220">
        <f t="shared" ref="C385:G385" si="72">C381-C367</f>
        <v>35</v>
      </c>
      <c r="D385" s="221">
        <f t="shared" si="72"/>
        <v>94</v>
      </c>
      <c r="E385" s="221">
        <f t="shared" si="72"/>
        <v>112</v>
      </c>
      <c r="F385" s="221">
        <f t="shared" si="72"/>
        <v>-44</v>
      </c>
      <c r="G385" s="221">
        <f t="shared" si="72"/>
        <v>172</v>
      </c>
      <c r="H385" s="221">
        <f>H381-H367</f>
        <v>61</v>
      </c>
      <c r="I385" s="370">
        <f>I381-I367</f>
        <v>69</v>
      </c>
    </row>
    <row r="386" spans="1:12" x14ac:dyDescent="0.2">
      <c r="A386" s="265" t="s">
        <v>52</v>
      </c>
      <c r="B386" s="265"/>
      <c r="C386" s="310">
        <v>49</v>
      </c>
      <c r="D386" s="311">
        <v>54</v>
      </c>
      <c r="E386" s="311">
        <v>9</v>
      </c>
      <c r="F386" s="311">
        <v>48</v>
      </c>
      <c r="G386" s="311">
        <v>52</v>
      </c>
      <c r="H386" s="311">
        <v>55</v>
      </c>
      <c r="I386" s="364">
        <f>SUM(C386:H386)</f>
        <v>267</v>
      </c>
      <c r="J386" s="200" t="s">
        <v>56</v>
      </c>
      <c r="K386" s="263">
        <f>I372-I386</f>
        <v>6</v>
      </c>
      <c r="L386" s="768">
        <f>K386/I372</f>
        <v>2.197802197802198E-2</v>
      </c>
    </row>
    <row r="387" spans="1:12" x14ac:dyDescent="0.2">
      <c r="A387" s="265" t="s">
        <v>28</v>
      </c>
      <c r="B387" s="265"/>
      <c r="C387" s="218">
        <v>147</v>
      </c>
      <c r="D387" s="267">
        <v>148.5</v>
      </c>
      <c r="E387" s="267">
        <v>149</v>
      </c>
      <c r="F387" s="267">
        <v>149</v>
      </c>
      <c r="G387" s="267">
        <v>149.5</v>
      </c>
      <c r="H387" s="267">
        <v>150</v>
      </c>
      <c r="I387" s="325"/>
      <c r="J387" s="200" t="s">
        <v>57</v>
      </c>
      <c r="K387" s="200">
        <v>150.94</v>
      </c>
      <c r="L387" s="350"/>
    </row>
    <row r="388" spans="1:12" ht="13.5" thickBot="1" x14ac:dyDescent="0.25">
      <c r="A388" s="266" t="s">
        <v>26</v>
      </c>
      <c r="B388" s="266"/>
      <c r="C388" s="345">
        <f t="shared" ref="C388:G388" si="73">C387-C373</f>
        <v>1</v>
      </c>
      <c r="D388" s="346">
        <f t="shared" si="73"/>
        <v>1</v>
      </c>
      <c r="E388" s="346">
        <f t="shared" si="73"/>
        <v>1</v>
      </c>
      <c r="F388" s="346">
        <f t="shared" si="73"/>
        <v>1</v>
      </c>
      <c r="G388" s="346">
        <f t="shared" si="73"/>
        <v>1</v>
      </c>
      <c r="H388" s="346">
        <f>H387-H373</f>
        <v>1</v>
      </c>
      <c r="I388" s="371"/>
      <c r="J388" s="200" t="s">
        <v>26</v>
      </c>
      <c r="K388" s="215">
        <f>K387-K373</f>
        <v>2.75</v>
      </c>
      <c r="L388" s="350"/>
    </row>
    <row r="391" spans="1:12" ht="13.5" thickBot="1" x14ac:dyDescent="0.25"/>
    <row r="392" spans="1:12" ht="13.5" thickBot="1" x14ac:dyDescent="0.25">
      <c r="A392" s="230" t="s">
        <v>285</v>
      </c>
      <c r="B392" s="230"/>
      <c r="C392" s="1086" t="s">
        <v>53</v>
      </c>
      <c r="D392" s="1087"/>
      <c r="E392" s="1087"/>
      <c r="F392" s="1087"/>
      <c r="G392" s="1087"/>
      <c r="H392" s="1087"/>
      <c r="I392" s="1140" t="s">
        <v>0</v>
      </c>
      <c r="J392" s="228">
        <v>67</v>
      </c>
    </row>
    <row r="393" spans="1:12" x14ac:dyDescent="0.2">
      <c r="A393" s="231" t="s">
        <v>2</v>
      </c>
      <c r="B393" s="904"/>
      <c r="C393" s="294">
        <v>6</v>
      </c>
      <c r="D393" s="225">
        <v>4</v>
      </c>
      <c r="E393" s="225">
        <v>5</v>
      </c>
      <c r="F393" s="225">
        <v>2</v>
      </c>
      <c r="G393" s="225">
        <v>3</v>
      </c>
      <c r="H393" s="225">
        <v>1</v>
      </c>
      <c r="I393" s="1225"/>
    </row>
    <row r="394" spans="1:12" x14ac:dyDescent="0.2">
      <c r="A394" s="234" t="s">
        <v>3</v>
      </c>
      <c r="B394" s="234"/>
      <c r="C394" s="348">
        <v>4260</v>
      </c>
      <c r="D394" s="349">
        <v>4260</v>
      </c>
      <c r="E394" s="297">
        <v>4260</v>
      </c>
      <c r="F394" s="349">
        <v>4260</v>
      </c>
      <c r="G394" s="349">
        <v>4260</v>
      </c>
      <c r="H394" s="349">
        <v>4260</v>
      </c>
      <c r="I394" s="374">
        <v>4260</v>
      </c>
    </row>
    <row r="395" spans="1:12" x14ac:dyDescent="0.2">
      <c r="A395" s="238" t="s">
        <v>6</v>
      </c>
      <c r="B395" s="238"/>
      <c r="C395" s="299">
        <v>4973</v>
      </c>
      <c r="D395" s="300">
        <v>4718</v>
      </c>
      <c r="E395" s="300">
        <v>3889</v>
      </c>
      <c r="F395" s="300">
        <v>4461</v>
      </c>
      <c r="G395" s="300">
        <v>4443</v>
      </c>
      <c r="H395" s="300">
        <v>4303</v>
      </c>
      <c r="I395" s="375">
        <v>4507</v>
      </c>
    </row>
    <row r="396" spans="1:12" x14ac:dyDescent="0.2">
      <c r="A396" s="231" t="s">
        <v>7</v>
      </c>
      <c r="B396" s="231"/>
      <c r="C396" s="301">
        <v>100</v>
      </c>
      <c r="D396" s="302">
        <v>100</v>
      </c>
      <c r="E396" s="303">
        <v>71.400000000000006</v>
      </c>
      <c r="F396" s="302">
        <v>91.7</v>
      </c>
      <c r="G396" s="302">
        <v>100</v>
      </c>
      <c r="H396" s="302">
        <v>100</v>
      </c>
      <c r="I396" s="376">
        <v>79.099999999999994</v>
      </c>
      <c r="J396" s="228"/>
    </row>
    <row r="397" spans="1:12" x14ac:dyDescent="0.2">
      <c r="A397" s="231" t="s">
        <v>8</v>
      </c>
      <c r="B397" s="231"/>
      <c r="C397" s="246">
        <v>4.3999999999999997E-2</v>
      </c>
      <c r="D397" s="247">
        <v>3.5999999999999997E-2</v>
      </c>
      <c r="E397" s="304">
        <v>7.4999999999999997E-2</v>
      </c>
      <c r="F397" s="247">
        <v>4.7E-2</v>
      </c>
      <c r="G397" s="247">
        <v>3.2000000000000001E-2</v>
      </c>
      <c r="H397" s="247">
        <v>3.2000000000000001E-2</v>
      </c>
      <c r="I397" s="377">
        <v>0.08</v>
      </c>
    </row>
    <row r="398" spans="1:12" x14ac:dyDescent="0.2">
      <c r="A398" s="238" t="s">
        <v>1</v>
      </c>
      <c r="B398" s="238"/>
      <c r="C398" s="250">
        <f t="shared" ref="C398:I398" si="74">C395/C394*100-100</f>
        <v>16.737089201877936</v>
      </c>
      <c r="D398" s="251">
        <f t="shared" si="74"/>
        <v>10.751173708920177</v>
      </c>
      <c r="E398" s="251">
        <f t="shared" si="74"/>
        <v>-8.7089201877934244</v>
      </c>
      <c r="F398" s="251">
        <f t="shared" si="74"/>
        <v>4.7183098591549282</v>
      </c>
      <c r="G398" s="251">
        <f t="shared" si="74"/>
        <v>4.2957746478873275</v>
      </c>
      <c r="H398" s="251">
        <f t="shared" si="74"/>
        <v>1.0093896713615038</v>
      </c>
      <c r="I398" s="369">
        <f t="shared" si="74"/>
        <v>5.7981220657276964</v>
      </c>
    </row>
    <row r="399" spans="1:12" ht="13.5" thickBot="1" x14ac:dyDescent="0.25">
      <c r="A399" s="231" t="s">
        <v>27</v>
      </c>
      <c r="B399" s="253"/>
      <c r="C399" s="220">
        <f t="shared" ref="C399:G399" si="75">C395-C381</f>
        <v>321</v>
      </c>
      <c r="D399" s="221">
        <f t="shared" si="75"/>
        <v>225</v>
      </c>
      <c r="E399" s="221">
        <f t="shared" si="75"/>
        <v>-623</v>
      </c>
      <c r="F399" s="221">
        <f t="shared" si="75"/>
        <v>83</v>
      </c>
      <c r="G399" s="221">
        <f t="shared" si="75"/>
        <v>58</v>
      </c>
      <c r="H399" s="221">
        <f>H395-H381</f>
        <v>-2</v>
      </c>
      <c r="I399" s="370">
        <f>I395-I381</f>
        <v>57</v>
      </c>
    </row>
    <row r="400" spans="1:12" x14ac:dyDescent="0.2">
      <c r="A400" s="265" t="s">
        <v>52</v>
      </c>
      <c r="B400" s="265"/>
      <c r="C400" s="310">
        <v>46</v>
      </c>
      <c r="D400" s="311">
        <v>46</v>
      </c>
      <c r="E400" s="311">
        <v>13</v>
      </c>
      <c r="F400" s="311">
        <v>46</v>
      </c>
      <c r="G400" s="311">
        <v>49</v>
      </c>
      <c r="H400" s="311">
        <v>48</v>
      </c>
      <c r="I400" s="364">
        <f>SUM(C400:H400)</f>
        <v>248</v>
      </c>
      <c r="J400" s="200" t="s">
        <v>56</v>
      </c>
      <c r="K400" s="263">
        <f>I386-I400</f>
        <v>19</v>
      </c>
      <c r="L400" s="768">
        <f>K400/I386</f>
        <v>7.116104868913857E-2</v>
      </c>
    </row>
    <row r="401" spans="1:12" x14ac:dyDescent="0.2">
      <c r="A401" s="265" t="s">
        <v>28</v>
      </c>
      <c r="B401" s="265"/>
      <c r="C401" s="218">
        <v>147</v>
      </c>
      <c r="D401" s="267">
        <v>148.5</v>
      </c>
      <c r="E401" s="267">
        <v>150</v>
      </c>
      <c r="F401" s="267">
        <v>149</v>
      </c>
      <c r="G401" s="267">
        <v>149.5</v>
      </c>
      <c r="H401" s="267">
        <v>151</v>
      </c>
      <c r="I401" s="325"/>
      <c r="J401" s="200" t="s">
        <v>57</v>
      </c>
      <c r="K401" s="200">
        <v>152.32</v>
      </c>
      <c r="L401" s="350"/>
    </row>
    <row r="402" spans="1:12" ht="13.5" thickBot="1" x14ac:dyDescent="0.25">
      <c r="A402" s="266" t="s">
        <v>26</v>
      </c>
      <c r="B402" s="266"/>
      <c r="C402" s="345">
        <f t="shared" ref="C402:G402" si="76">C401-C387</f>
        <v>0</v>
      </c>
      <c r="D402" s="346">
        <f t="shared" si="76"/>
        <v>0</v>
      </c>
      <c r="E402" s="346">
        <f t="shared" si="76"/>
        <v>1</v>
      </c>
      <c r="F402" s="346">
        <f t="shared" si="76"/>
        <v>0</v>
      </c>
      <c r="G402" s="346">
        <f t="shared" si="76"/>
        <v>0</v>
      </c>
      <c r="H402" s="346">
        <f>H401-H387</f>
        <v>1</v>
      </c>
      <c r="I402" s="371"/>
      <c r="J402" s="200" t="s">
        <v>26</v>
      </c>
      <c r="K402" s="215">
        <f>K401-K387</f>
        <v>1.3799999999999955</v>
      </c>
      <c r="L402" s="350"/>
    </row>
    <row r="405" spans="1:12" ht="13.5" thickBot="1" x14ac:dyDescent="0.25"/>
    <row r="406" spans="1:12" ht="13.5" thickBot="1" x14ac:dyDescent="0.25">
      <c r="A406" s="230" t="s">
        <v>286</v>
      </c>
      <c r="B406" s="230"/>
      <c r="C406" s="1086" t="s">
        <v>53</v>
      </c>
      <c r="D406" s="1087"/>
      <c r="E406" s="1087"/>
      <c r="F406" s="1087"/>
      <c r="G406" s="1087"/>
      <c r="H406" s="1087"/>
      <c r="I406" s="1140" t="s">
        <v>0</v>
      </c>
      <c r="J406" s="228">
        <v>67</v>
      </c>
    </row>
    <row r="407" spans="1:12" x14ac:dyDescent="0.2">
      <c r="A407" s="231" t="s">
        <v>2</v>
      </c>
      <c r="B407" s="904"/>
      <c r="C407" s="294">
        <v>6</v>
      </c>
      <c r="D407" s="225">
        <v>4</v>
      </c>
      <c r="E407" s="225">
        <v>5</v>
      </c>
      <c r="F407" s="225">
        <v>2</v>
      </c>
      <c r="G407" s="225">
        <v>3</v>
      </c>
      <c r="H407" s="225">
        <v>1</v>
      </c>
      <c r="I407" s="1225"/>
    </row>
    <row r="408" spans="1:12" x14ac:dyDescent="0.2">
      <c r="A408" s="234" t="s">
        <v>3</v>
      </c>
      <c r="B408" s="234"/>
      <c r="C408" s="348">
        <v>4280</v>
      </c>
      <c r="D408" s="349">
        <v>4280</v>
      </c>
      <c r="E408" s="297">
        <v>4280</v>
      </c>
      <c r="F408" s="349">
        <v>4280</v>
      </c>
      <c r="G408" s="349">
        <v>4280</v>
      </c>
      <c r="H408" s="349">
        <v>4280</v>
      </c>
      <c r="I408" s="374">
        <v>4280</v>
      </c>
    </row>
    <row r="409" spans="1:12" x14ac:dyDescent="0.2">
      <c r="A409" s="238" t="s">
        <v>6</v>
      </c>
      <c r="B409" s="238"/>
      <c r="C409" s="299">
        <v>4811</v>
      </c>
      <c r="D409" s="300">
        <v>4679</v>
      </c>
      <c r="E409" s="300">
        <v>4015</v>
      </c>
      <c r="F409" s="300">
        <v>4470</v>
      </c>
      <c r="G409" s="300">
        <v>4570</v>
      </c>
      <c r="H409" s="300">
        <v>4342</v>
      </c>
      <c r="I409" s="375">
        <v>4516</v>
      </c>
    </row>
    <row r="410" spans="1:12" x14ac:dyDescent="0.2">
      <c r="A410" s="231" t="s">
        <v>7</v>
      </c>
      <c r="B410" s="231"/>
      <c r="C410" s="301">
        <v>91.7</v>
      </c>
      <c r="D410" s="302">
        <v>91.7</v>
      </c>
      <c r="E410" s="303">
        <v>85.7</v>
      </c>
      <c r="F410" s="302">
        <v>93.3</v>
      </c>
      <c r="G410" s="302">
        <v>100</v>
      </c>
      <c r="H410" s="302">
        <v>100</v>
      </c>
      <c r="I410" s="376">
        <v>85.1</v>
      </c>
      <c r="J410" s="228"/>
    </row>
    <row r="411" spans="1:12" x14ac:dyDescent="0.2">
      <c r="A411" s="231" t="s">
        <v>8</v>
      </c>
      <c r="B411" s="231"/>
      <c r="C411" s="246">
        <v>0.05</v>
      </c>
      <c r="D411" s="247">
        <v>4.5999999999999999E-2</v>
      </c>
      <c r="E411" s="304">
        <v>6.2E-2</v>
      </c>
      <c r="F411" s="247">
        <v>6.6000000000000003E-2</v>
      </c>
      <c r="G411" s="247">
        <v>3.1E-2</v>
      </c>
      <c r="H411" s="247">
        <v>4.1000000000000002E-2</v>
      </c>
      <c r="I411" s="377">
        <v>7.0000000000000007E-2</v>
      </c>
    </row>
    <row r="412" spans="1:12" x14ac:dyDescent="0.2">
      <c r="A412" s="238" t="s">
        <v>1</v>
      </c>
      <c r="B412" s="238"/>
      <c r="C412" s="250">
        <f t="shared" ref="C412:I412" si="77">C409/C408*100-100</f>
        <v>12.40654205607477</v>
      </c>
      <c r="D412" s="251">
        <f t="shared" si="77"/>
        <v>9.3224299065420553</v>
      </c>
      <c r="E412" s="251">
        <f t="shared" si="77"/>
        <v>-6.1915887850467328</v>
      </c>
      <c r="F412" s="251">
        <f t="shared" si="77"/>
        <v>4.4392523364485896</v>
      </c>
      <c r="G412" s="251">
        <f t="shared" si="77"/>
        <v>6.7757009345794472</v>
      </c>
      <c r="H412" s="251">
        <f t="shared" si="77"/>
        <v>1.448598130841134</v>
      </c>
      <c r="I412" s="369">
        <f t="shared" si="77"/>
        <v>5.5140186915887881</v>
      </c>
    </row>
    <row r="413" spans="1:12" ht="13.5" thickBot="1" x14ac:dyDescent="0.25">
      <c r="A413" s="231" t="s">
        <v>27</v>
      </c>
      <c r="B413" s="253"/>
      <c r="C413" s="220">
        <f t="shared" ref="C413:G413" si="78">C409-C395</f>
        <v>-162</v>
      </c>
      <c r="D413" s="221">
        <f t="shared" si="78"/>
        <v>-39</v>
      </c>
      <c r="E413" s="221">
        <f t="shared" si="78"/>
        <v>126</v>
      </c>
      <c r="F413" s="221">
        <f t="shared" si="78"/>
        <v>9</v>
      </c>
      <c r="G413" s="221">
        <f t="shared" si="78"/>
        <v>127</v>
      </c>
      <c r="H413" s="221">
        <f>H409-H395</f>
        <v>39</v>
      </c>
      <c r="I413" s="370">
        <f>I409-I395</f>
        <v>9</v>
      </c>
    </row>
    <row r="414" spans="1:12" x14ac:dyDescent="0.2">
      <c r="A414" s="265" t="s">
        <v>52</v>
      </c>
      <c r="B414" s="265"/>
      <c r="C414" s="310">
        <v>46</v>
      </c>
      <c r="D414" s="311">
        <v>46</v>
      </c>
      <c r="E414" s="311">
        <v>11</v>
      </c>
      <c r="F414" s="311">
        <v>46</v>
      </c>
      <c r="G414" s="311">
        <v>49</v>
      </c>
      <c r="H414" s="311">
        <v>48</v>
      </c>
      <c r="I414" s="364">
        <f>SUM(C414:H414)</f>
        <v>246</v>
      </c>
      <c r="J414" s="200" t="s">
        <v>56</v>
      </c>
      <c r="K414" s="263">
        <f>I400-I414</f>
        <v>2</v>
      </c>
      <c r="L414" s="768">
        <f>K414/I400</f>
        <v>8.0645161290322578E-3</v>
      </c>
    </row>
    <row r="415" spans="1:12" x14ac:dyDescent="0.2">
      <c r="A415" s="265" t="s">
        <v>28</v>
      </c>
      <c r="B415" s="265"/>
      <c r="C415" s="218">
        <v>147</v>
      </c>
      <c r="D415" s="267">
        <v>148.5</v>
      </c>
      <c r="E415" s="267">
        <v>150</v>
      </c>
      <c r="F415" s="267">
        <v>149</v>
      </c>
      <c r="G415" s="267">
        <v>149.5</v>
      </c>
      <c r="H415" s="267">
        <v>151</v>
      </c>
      <c r="I415" s="325"/>
      <c r="J415" s="200" t="s">
        <v>57</v>
      </c>
      <c r="K415" s="200">
        <v>149.54</v>
      </c>
      <c r="L415" s="350"/>
    </row>
    <row r="416" spans="1:12" ht="13.5" thickBot="1" x14ac:dyDescent="0.25">
      <c r="A416" s="266" t="s">
        <v>26</v>
      </c>
      <c r="B416" s="266"/>
      <c r="C416" s="345">
        <f t="shared" ref="C416:G416" si="79">C415-C401</f>
        <v>0</v>
      </c>
      <c r="D416" s="346">
        <f t="shared" si="79"/>
        <v>0</v>
      </c>
      <c r="E416" s="346">
        <f t="shared" si="79"/>
        <v>0</v>
      </c>
      <c r="F416" s="346">
        <f t="shared" si="79"/>
        <v>0</v>
      </c>
      <c r="G416" s="346">
        <f t="shared" si="79"/>
        <v>0</v>
      </c>
      <c r="H416" s="346">
        <f>H415-H401</f>
        <v>0</v>
      </c>
      <c r="I416" s="371"/>
      <c r="J416" s="200" t="s">
        <v>26</v>
      </c>
      <c r="K416" s="215">
        <f>K415-K401</f>
        <v>-2.7800000000000011</v>
      </c>
      <c r="L416" s="350"/>
    </row>
    <row r="419" spans="1:12" ht="13.5" thickBot="1" x14ac:dyDescent="0.25"/>
    <row r="420" spans="1:12" ht="13.5" thickBot="1" x14ac:dyDescent="0.25">
      <c r="A420" s="230" t="s">
        <v>287</v>
      </c>
      <c r="B420" s="230"/>
      <c r="C420" s="1086" t="s">
        <v>53</v>
      </c>
      <c r="D420" s="1087"/>
      <c r="E420" s="1087"/>
      <c r="F420" s="1087"/>
      <c r="G420" s="1087"/>
      <c r="H420" s="1087"/>
      <c r="I420" s="1140" t="s">
        <v>0</v>
      </c>
      <c r="J420" s="228">
        <v>67</v>
      </c>
    </row>
    <row r="421" spans="1:12" x14ac:dyDescent="0.2">
      <c r="A421" s="231" t="s">
        <v>2</v>
      </c>
      <c r="B421" s="904"/>
      <c r="C421" s="294">
        <v>6</v>
      </c>
      <c r="D421" s="225">
        <v>4</v>
      </c>
      <c r="E421" s="225">
        <v>5</v>
      </c>
      <c r="F421" s="225">
        <v>2</v>
      </c>
      <c r="G421" s="225">
        <v>3</v>
      </c>
      <c r="H421" s="225">
        <v>1</v>
      </c>
      <c r="I421" s="1225"/>
    </row>
    <row r="422" spans="1:12" x14ac:dyDescent="0.2">
      <c r="A422" s="234" t="s">
        <v>3</v>
      </c>
      <c r="B422" s="234"/>
      <c r="C422" s="348">
        <v>4300</v>
      </c>
      <c r="D422" s="349">
        <v>4300</v>
      </c>
      <c r="E422" s="297">
        <v>4300</v>
      </c>
      <c r="F422" s="349">
        <v>4300</v>
      </c>
      <c r="G422" s="349">
        <v>4300</v>
      </c>
      <c r="H422" s="349">
        <v>4300</v>
      </c>
      <c r="I422" s="374">
        <v>4300</v>
      </c>
    </row>
    <row r="423" spans="1:12" x14ac:dyDescent="0.2">
      <c r="A423" s="238" t="s">
        <v>6</v>
      </c>
      <c r="B423" s="238"/>
      <c r="C423" s="299">
        <v>4949</v>
      </c>
      <c r="D423" s="300">
        <v>4929</v>
      </c>
      <c r="E423" s="300">
        <v>4011</v>
      </c>
      <c r="F423" s="300">
        <v>4608</v>
      </c>
      <c r="G423" s="300">
        <v>4583</v>
      </c>
      <c r="H423" s="300">
        <v>4383</v>
      </c>
      <c r="I423" s="375">
        <v>4619</v>
      </c>
    </row>
    <row r="424" spans="1:12" x14ac:dyDescent="0.2">
      <c r="A424" s="231" t="s">
        <v>7</v>
      </c>
      <c r="B424" s="231"/>
      <c r="C424" s="301">
        <v>83.3</v>
      </c>
      <c r="D424" s="302">
        <v>100</v>
      </c>
      <c r="E424" s="303">
        <v>71.400000000000006</v>
      </c>
      <c r="F424" s="302">
        <v>91.7</v>
      </c>
      <c r="G424" s="302">
        <v>91.7</v>
      </c>
      <c r="H424" s="302">
        <v>100</v>
      </c>
      <c r="I424" s="376">
        <v>79.099999999999994</v>
      </c>
      <c r="J424" s="228"/>
    </row>
    <row r="425" spans="1:12" x14ac:dyDescent="0.2">
      <c r="A425" s="231" t="s">
        <v>8</v>
      </c>
      <c r="B425" s="231"/>
      <c r="C425" s="246">
        <v>5.8999999999999997E-2</v>
      </c>
      <c r="D425" s="247">
        <v>2.7E-2</v>
      </c>
      <c r="E425" s="304">
        <v>9.7000000000000003E-2</v>
      </c>
      <c r="F425" s="247">
        <v>4.5999999999999999E-2</v>
      </c>
      <c r="G425" s="247">
        <v>5.7000000000000002E-2</v>
      </c>
      <c r="H425" s="247">
        <v>4.3999999999999997E-2</v>
      </c>
      <c r="I425" s="377">
        <v>8.2000000000000003E-2</v>
      </c>
    </row>
    <row r="426" spans="1:12" x14ac:dyDescent="0.2">
      <c r="A426" s="238" t="s">
        <v>1</v>
      </c>
      <c r="B426" s="238"/>
      <c r="C426" s="250">
        <f t="shared" ref="C426:I426" si="80">C423/C422*100-100</f>
        <v>15.093023255813961</v>
      </c>
      <c r="D426" s="251">
        <f t="shared" si="80"/>
        <v>14.627906976744185</v>
      </c>
      <c r="E426" s="251">
        <f t="shared" si="80"/>
        <v>-6.7209302325581461</v>
      </c>
      <c r="F426" s="251">
        <f t="shared" si="80"/>
        <v>7.1627906976744242</v>
      </c>
      <c r="G426" s="251">
        <f t="shared" si="80"/>
        <v>6.5813953488372192</v>
      </c>
      <c r="H426" s="251">
        <f t="shared" si="80"/>
        <v>1.9302325581395365</v>
      </c>
      <c r="I426" s="369">
        <f t="shared" si="80"/>
        <v>7.418604651162795</v>
      </c>
    </row>
    <row r="427" spans="1:12" ht="13.5" thickBot="1" x14ac:dyDescent="0.25">
      <c r="A427" s="231" t="s">
        <v>27</v>
      </c>
      <c r="B427" s="253"/>
      <c r="C427" s="220">
        <f t="shared" ref="C427:G427" si="81">C423-C409</f>
        <v>138</v>
      </c>
      <c r="D427" s="221">
        <f t="shared" si="81"/>
        <v>250</v>
      </c>
      <c r="E427" s="221">
        <f t="shared" si="81"/>
        <v>-4</v>
      </c>
      <c r="F427" s="221">
        <f t="shared" si="81"/>
        <v>138</v>
      </c>
      <c r="G427" s="221">
        <f t="shared" si="81"/>
        <v>13</v>
      </c>
      <c r="H427" s="221">
        <f>H423-H409</f>
        <v>41</v>
      </c>
      <c r="I427" s="370">
        <f>I423-I409</f>
        <v>103</v>
      </c>
    </row>
    <row r="428" spans="1:12" x14ac:dyDescent="0.2">
      <c r="A428" s="265" t="s">
        <v>52</v>
      </c>
      <c r="B428" s="265"/>
      <c r="C428" s="310">
        <v>46</v>
      </c>
      <c r="D428" s="311">
        <v>46</v>
      </c>
      <c r="E428" s="311">
        <v>11</v>
      </c>
      <c r="F428" s="311">
        <v>46</v>
      </c>
      <c r="G428" s="311">
        <v>49</v>
      </c>
      <c r="H428" s="311">
        <v>48</v>
      </c>
      <c r="I428" s="364">
        <f>SUM(C428:H428)</f>
        <v>246</v>
      </c>
      <c r="J428" s="200" t="s">
        <v>56</v>
      </c>
      <c r="K428" s="263">
        <f>I414-I428</f>
        <v>0</v>
      </c>
      <c r="L428" s="768">
        <f>K428/I414</f>
        <v>0</v>
      </c>
    </row>
    <row r="429" spans="1:12" x14ac:dyDescent="0.2">
      <c r="A429" s="265" t="s">
        <v>28</v>
      </c>
      <c r="B429" s="265"/>
      <c r="C429" s="218">
        <v>147</v>
      </c>
      <c r="D429" s="267">
        <v>148.5</v>
      </c>
      <c r="E429" s="267">
        <v>151</v>
      </c>
      <c r="F429" s="267">
        <v>149</v>
      </c>
      <c r="G429" s="267">
        <v>150.5</v>
      </c>
      <c r="H429" s="267">
        <v>152</v>
      </c>
      <c r="I429" s="325"/>
      <c r="J429" s="200" t="s">
        <v>57</v>
      </c>
      <c r="K429" s="200">
        <v>149.19</v>
      </c>
      <c r="L429" s="350"/>
    </row>
    <row r="430" spans="1:12" ht="13.5" thickBot="1" x14ac:dyDescent="0.25">
      <c r="A430" s="266" t="s">
        <v>26</v>
      </c>
      <c r="B430" s="266"/>
      <c r="C430" s="345">
        <f t="shared" ref="C430:G430" si="82">C429-C415</f>
        <v>0</v>
      </c>
      <c r="D430" s="346">
        <f t="shared" si="82"/>
        <v>0</v>
      </c>
      <c r="E430" s="346">
        <f t="shared" si="82"/>
        <v>1</v>
      </c>
      <c r="F430" s="346">
        <f t="shared" si="82"/>
        <v>0</v>
      </c>
      <c r="G430" s="346">
        <f t="shared" si="82"/>
        <v>1</v>
      </c>
      <c r="H430" s="346">
        <f>H429-H415</f>
        <v>1</v>
      </c>
      <c r="I430" s="371"/>
      <c r="J430" s="200" t="s">
        <v>26</v>
      </c>
      <c r="K430" s="215">
        <f>K429-K415</f>
        <v>-0.34999999999999432</v>
      </c>
      <c r="L430" s="350"/>
    </row>
    <row r="433" spans="1:12" ht="13.5" thickBot="1" x14ac:dyDescent="0.25"/>
    <row r="434" spans="1:12" ht="13.5" thickBot="1" x14ac:dyDescent="0.25">
      <c r="A434" s="230" t="s">
        <v>288</v>
      </c>
      <c r="B434" s="230"/>
      <c r="C434" s="1086" t="s">
        <v>53</v>
      </c>
      <c r="D434" s="1087"/>
      <c r="E434" s="1087"/>
      <c r="F434" s="1087"/>
      <c r="G434" s="1087"/>
      <c r="H434" s="1087"/>
      <c r="I434" s="1140" t="s">
        <v>0</v>
      </c>
      <c r="J434" s="228">
        <v>67</v>
      </c>
    </row>
    <row r="435" spans="1:12" x14ac:dyDescent="0.2">
      <c r="A435" s="231" t="s">
        <v>2</v>
      </c>
      <c r="B435" s="904"/>
      <c r="C435" s="294">
        <v>6</v>
      </c>
      <c r="D435" s="225">
        <v>4</v>
      </c>
      <c r="E435" s="225">
        <v>5</v>
      </c>
      <c r="F435" s="225">
        <v>2</v>
      </c>
      <c r="G435" s="225">
        <v>3</v>
      </c>
      <c r="H435" s="225">
        <v>1</v>
      </c>
      <c r="I435" s="1225"/>
    </row>
    <row r="436" spans="1:12" x14ac:dyDescent="0.2">
      <c r="A436" s="234" t="s">
        <v>3</v>
      </c>
      <c r="B436" s="234"/>
      <c r="C436" s="348">
        <v>4320</v>
      </c>
      <c r="D436" s="349">
        <v>4320</v>
      </c>
      <c r="E436" s="297">
        <v>4320</v>
      </c>
      <c r="F436" s="349">
        <v>4320</v>
      </c>
      <c r="G436" s="349">
        <v>4320</v>
      </c>
      <c r="H436" s="349">
        <v>4320</v>
      </c>
      <c r="I436" s="374">
        <v>4320</v>
      </c>
    </row>
    <row r="437" spans="1:12" x14ac:dyDescent="0.2">
      <c r="A437" s="238" t="s">
        <v>6</v>
      </c>
      <c r="B437" s="238"/>
      <c r="C437" s="299">
        <v>5026</v>
      </c>
      <c r="D437" s="300">
        <v>5004</v>
      </c>
      <c r="E437" s="300">
        <v>4265</v>
      </c>
      <c r="F437" s="300">
        <v>4609</v>
      </c>
      <c r="G437" s="300">
        <v>4701</v>
      </c>
      <c r="H437" s="300">
        <v>4446</v>
      </c>
      <c r="I437" s="375">
        <v>4706</v>
      </c>
    </row>
    <row r="438" spans="1:12" x14ac:dyDescent="0.2">
      <c r="A438" s="231" t="s">
        <v>7</v>
      </c>
      <c r="B438" s="231"/>
      <c r="C438" s="301">
        <v>83.3</v>
      </c>
      <c r="D438" s="302">
        <v>100</v>
      </c>
      <c r="E438" s="303">
        <v>85.7</v>
      </c>
      <c r="F438" s="302">
        <v>83.3</v>
      </c>
      <c r="G438" s="302">
        <v>100</v>
      </c>
      <c r="H438" s="302">
        <v>91.7</v>
      </c>
      <c r="I438" s="376">
        <v>82.1</v>
      </c>
      <c r="J438" s="228"/>
    </row>
    <row r="439" spans="1:12" x14ac:dyDescent="0.2">
      <c r="A439" s="231" t="s">
        <v>8</v>
      </c>
      <c r="B439" s="231"/>
      <c r="C439" s="246">
        <v>6.7000000000000004E-2</v>
      </c>
      <c r="D439" s="247">
        <v>3.2000000000000001E-2</v>
      </c>
      <c r="E439" s="304">
        <v>6.5000000000000002E-2</v>
      </c>
      <c r="F439" s="247">
        <v>8.7999999999999995E-2</v>
      </c>
      <c r="G439" s="247">
        <v>0.03</v>
      </c>
      <c r="H439" s="247">
        <v>4.2000000000000003E-2</v>
      </c>
      <c r="I439" s="377">
        <v>7.8E-2</v>
      </c>
    </row>
    <row r="440" spans="1:12" x14ac:dyDescent="0.2">
      <c r="A440" s="238" t="s">
        <v>1</v>
      </c>
      <c r="B440" s="238"/>
      <c r="C440" s="250">
        <f t="shared" ref="C440:I440" si="83">C437/C436*100-100</f>
        <v>16.342592592592581</v>
      </c>
      <c r="D440" s="251">
        <f t="shared" si="83"/>
        <v>15.833333333333343</v>
      </c>
      <c r="E440" s="251">
        <f t="shared" si="83"/>
        <v>-1.2731481481481524</v>
      </c>
      <c r="F440" s="251">
        <f t="shared" si="83"/>
        <v>6.6898148148148096</v>
      </c>
      <c r="G440" s="251">
        <f t="shared" si="83"/>
        <v>8.8194444444444429</v>
      </c>
      <c r="H440" s="251">
        <f t="shared" si="83"/>
        <v>2.9166666666666572</v>
      </c>
      <c r="I440" s="369">
        <f t="shared" si="83"/>
        <v>8.9351851851851904</v>
      </c>
    </row>
    <row r="441" spans="1:12" ht="13.5" thickBot="1" x14ac:dyDescent="0.25">
      <c r="A441" s="231" t="s">
        <v>27</v>
      </c>
      <c r="B441" s="253"/>
      <c r="C441" s="220">
        <f t="shared" ref="C441:G441" si="84">C437-C423</f>
        <v>77</v>
      </c>
      <c r="D441" s="221">
        <f t="shared" si="84"/>
        <v>75</v>
      </c>
      <c r="E441" s="221">
        <f t="shared" si="84"/>
        <v>254</v>
      </c>
      <c r="F441" s="221">
        <f t="shared" si="84"/>
        <v>1</v>
      </c>
      <c r="G441" s="221">
        <f t="shared" si="84"/>
        <v>118</v>
      </c>
      <c r="H441" s="221">
        <f>H437-H423</f>
        <v>63</v>
      </c>
      <c r="I441" s="370">
        <f>I437-I423</f>
        <v>87</v>
      </c>
    </row>
    <row r="442" spans="1:12" x14ac:dyDescent="0.2">
      <c r="A442" s="265" t="s">
        <v>52</v>
      </c>
      <c r="B442" s="265"/>
      <c r="C442" s="310">
        <v>46</v>
      </c>
      <c r="D442" s="311">
        <v>46</v>
      </c>
      <c r="E442" s="311">
        <v>10</v>
      </c>
      <c r="F442" s="311">
        <v>46</v>
      </c>
      <c r="G442" s="311">
        <v>49</v>
      </c>
      <c r="H442" s="311">
        <v>48</v>
      </c>
      <c r="I442" s="364">
        <f>SUM(C442:H442)</f>
        <v>245</v>
      </c>
      <c r="J442" s="200" t="s">
        <v>56</v>
      </c>
      <c r="K442" s="263">
        <f>I428-I442</f>
        <v>1</v>
      </c>
      <c r="L442" s="768">
        <f>K442/I428</f>
        <v>4.0650406504065045E-3</v>
      </c>
    </row>
    <row r="443" spans="1:12" x14ac:dyDescent="0.2">
      <c r="A443" s="265" t="s">
        <v>28</v>
      </c>
      <c r="B443" s="265"/>
      <c r="C443" s="218">
        <v>147</v>
      </c>
      <c r="D443" s="267">
        <v>148.5</v>
      </c>
      <c r="E443" s="267">
        <v>151</v>
      </c>
      <c r="F443" s="267">
        <v>149</v>
      </c>
      <c r="G443" s="267">
        <v>150.5</v>
      </c>
      <c r="H443" s="267">
        <v>152</v>
      </c>
      <c r="I443" s="325"/>
      <c r="J443" s="200" t="s">
        <v>57</v>
      </c>
      <c r="K443" s="200">
        <v>148.97999999999999</v>
      </c>
      <c r="L443" s="350"/>
    </row>
    <row r="444" spans="1:12" ht="13.5" thickBot="1" x14ac:dyDescent="0.25">
      <c r="A444" s="266" t="s">
        <v>26</v>
      </c>
      <c r="B444" s="266"/>
      <c r="C444" s="345">
        <f t="shared" ref="C444:G444" si="85">C443-C429</f>
        <v>0</v>
      </c>
      <c r="D444" s="346">
        <f t="shared" si="85"/>
        <v>0</v>
      </c>
      <c r="E444" s="346">
        <f t="shared" si="85"/>
        <v>0</v>
      </c>
      <c r="F444" s="346">
        <f t="shared" si="85"/>
        <v>0</v>
      </c>
      <c r="G444" s="346">
        <f t="shared" si="85"/>
        <v>0</v>
      </c>
      <c r="H444" s="346">
        <f>H443-H429</f>
        <v>0</v>
      </c>
      <c r="I444" s="371"/>
      <c r="J444" s="200" t="s">
        <v>26</v>
      </c>
      <c r="K444" s="215">
        <f>K443-K429</f>
        <v>-0.21000000000000796</v>
      </c>
      <c r="L444" s="350"/>
    </row>
    <row r="447" spans="1:12" ht="13.5" thickBot="1" x14ac:dyDescent="0.25"/>
    <row r="448" spans="1:12" ht="13.5" thickBot="1" x14ac:dyDescent="0.25">
      <c r="A448" s="230" t="s">
        <v>289</v>
      </c>
      <c r="B448" s="230"/>
      <c r="C448" s="1086" t="s">
        <v>53</v>
      </c>
      <c r="D448" s="1087"/>
      <c r="E448" s="1087"/>
      <c r="F448" s="1087"/>
      <c r="G448" s="1087"/>
      <c r="H448" s="1087"/>
      <c r="I448" s="1140" t="s">
        <v>0</v>
      </c>
      <c r="J448" s="228"/>
    </row>
    <row r="449" spans="1:12" x14ac:dyDescent="0.2">
      <c r="A449" s="231" t="s">
        <v>2</v>
      </c>
      <c r="B449" s="904"/>
      <c r="C449" s="294">
        <v>6</v>
      </c>
      <c r="D449" s="225">
        <v>4</v>
      </c>
      <c r="E449" s="225">
        <v>5</v>
      </c>
      <c r="F449" s="225">
        <v>2</v>
      </c>
      <c r="G449" s="225">
        <v>3</v>
      </c>
      <c r="H449" s="225">
        <v>1</v>
      </c>
      <c r="I449" s="1225"/>
    </row>
    <row r="450" spans="1:12" x14ac:dyDescent="0.2">
      <c r="A450" s="234" t="s">
        <v>3</v>
      </c>
      <c r="B450" s="234"/>
      <c r="C450" s="348">
        <v>4340</v>
      </c>
      <c r="D450" s="349">
        <v>4340</v>
      </c>
      <c r="E450" s="297">
        <v>4340</v>
      </c>
      <c r="F450" s="349">
        <v>4340</v>
      </c>
      <c r="G450" s="349">
        <v>4340</v>
      </c>
      <c r="H450" s="349">
        <v>4340</v>
      </c>
      <c r="I450" s="374">
        <v>4340</v>
      </c>
    </row>
    <row r="451" spans="1:12" x14ac:dyDescent="0.2">
      <c r="A451" s="238" t="s">
        <v>6</v>
      </c>
      <c r="B451" s="238"/>
      <c r="C451" s="299">
        <v>5097</v>
      </c>
      <c r="D451" s="300">
        <v>4919</v>
      </c>
      <c r="E451" s="300">
        <v>4265</v>
      </c>
      <c r="F451" s="300">
        <v>4614</v>
      </c>
      <c r="G451" s="300">
        <v>4786</v>
      </c>
      <c r="H451" s="300">
        <v>4507</v>
      </c>
      <c r="I451" s="375">
        <v>4730</v>
      </c>
    </row>
    <row r="452" spans="1:12" x14ac:dyDescent="0.2">
      <c r="A452" s="231" t="s">
        <v>7</v>
      </c>
      <c r="B452" s="231"/>
      <c r="C452" s="301">
        <v>83.3</v>
      </c>
      <c r="D452" s="302">
        <v>91.7</v>
      </c>
      <c r="E452" s="303">
        <v>71.400000000000006</v>
      </c>
      <c r="F452" s="302">
        <v>91.7</v>
      </c>
      <c r="G452" s="302">
        <v>100</v>
      </c>
      <c r="H452" s="302">
        <v>100</v>
      </c>
      <c r="I452" s="376">
        <v>77.599999999999994</v>
      </c>
      <c r="J452" s="228"/>
    </row>
    <row r="453" spans="1:12" x14ac:dyDescent="0.2">
      <c r="A453" s="231" t="s">
        <v>8</v>
      </c>
      <c r="B453" s="231"/>
      <c r="C453" s="246">
        <v>6.4000000000000001E-2</v>
      </c>
      <c r="D453" s="247">
        <v>7.6999999999999999E-2</v>
      </c>
      <c r="E453" s="304">
        <v>9.8000000000000004E-2</v>
      </c>
      <c r="F453" s="247">
        <v>8.5000000000000006E-2</v>
      </c>
      <c r="G453" s="247">
        <v>5.1999999999999998E-2</v>
      </c>
      <c r="H453" s="247">
        <v>4.2999999999999997E-2</v>
      </c>
      <c r="I453" s="377">
        <v>8.5999999999999993E-2</v>
      </c>
    </row>
    <row r="454" spans="1:12" x14ac:dyDescent="0.2">
      <c r="A454" s="238" t="s">
        <v>1</v>
      </c>
      <c r="B454" s="238"/>
      <c r="C454" s="250">
        <f t="shared" ref="C454:I454" si="86">C451/C450*100-100</f>
        <v>17.442396313364057</v>
      </c>
      <c r="D454" s="251">
        <f t="shared" si="86"/>
        <v>13.341013824884797</v>
      </c>
      <c r="E454" s="251">
        <f t="shared" si="86"/>
        <v>-1.7281105990783345</v>
      </c>
      <c r="F454" s="251">
        <f t="shared" si="86"/>
        <v>6.3133640552995445</v>
      </c>
      <c r="G454" s="251">
        <f t="shared" si="86"/>
        <v>10.276497695852527</v>
      </c>
      <c r="H454" s="251">
        <f t="shared" si="86"/>
        <v>3.8479262672810961</v>
      </c>
      <c r="I454" s="369">
        <f t="shared" si="86"/>
        <v>8.9861751152073879</v>
      </c>
    </row>
    <row r="455" spans="1:12" ht="13.5" thickBot="1" x14ac:dyDescent="0.25">
      <c r="A455" s="231" t="s">
        <v>27</v>
      </c>
      <c r="B455" s="253"/>
      <c r="C455" s="220">
        <f t="shared" ref="C455:G455" si="87">C451-C437</f>
        <v>71</v>
      </c>
      <c r="D455" s="221">
        <f t="shared" si="87"/>
        <v>-85</v>
      </c>
      <c r="E455" s="221">
        <f t="shared" si="87"/>
        <v>0</v>
      </c>
      <c r="F455" s="221">
        <f t="shared" si="87"/>
        <v>5</v>
      </c>
      <c r="G455" s="221">
        <f t="shared" si="87"/>
        <v>85</v>
      </c>
      <c r="H455" s="221">
        <f>H451-H437</f>
        <v>61</v>
      </c>
      <c r="I455" s="370">
        <f>I451-I437</f>
        <v>24</v>
      </c>
    </row>
    <row r="456" spans="1:12" x14ac:dyDescent="0.2">
      <c r="A456" s="265" t="s">
        <v>52</v>
      </c>
      <c r="B456" s="265"/>
      <c r="C456" s="310">
        <v>45</v>
      </c>
      <c r="D456" s="311">
        <v>46</v>
      </c>
      <c r="E456" s="311">
        <v>9</v>
      </c>
      <c r="F456" s="311">
        <v>45</v>
      </c>
      <c r="G456" s="311">
        <v>49</v>
      </c>
      <c r="H456" s="311">
        <v>48</v>
      </c>
      <c r="I456" s="364">
        <f>SUM(C456:H456)</f>
        <v>242</v>
      </c>
      <c r="J456" s="200" t="s">
        <v>56</v>
      </c>
      <c r="K456" s="263">
        <f>I442-I456</f>
        <v>3</v>
      </c>
      <c r="L456" s="768">
        <f>K456/I442</f>
        <v>1.2244897959183673E-2</v>
      </c>
    </row>
    <row r="457" spans="1:12" x14ac:dyDescent="0.2">
      <c r="A457" s="265" t="s">
        <v>28</v>
      </c>
      <c r="B457" s="265"/>
      <c r="C457" s="218">
        <v>147.5</v>
      </c>
      <c r="D457" s="267">
        <v>149</v>
      </c>
      <c r="E457" s="267">
        <v>152</v>
      </c>
      <c r="F457" s="267">
        <v>150</v>
      </c>
      <c r="G457" s="267">
        <v>151</v>
      </c>
      <c r="H457" s="267">
        <v>153</v>
      </c>
      <c r="I457" s="325"/>
      <c r="J457" s="200" t="s">
        <v>57</v>
      </c>
      <c r="K457" s="200">
        <v>150.94</v>
      </c>
      <c r="L457" s="350"/>
    </row>
    <row r="458" spans="1:12" ht="13.5" thickBot="1" x14ac:dyDescent="0.25">
      <c r="A458" s="266" t="s">
        <v>26</v>
      </c>
      <c r="B458" s="266"/>
      <c r="C458" s="345">
        <f t="shared" ref="C458:G458" si="88">C457-C443</f>
        <v>0.5</v>
      </c>
      <c r="D458" s="346">
        <f t="shared" si="88"/>
        <v>0.5</v>
      </c>
      <c r="E458" s="346">
        <f t="shared" si="88"/>
        <v>1</v>
      </c>
      <c r="F458" s="346">
        <f t="shared" si="88"/>
        <v>1</v>
      </c>
      <c r="G458" s="346">
        <f t="shared" si="88"/>
        <v>0.5</v>
      </c>
      <c r="H458" s="346">
        <f>H457-H443</f>
        <v>1</v>
      </c>
      <c r="I458" s="371"/>
      <c r="J458" s="200" t="s">
        <v>26</v>
      </c>
      <c r="K458" s="215">
        <f>K457-K443</f>
        <v>1.960000000000008</v>
      </c>
      <c r="L458" s="350"/>
    </row>
    <row r="461" spans="1:12" ht="13.5" thickBot="1" x14ac:dyDescent="0.25"/>
    <row r="462" spans="1:12" ht="13.5" thickBot="1" x14ac:dyDescent="0.25">
      <c r="A462" s="230" t="s">
        <v>290</v>
      </c>
      <c r="B462" s="230"/>
      <c r="C462" s="1086" t="s">
        <v>53</v>
      </c>
      <c r="D462" s="1087"/>
      <c r="E462" s="1087"/>
      <c r="F462" s="1087"/>
      <c r="G462" s="1087"/>
      <c r="H462" s="1087"/>
      <c r="I462" s="1140" t="s">
        <v>0</v>
      </c>
      <c r="J462" s="228">
        <v>67</v>
      </c>
    </row>
    <row r="463" spans="1:12" x14ac:dyDescent="0.2">
      <c r="A463" s="231" t="s">
        <v>2</v>
      </c>
      <c r="B463" s="904"/>
      <c r="C463" s="294">
        <v>6</v>
      </c>
      <c r="D463" s="225">
        <v>4</v>
      </c>
      <c r="E463" s="225">
        <v>5</v>
      </c>
      <c r="F463" s="225">
        <v>2</v>
      </c>
      <c r="G463" s="225">
        <v>3</v>
      </c>
      <c r="H463" s="225">
        <v>1</v>
      </c>
      <c r="I463" s="1225"/>
    </row>
    <row r="464" spans="1:12" x14ac:dyDescent="0.2">
      <c r="A464" s="234" t="s">
        <v>3</v>
      </c>
      <c r="B464" s="234"/>
      <c r="C464" s="348">
        <v>4360</v>
      </c>
      <c r="D464" s="349">
        <v>4360</v>
      </c>
      <c r="E464" s="297">
        <v>4360</v>
      </c>
      <c r="F464" s="349">
        <v>4360</v>
      </c>
      <c r="G464" s="349">
        <v>4360</v>
      </c>
      <c r="H464" s="349">
        <v>4360</v>
      </c>
      <c r="I464" s="374">
        <v>4360</v>
      </c>
    </row>
    <row r="465" spans="1:12" x14ac:dyDescent="0.2">
      <c r="A465" s="238" t="s">
        <v>6</v>
      </c>
      <c r="B465" s="238"/>
      <c r="C465" s="299">
        <v>4965</v>
      </c>
      <c r="D465" s="300">
        <v>4891</v>
      </c>
      <c r="E465" s="300">
        <v>4053</v>
      </c>
      <c r="F465" s="300">
        <v>4750</v>
      </c>
      <c r="G465" s="300">
        <v>4696</v>
      </c>
      <c r="H465" s="300">
        <v>4541</v>
      </c>
      <c r="I465" s="375">
        <v>4694</v>
      </c>
    </row>
    <row r="466" spans="1:12" x14ac:dyDescent="0.2">
      <c r="A466" s="231" t="s">
        <v>7</v>
      </c>
      <c r="B466" s="231"/>
      <c r="C466" s="301">
        <v>100</v>
      </c>
      <c r="D466" s="302">
        <v>100</v>
      </c>
      <c r="E466" s="303">
        <v>85.7</v>
      </c>
      <c r="F466" s="302">
        <v>83.3</v>
      </c>
      <c r="G466" s="302">
        <v>75</v>
      </c>
      <c r="H466" s="302">
        <v>91.7</v>
      </c>
      <c r="I466" s="376">
        <v>77.599999999999994</v>
      </c>
      <c r="J466" s="228"/>
    </row>
    <row r="467" spans="1:12" x14ac:dyDescent="0.2">
      <c r="A467" s="231" t="s">
        <v>8</v>
      </c>
      <c r="B467" s="231"/>
      <c r="C467" s="246">
        <v>3.7999999999999999E-2</v>
      </c>
      <c r="D467" s="247">
        <v>3.4000000000000002E-2</v>
      </c>
      <c r="E467" s="304">
        <v>6.4000000000000001E-2</v>
      </c>
      <c r="F467" s="247">
        <v>6.9000000000000006E-2</v>
      </c>
      <c r="G467" s="247">
        <v>0.11700000000000001</v>
      </c>
      <c r="H467" s="247">
        <v>5.8999999999999997E-2</v>
      </c>
      <c r="I467" s="377">
        <v>8.6999999999999994E-2</v>
      </c>
    </row>
    <row r="468" spans="1:12" x14ac:dyDescent="0.2">
      <c r="A468" s="238" t="s">
        <v>1</v>
      </c>
      <c r="B468" s="238"/>
      <c r="C468" s="250">
        <f t="shared" ref="C468:I468" si="89">C465/C464*100-100</f>
        <v>13.876146788990823</v>
      </c>
      <c r="D468" s="251">
        <f t="shared" si="89"/>
        <v>12.178899082568819</v>
      </c>
      <c r="E468" s="251">
        <f t="shared" si="89"/>
        <v>-7.0412844036697209</v>
      </c>
      <c r="F468" s="251">
        <f t="shared" si="89"/>
        <v>8.944954128440358</v>
      </c>
      <c r="G468" s="251">
        <f t="shared" si="89"/>
        <v>7.7064220183486185</v>
      </c>
      <c r="H468" s="251">
        <f t="shared" si="89"/>
        <v>4.1513761467890049</v>
      </c>
      <c r="I468" s="369">
        <f t="shared" si="89"/>
        <v>7.6605504587155906</v>
      </c>
    </row>
    <row r="469" spans="1:12" ht="13.5" thickBot="1" x14ac:dyDescent="0.25">
      <c r="A469" s="231" t="s">
        <v>27</v>
      </c>
      <c r="B469" s="253"/>
      <c r="C469" s="220">
        <f t="shared" ref="C469:G469" si="90">C465-C451</f>
        <v>-132</v>
      </c>
      <c r="D469" s="221">
        <f t="shared" si="90"/>
        <v>-28</v>
      </c>
      <c r="E469" s="221">
        <f t="shared" si="90"/>
        <v>-212</v>
      </c>
      <c r="F469" s="221">
        <f t="shared" si="90"/>
        <v>136</v>
      </c>
      <c r="G469" s="221">
        <f t="shared" si="90"/>
        <v>-90</v>
      </c>
      <c r="H469" s="221">
        <f>H465-H451</f>
        <v>34</v>
      </c>
      <c r="I469" s="370">
        <f>I465-I451</f>
        <v>-36</v>
      </c>
    </row>
    <row r="470" spans="1:12" x14ac:dyDescent="0.2">
      <c r="A470" s="265" t="s">
        <v>52</v>
      </c>
      <c r="B470" s="265"/>
      <c r="C470" s="310">
        <v>44</v>
      </c>
      <c r="D470" s="311">
        <v>46</v>
      </c>
      <c r="E470" s="311">
        <v>9</v>
      </c>
      <c r="F470" s="311">
        <v>44</v>
      </c>
      <c r="G470" s="311">
        <v>49</v>
      </c>
      <c r="H470" s="311">
        <v>48</v>
      </c>
      <c r="I470" s="364">
        <f>SUM(C470:H470)</f>
        <v>240</v>
      </c>
      <c r="J470" s="200" t="s">
        <v>56</v>
      </c>
      <c r="K470" s="263">
        <f>I456-I470</f>
        <v>2</v>
      </c>
      <c r="L470" s="768">
        <f>K470/I456</f>
        <v>8.2644628099173556E-3</v>
      </c>
    </row>
    <row r="471" spans="1:12" x14ac:dyDescent="0.2">
      <c r="A471" s="265" t="s">
        <v>28</v>
      </c>
      <c r="B471" s="265"/>
      <c r="C471" s="218">
        <v>147.5</v>
      </c>
      <c r="D471" s="267">
        <v>149</v>
      </c>
      <c r="E471" s="267">
        <v>152</v>
      </c>
      <c r="F471" s="267">
        <v>150</v>
      </c>
      <c r="G471" s="267">
        <v>151</v>
      </c>
      <c r="H471" s="267">
        <v>153</v>
      </c>
      <c r="I471" s="325"/>
      <c r="J471" s="200" t="s">
        <v>57</v>
      </c>
      <c r="K471" s="200">
        <v>150.24</v>
      </c>
      <c r="L471" s="350"/>
    </row>
    <row r="472" spans="1:12" ht="13.5" thickBot="1" x14ac:dyDescent="0.25">
      <c r="A472" s="266" t="s">
        <v>26</v>
      </c>
      <c r="B472" s="266"/>
      <c r="C472" s="345">
        <f t="shared" ref="C472:G472" si="91">C471-C457</f>
        <v>0</v>
      </c>
      <c r="D472" s="346">
        <f t="shared" si="91"/>
        <v>0</v>
      </c>
      <c r="E472" s="346">
        <f t="shared" si="91"/>
        <v>0</v>
      </c>
      <c r="F472" s="346">
        <f t="shared" si="91"/>
        <v>0</v>
      </c>
      <c r="G472" s="346">
        <f t="shared" si="91"/>
        <v>0</v>
      </c>
      <c r="H472" s="346">
        <f>H471-H457</f>
        <v>0</v>
      </c>
      <c r="I472" s="371"/>
      <c r="J472" s="200" t="s">
        <v>26</v>
      </c>
      <c r="K472" s="215">
        <f>K471-K457</f>
        <v>-0.69999999999998863</v>
      </c>
      <c r="L472" s="350"/>
    </row>
    <row r="475" spans="1:12" ht="13.5" thickBot="1" x14ac:dyDescent="0.25"/>
    <row r="476" spans="1:12" ht="13.5" thickBot="1" x14ac:dyDescent="0.25">
      <c r="A476" s="230" t="s">
        <v>291</v>
      </c>
      <c r="B476" s="230"/>
      <c r="C476" s="1086" t="s">
        <v>53</v>
      </c>
      <c r="D476" s="1087"/>
      <c r="E476" s="1087"/>
      <c r="F476" s="1087"/>
      <c r="G476" s="1087"/>
      <c r="H476" s="1087"/>
      <c r="I476" s="1140" t="s">
        <v>0</v>
      </c>
      <c r="J476" s="228"/>
    </row>
    <row r="477" spans="1:12" x14ac:dyDescent="0.2">
      <c r="A477" s="231" t="s">
        <v>2</v>
      </c>
      <c r="B477" s="904"/>
      <c r="C477" s="294">
        <v>6</v>
      </c>
      <c r="D477" s="225">
        <v>4</v>
      </c>
      <c r="E477" s="225">
        <v>5</v>
      </c>
      <c r="F477" s="225">
        <v>2</v>
      </c>
      <c r="G477" s="225">
        <v>3</v>
      </c>
      <c r="H477" s="225">
        <v>1</v>
      </c>
      <c r="I477" s="1225"/>
    </row>
    <row r="478" spans="1:12" x14ac:dyDescent="0.2">
      <c r="A478" s="234" t="s">
        <v>3</v>
      </c>
      <c r="B478" s="234"/>
      <c r="C478" s="348">
        <v>4380</v>
      </c>
      <c r="D478" s="349">
        <v>4380</v>
      </c>
      <c r="E478" s="297">
        <v>4380</v>
      </c>
      <c r="F478" s="349">
        <v>4380</v>
      </c>
      <c r="G478" s="349">
        <v>4380</v>
      </c>
      <c r="H478" s="349">
        <v>4380</v>
      </c>
      <c r="I478" s="374">
        <v>4380</v>
      </c>
    </row>
    <row r="479" spans="1:12" x14ac:dyDescent="0.2">
      <c r="A479" s="238" t="s">
        <v>6</v>
      </c>
      <c r="B479" s="238"/>
      <c r="C479" s="299">
        <v>5175</v>
      </c>
      <c r="D479" s="300">
        <v>4880</v>
      </c>
      <c r="E479" s="300">
        <v>4066</v>
      </c>
      <c r="F479" s="300">
        <v>4852</v>
      </c>
      <c r="G479" s="300">
        <v>4835</v>
      </c>
      <c r="H479" s="300">
        <v>4791</v>
      </c>
      <c r="I479" s="375">
        <v>4830</v>
      </c>
      <c r="J479" s="215"/>
      <c r="K479" s="215"/>
    </row>
    <row r="480" spans="1:12" x14ac:dyDescent="0.2">
      <c r="A480" s="231" t="s">
        <v>7</v>
      </c>
      <c r="B480" s="231"/>
      <c r="C480" s="301">
        <v>83.3</v>
      </c>
      <c r="D480" s="302">
        <v>91.7</v>
      </c>
      <c r="E480" s="303">
        <v>83.3</v>
      </c>
      <c r="F480" s="302">
        <v>75</v>
      </c>
      <c r="G480" s="302">
        <v>100</v>
      </c>
      <c r="H480" s="302">
        <v>100</v>
      </c>
      <c r="I480" s="376">
        <v>78.8</v>
      </c>
      <c r="J480" s="228"/>
    </row>
    <row r="481" spans="1:17" x14ac:dyDescent="0.2">
      <c r="A481" s="231" t="s">
        <v>8</v>
      </c>
      <c r="B481" s="231"/>
      <c r="C481" s="246">
        <v>7.4999999999999997E-2</v>
      </c>
      <c r="D481" s="247">
        <v>5.3999999999999999E-2</v>
      </c>
      <c r="E481" s="304">
        <v>6.4</v>
      </c>
      <c r="F481" s="247">
        <v>9.1999999999999998E-2</v>
      </c>
      <c r="G481" s="247">
        <v>5.2999999999999999E-2</v>
      </c>
      <c r="H481" s="247">
        <v>4.4999999999999998E-2</v>
      </c>
      <c r="I481" s="377">
        <v>8.5999999999999993E-2</v>
      </c>
    </row>
    <row r="482" spans="1:17" x14ac:dyDescent="0.2">
      <c r="A482" s="238" t="s">
        <v>1</v>
      </c>
      <c r="B482" s="238"/>
      <c r="C482" s="250">
        <f t="shared" ref="C482:I482" si="92">C479/C478*100-100</f>
        <v>18.150684931506845</v>
      </c>
      <c r="D482" s="251">
        <f t="shared" si="92"/>
        <v>11.415525114155244</v>
      </c>
      <c r="E482" s="251">
        <f t="shared" si="92"/>
        <v>-7.1689497716894977</v>
      </c>
      <c r="F482" s="251">
        <f t="shared" si="92"/>
        <v>10.776255707762544</v>
      </c>
      <c r="G482" s="251">
        <f t="shared" si="92"/>
        <v>10.388127853881286</v>
      </c>
      <c r="H482" s="251">
        <f t="shared" si="92"/>
        <v>9.3835616438356197</v>
      </c>
      <c r="I482" s="369">
        <f t="shared" si="92"/>
        <v>10.273972602739718</v>
      </c>
    </row>
    <row r="483" spans="1:17" ht="13.5" thickBot="1" x14ac:dyDescent="0.25">
      <c r="A483" s="231" t="s">
        <v>27</v>
      </c>
      <c r="B483" s="253"/>
      <c r="C483" s="220">
        <f t="shared" ref="C483:G483" si="93">C479-C465</f>
        <v>210</v>
      </c>
      <c r="D483" s="221">
        <f t="shared" si="93"/>
        <v>-11</v>
      </c>
      <c r="E483" s="221">
        <f t="shared" si="93"/>
        <v>13</v>
      </c>
      <c r="F483" s="221">
        <f t="shared" si="93"/>
        <v>102</v>
      </c>
      <c r="G483" s="221">
        <f t="shared" si="93"/>
        <v>139</v>
      </c>
      <c r="H483" s="221">
        <f>H479-H465</f>
        <v>250</v>
      </c>
      <c r="I483" s="370">
        <f>I479-I465</f>
        <v>136</v>
      </c>
    </row>
    <row r="484" spans="1:17" x14ac:dyDescent="0.2">
      <c r="A484" s="265" t="s">
        <v>52</v>
      </c>
      <c r="B484" s="265"/>
      <c r="C484" s="310">
        <v>44</v>
      </c>
      <c r="D484" s="311">
        <v>45</v>
      </c>
      <c r="E484" s="311">
        <v>9</v>
      </c>
      <c r="F484" s="311">
        <v>44</v>
      </c>
      <c r="G484" s="311">
        <v>49</v>
      </c>
      <c r="H484" s="311">
        <v>48</v>
      </c>
      <c r="I484" s="364">
        <f>SUM(C484:H484)</f>
        <v>239</v>
      </c>
      <c r="J484" s="200" t="s">
        <v>56</v>
      </c>
      <c r="K484" s="263">
        <f>I470-I484</f>
        <v>1</v>
      </c>
      <c r="L484" s="768">
        <f>K484/I470</f>
        <v>4.1666666666666666E-3</v>
      </c>
    </row>
    <row r="485" spans="1:17" ht="12.95" customHeight="1" x14ac:dyDescent="0.2">
      <c r="A485" s="265" t="s">
        <v>28</v>
      </c>
      <c r="B485" s="265"/>
      <c r="C485" s="218">
        <v>147.5</v>
      </c>
      <c r="D485" s="267">
        <v>149</v>
      </c>
      <c r="E485" s="267">
        <v>152</v>
      </c>
      <c r="F485" s="267">
        <v>150</v>
      </c>
      <c r="G485" s="267">
        <v>151</v>
      </c>
      <c r="H485" s="267">
        <v>153</v>
      </c>
      <c r="I485" s="325"/>
      <c r="J485" s="200" t="s">
        <v>57</v>
      </c>
      <c r="K485" s="200">
        <v>150.21</v>
      </c>
      <c r="L485" s="210" t="s">
        <v>292</v>
      </c>
      <c r="M485" s="210"/>
      <c r="N485" s="210"/>
      <c r="O485" s="210"/>
      <c r="P485" s="210"/>
      <c r="Q485" s="210"/>
    </row>
    <row r="486" spans="1:17" ht="13.5" thickBot="1" x14ac:dyDescent="0.25">
      <c r="A486" s="266" t="s">
        <v>26</v>
      </c>
      <c r="B486" s="266"/>
      <c r="C486" s="345">
        <f t="shared" ref="C486:G486" si="94">C485-C471</f>
        <v>0</v>
      </c>
      <c r="D486" s="346">
        <f t="shared" si="94"/>
        <v>0</v>
      </c>
      <c r="E486" s="346">
        <f t="shared" si="94"/>
        <v>0</v>
      </c>
      <c r="F486" s="346">
        <f t="shared" si="94"/>
        <v>0</v>
      </c>
      <c r="G486" s="346">
        <f t="shared" si="94"/>
        <v>0</v>
      </c>
      <c r="H486" s="346">
        <f>H485-H471</f>
        <v>0</v>
      </c>
      <c r="I486" s="371"/>
      <c r="J486" s="200" t="s">
        <v>26</v>
      </c>
      <c r="K486" s="215">
        <f>K485-K471</f>
        <v>-3.0000000000001137E-2</v>
      </c>
      <c r="L486" s="350"/>
    </row>
    <row r="489" spans="1:17" ht="13.5" thickBot="1" x14ac:dyDescent="0.25"/>
    <row r="490" spans="1:17" ht="13.5" thickBot="1" x14ac:dyDescent="0.25">
      <c r="A490" s="230" t="s">
        <v>293</v>
      </c>
      <c r="B490" s="230"/>
      <c r="C490" s="1086" t="s">
        <v>53</v>
      </c>
      <c r="D490" s="1087"/>
      <c r="E490" s="1087"/>
      <c r="F490" s="1087"/>
      <c r="G490" s="1087"/>
      <c r="H490" s="1087"/>
      <c r="I490" s="1140" t="s">
        <v>0</v>
      </c>
      <c r="J490" s="228"/>
    </row>
    <row r="491" spans="1:17" x14ac:dyDescent="0.2">
      <c r="A491" s="231" t="s">
        <v>2</v>
      </c>
      <c r="B491" s="904"/>
      <c r="C491" s="294">
        <v>6</v>
      </c>
      <c r="D491" s="225">
        <v>4</v>
      </c>
      <c r="E491" s="225">
        <v>5</v>
      </c>
      <c r="F491" s="225">
        <v>2</v>
      </c>
      <c r="G491" s="225">
        <v>3</v>
      </c>
      <c r="H491" s="225">
        <v>1</v>
      </c>
      <c r="I491" s="1225"/>
    </row>
    <row r="492" spans="1:17" x14ac:dyDescent="0.2">
      <c r="A492" s="234" t="s">
        <v>3</v>
      </c>
      <c r="B492" s="234"/>
      <c r="C492" s="348">
        <v>4400</v>
      </c>
      <c r="D492" s="349">
        <v>4400</v>
      </c>
      <c r="E492" s="297">
        <v>4400</v>
      </c>
      <c r="F492" s="349">
        <v>4400</v>
      </c>
      <c r="G492" s="349">
        <v>4400</v>
      </c>
      <c r="H492" s="349">
        <v>4400</v>
      </c>
      <c r="I492" s="374">
        <v>4400</v>
      </c>
    </row>
    <row r="493" spans="1:17" x14ac:dyDescent="0.2">
      <c r="A493" s="238" t="s">
        <v>6</v>
      </c>
      <c r="B493" s="238"/>
      <c r="C493" s="299">
        <v>4884</v>
      </c>
      <c r="D493" s="300">
        <v>4982</v>
      </c>
      <c r="E493" s="300">
        <v>4292</v>
      </c>
      <c r="F493" s="300">
        <v>4610</v>
      </c>
      <c r="G493" s="300">
        <v>4947</v>
      </c>
      <c r="H493" s="300">
        <v>4776</v>
      </c>
      <c r="I493" s="375">
        <v>4790</v>
      </c>
      <c r="J493" s="215"/>
      <c r="K493" s="215"/>
    </row>
    <row r="494" spans="1:17" x14ac:dyDescent="0.2">
      <c r="A494" s="231" t="s">
        <v>7</v>
      </c>
      <c r="B494" s="231"/>
      <c r="C494" s="301">
        <v>83.3</v>
      </c>
      <c r="D494" s="302">
        <v>75</v>
      </c>
      <c r="E494" s="303">
        <v>66.7</v>
      </c>
      <c r="F494" s="302">
        <v>666.7</v>
      </c>
      <c r="G494" s="302">
        <v>100</v>
      </c>
      <c r="H494" s="302">
        <v>91.7</v>
      </c>
      <c r="I494" s="376">
        <v>75.8</v>
      </c>
      <c r="J494" s="228"/>
    </row>
    <row r="495" spans="1:17" x14ac:dyDescent="0.2">
      <c r="A495" s="231" t="s">
        <v>8</v>
      </c>
      <c r="B495" s="231"/>
      <c r="C495" s="246">
        <v>6.6000000000000003E-2</v>
      </c>
      <c r="D495" s="247">
        <v>7.6999999999999999E-2</v>
      </c>
      <c r="E495" s="304">
        <v>9.9000000000000005E-2</v>
      </c>
      <c r="F495" s="247">
        <v>9.9000000000000005E-2</v>
      </c>
      <c r="G495" s="247">
        <v>5.0999999999999997E-2</v>
      </c>
      <c r="H495" s="247">
        <v>5.7000000000000002E-2</v>
      </c>
      <c r="I495" s="377">
        <v>8.3000000000000004E-2</v>
      </c>
    </row>
    <row r="496" spans="1:17" x14ac:dyDescent="0.2">
      <c r="A496" s="238" t="s">
        <v>1</v>
      </c>
      <c r="B496" s="238"/>
      <c r="C496" s="250">
        <f t="shared" ref="C496:I496" si="95">C493/C492*100-100</f>
        <v>11.000000000000014</v>
      </c>
      <c r="D496" s="251">
        <f t="shared" si="95"/>
        <v>13.227272727272734</v>
      </c>
      <c r="E496" s="251">
        <f t="shared" si="95"/>
        <v>-2.4545454545454533</v>
      </c>
      <c r="F496" s="251">
        <f t="shared" si="95"/>
        <v>4.7727272727272663</v>
      </c>
      <c r="G496" s="251">
        <f t="shared" si="95"/>
        <v>12.431818181818173</v>
      </c>
      <c r="H496" s="251">
        <f t="shared" si="95"/>
        <v>8.5454545454545467</v>
      </c>
      <c r="I496" s="369">
        <f t="shared" si="95"/>
        <v>8.8636363636363598</v>
      </c>
    </row>
    <row r="497" spans="1:12" ht="13.5" thickBot="1" x14ac:dyDescent="0.25">
      <c r="A497" s="231" t="s">
        <v>27</v>
      </c>
      <c r="B497" s="253"/>
      <c r="C497" s="220">
        <f t="shared" ref="C497:G497" si="96">C493-C479</f>
        <v>-291</v>
      </c>
      <c r="D497" s="221">
        <f t="shared" si="96"/>
        <v>102</v>
      </c>
      <c r="E497" s="221">
        <f t="shared" si="96"/>
        <v>226</v>
      </c>
      <c r="F497" s="221">
        <f t="shared" si="96"/>
        <v>-242</v>
      </c>
      <c r="G497" s="221">
        <f t="shared" si="96"/>
        <v>112</v>
      </c>
      <c r="H497" s="221">
        <f>H493-H479</f>
        <v>-15</v>
      </c>
      <c r="I497" s="370">
        <f>I493-I479</f>
        <v>-40</v>
      </c>
    </row>
    <row r="498" spans="1:12" x14ac:dyDescent="0.2">
      <c r="A498" s="265" t="s">
        <v>52</v>
      </c>
      <c r="B498" s="265"/>
      <c r="C498" s="310">
        <v>44</v>
      </c>
      <c r="D498" s="311">
        <v>44</v>
      </c>
      <c r="E498" s="311">
        <v>8</v>
      </c>
      <c r="F498" s="311">
        <v>44</v>
      </c>
      <c r="G498" s="311">
        <v>49</v>
      </c>
      <c r="H498" s="311">
        <v>48</v>
      </c>
      <c r="I498" s="364">
        <f>SUM(C498:H498)</f>
        <v>237</v>
      </c>
      <c r="J498" s="200" t="s">
        <v>56</v>
      </c>
      <c r="K498" s="263">
        <f>I484-I498</f>
        <v>2</v>
      </c>
      <c r="L498" s="768">
        <f>K498/I484</f>
        <v>8.368200836820083E-3</v>
      </c>
    </row>
    <row r="499" spans="1:12" x14ac:dyDescent="0.2">
      <c r="A499" s="265" t="s">
        <v>28</v>
      </c>
      <c r="B499" s="265"/>
      <c r="C499" s="218">
        <v>148.5</v>
      </c>
      <c r="D499" s="267">
        <v>150</v>
      </c>
      <c r="E499" s="267">
        <v>153</v>
      </c>
      <c r="F499" s="267">
        <v>151</v>
      </c>
      <c r="G499" s="267">
        <v>151.5</v>
      </c>
      <c r="H499" s="267">
        <v>153.5</v>
      </c>
      <c r="I499" s="325"/>
      <c r="J499" s="200" t="s">
        <v>57</v>
      </c>
      <c r="K499" s="200">
        <v>150.87</v>
      </c>
      <c r="L499" s="210"/>
    </row>
    <row r="500" spans="1:12" ht="13.5" thickBot="1" x14ac:dyDescent="0.25">
      <c r="A500" s="266" t="s">
        <v>26</v>
      </c>
      <c r="B500" s="266"/>
      <c r="C500" s="345">
        <f t="shared" ref="C500:G500" si="97">C499-C485</f>
        <v>1</v>
      </c>
      <c r="D500" s="346">
        <f t="shared" si="97"/>
        <v>1</v>
      </c>
      <c r="E500" s="346">
        <f t="shared" si="97"/>
        <v>1</v>
      </c>
      <c r="F500" s="346">
        <f t="shared" si="97"/>
        <v>1</v>
      </c>
      <c r="G500" s="346">
        <f t="shared" si="97"/>
        <v>0.5</v>
      </c>
      <c r="H500" s="346">
        <f>H499-H485</f>
        <v>0.5</v>
      </c>
      <c r="I500" s="371"/>
      <c r="J500" s="200" t="s">
        <v>26</v>
      </c>
      <c r="K500" s="215">
        <f>K499-K485</f>
        <v>0.65999999999999659</v>
      </c>
      <c r="L500" s="350"/>
    </row>
    <row r="503" spans="1:12" ht="13.5" thickBot="1" x14ac:dyDescent="0.25"/>
    <row r="504" spans="1:12" ht="13.5" thickBot="1" x14ac:dyDescent="0.25">
      <c r="A504" s="230" t="s">
        <v>294</v>
      </c>
      <c r="B504" s="230"/>
      <c r="C504" s="1086" t="s">
        <v>53</v>
      </c>
      <c r="D504" s="1087"/>
      <c r="E504" s="1087"/>
      <c r="F504" s="1087"/>
      <c r="G504" s="1087"/>
      <c r="H504" s="1087"/>
      <c r="I504" s="1140" t="s">
        <v>0</v>
      </c>
      <c r="J504" s="228"/>
    </row>
    <row r="505" spans="1:12" x14ac:dyDescent="0.2">
      <c r="A505" s="231" t="s">
        <v>2</v>
      </c>
      <c r="B505" s="904"/>
      <c r="C505" s="294">
        <v>6</v>
      </c>
      <c r="D505" s="225">
        <v>4</v>
      </c>
      <c r="E505" s="225">
        <v>5</v>
      </c>
      <c r="F505" s="225">
        <v>2</v>
      </c>
      <c r="G505" s="225">
        <v>3</v>
      </c>
      <c r="H505" s="225">
        <v>1</v>
      </c>
      <c r="I505" s="1225"/>
    </row>
    <row r="506" spans="1:12" x14ac:dyDescent="0.2">
      <c r="A506" s="234" t="s">
        <v>3</v>
      </c>
      <c r="B506" s="234"/>
      <c r="C506" s="348">
        <v>4420</v>
      </c>
      <c r="D506" s="349">
        <v>4420</v>
      </c>
      <c r="E506" s="297">
        <v>4420</v>
      </c>
      <c r="F506" s="349">
        <v>4420</v>
      </c>
      <c r="G506" s="349">
        <v>4420</v>
      </c>
      <c r="H506" s="349">
        <v>4420</v>
      </c>
      <c r="I506" s="374">
        <v>4420</v>
      </c>
    </row>
    <row r="507" spans="1:12" x14ac:dyDescent="0.2">
      <c r="A507" s="238" t="s">
        <v>6</v>
      </c>
      <c r="B507" s="238"/>
      <c r="C507" s="299">
        <v>4831</v>
      </c>
      <c r="D507" s="300">
        <v>4887</v>
      </c>
      <c r="E507" s="300">
        <v>4356</v>
      </c>
      <c r="F507" s="300">
        <v>4699</v>
      </c>
      <c r="G507" s="300">
        <v>5045</v>
      </c>
      <c r="H507" s="300">
        <v>4611</v>
      </c>
      <c r="I507" s="375">
        <v>4773</v>
      </c>
      <c r="J507" s="215"/>
      <c r="K507" s="215"/>
    </row>
    <row r="508" spans="1:12" x14ac:dyDescent="0.2">
      <c r="A508" s="231" t="s">
        <v>7</v>
      </c>
      <c r="B508" s="231"/>
      <c r="C508" s="301">
        <v>66.7</v>
      </c>
      <c r="D508" s="302">
        <v>83.3</v>
      </c>
      <c r="E508" s="303">
        <v>66.7</v>
      </c>
      <c r="F508" s="302">
        <v>83.3</v>
      </c>
      <c r="G508" s="302">
        <v>100</v>
      </c>
      <c r="H508" s="302">
        <v>91.7</v>
      </c>
      <c r="I508" s="376">
        <v>77.3</v>
      </c>
      <c r="J508" s="228"/>
    </row>
    <row r="509" spans="1:12" x14ac:dyDescent="0.2">
      <c r="A509" s="231" t="s">
        <v>8</v>
      </c>
      <c r="B509" s="231"/>
      <c r="C509" s="246">
        <v>8.4000000000000005E-2</v>
      </c>
      <c r="D509" s="247">
        <v>0.105</v>
      </c>
      <c r="E509" s="304">
        <v>0.109</v>
      </c>
      <c r="F509" s="247">
        <v>6.5000000000000002E-2</v>
      </c>
      <c r="G509" s="247">
        <v>4.2999999999999997E-2</v>
      </c>
      <c r="H509" s="247">
        <v>0.06</v>
      </c>
      <c r="I509" s="377">
        <v>8.5000000000000006E-2</v>
      </c>
    </row>
    <row r="510" spans="1:12" x14ac:dyDescent="0.2">
      <c r="A510" s="238" t="s">
        <v>1</v>
      </c>
      <c r="B510" s="238"/>
      <c r="C510" s="250">
        <f t="shared" ref="C510:I510" si="98">C507/C506*100-100</f>
        <v>9.2986425339366434</v>
      </c>
      <c r="D510" s="251">
        <f t="shared" si="98"/>
        <v>10.565610859728508</v>
      </c>
      <c r="E510" s="251">
        <f t="shared" si="98"/>
        <v>-1.4479638009049722</v>
      </c>
      <c r="F510" s="251">
        <f t="shared" si="98"/>
        <v>6.3122171945701382</v>
      </c>
      <c r="G510" s="251">
        <f t="shared" si="98"/>
        <v>14.140271493212666</v>
      </c>
      <c r="H510" s="251">
        <f t="shared" si="98"/>
        <v>4.3212669683258014</v>
      </c>
      <c r="I510" s="369">
        <f t="shared" si="98"/>
        <v>7.9864253393665052</v>
      </c>
    </row>
    <row r="511" spans="1:12" ht="13.5" thickBot="1" x14ac:dyDescent="0.25">
      <c r="A511" s="231" t="s">
        <v>27</v>
      </c>
      <c r="B511" s="253"/>
      <c r="C511" s="220">
        <f t="shared" ref="C511:G511" si="99">C507-C493</f>
        <v>-53</v>
      </c>
      <c r="D511" s="221">
        <f t="shared" si="99"/>
        <v>-95</v>
      </c>
      <c r="E511" s="221">
        <f t="shared" si="99"/>
        <v>64</v>
      </c>
      <c r="F511" s="221">
        <f t="shared" si="99"/>
        <v>89</v>
      </c>
      <c r="G511" s="221">
        <f t="shared" si="99"/>
        <v>98</v>
      </c>
      <c r="H511" s="221">
        <f>H507-H493</f>
        <v>-165</v>
      </c>
      <c r="I511" s="370">
        <f>I507-I493</f>
        <v>-17</v>
      </c>
    </row>
    <row r="512" spans="1:12" x14ac:dyDescent="0.2">
      <c r="A512" s="265" t="s">
        <v>52</v>
      </c>
      <c r="B512" s="265"/>
      <c r="C512" s="310">
        <v>44</v>
      </c>
      <c r="D512" s="311">
        <v>44</v>
      </c>
      <c r="E512" s="311">
        <v>7</v>
      </c>
      <c r="F512" s="311">
        <v>44</v>
      </c>
      <c r="G512" s="311">
        <v>49</v>
      </c>
      <c r="H512" s="311">
        <v>47</v>
      </c>
      <c r="I512" s="364">
        <f>SUM(C512:H512)</f>
        <v>235</v>
      </c>
      <c r="J512" s="200" t="s">
        <v>56</v>
      </c>
      <c r="K512" s="263">
        <f>I498-I512</f>
        <v>2</v>
      </c>
      <c r="L512" s="768">
        <f>K512/I498</f>
        <v>8.4388185654008432E-3</v>
      </c>
    </row>
    <row r="513" spans="1:12" x14ac:dyDescent="0.2">
      <c r="A513" s="265" t="s">
        <v>28</v>
      </c>
      <c r="B513" s="265"/>
      <c r="C513" s="925">
        <v>148.5</v>
      </c>
      <c r="D513" s="267">
        <v>150</v>
      </c>
      <c r="E513" s="267">
        <v>153</v>
      </c>
      <c r="F513" s="267">
        <v>151</v>
      </c>
      <c r="G513" s="267">
        <v>151.5</v>
      </c>
      <c r="H513" s="931">
        <v>153.5</v>
      </c>
      <c r="I513" s="325"/>
      <c r="J513" s="200" t="s">
        <v>57</v>
      </c>
      <c r="K513" s="200">
        <v>151</v>
      </c>
      <c r="L513" s="210"/>
    </row>
    <row r="514" spans="1:12" ht="13.5" thickBot="1" x14ac:dyDescent="0.25">
      <c r="A514" s="266" t="s">
        <v>26</v>
      </c>
      <c r="B514" s="266"/>
      <c r="C514" s="345">
        <f t="shared" ref="C514:G514" si="100">C513-C499</f>
        <v>0</v>
      </c>
      <c r="D514" s="346">
        <f t="shared" si="100"/>
        <v>0</v>
      </c>
      <c r="E514" s="346">
        <f t="shared" si="100"/>
        <v>0</v>
      </c>
      <c r="F514" s="346">
        <f t="shared" si="100"/>
        <v>0</v>
      </c>
      <c r="G514" s="346">
        <f t="shared" si="100"/>
        <v>0</v>
      </c>
      <c r="H514" s="346">
        <f>H513-H499</f>
        <v>0</v>
      </c>
      <c r="I514" s="371"/>
      <c r="J514" s="200" t="s">
        <v>26</v>
      </c>
      <c r="K514" s="215">
        <f>K513-K499</f>
        <v>0.12999999999999545</v>
      </c>
      <c r="L514" s="350"/>
    </row>
    <row r="517" spans="1:12" ht="13.5" thickBot="1" x14ac:dyDescent="0.25"/>
    <row r="518" spans="1:12" ht="13.5" thickBot="1" x14ac:dyDescent="0.25">
      <c r="A518" s="230" t="s">
        <v>295</v>
      </c>
      <c r="B518" s="230"/>
      <c r="C518" s="1086" t="s">
        <v>53</v>
      </c>
      <c r="D518" s="1087"/>
      <c r="E518" s="1087"/>
      <c r="F518" s="1087"/>
      <c r="G518" s="1087"/>
      <c r="H518" s="1087"/>
      <c r="I518" s="1140" t="s">
        <v>0</v>
      </c>
      <c r="J518" s="228"/>
    </row>
    <row r="519" spans="1:12" x14ac:dyDescent="0.2">
      <c r="A519" s="231" t="s">
        <v>2</v>
      </c>
      <c r="B519" s="904"/>
      <c r="C519" s="294">
        <v>6</v>
      </c>
      <c r="D519" s="225">
        <v>4</v>
      </c>
      <c r="E519" s="225">
        <v>5</v>
      </c>
      <c r="F519" s="225">
        <v>2</v>
      </c>
      <c r="G519" s="225">
        <v>3</v>
      </c>
      <c r="H519" s="225">
        <v>1</v>
      </c>
      <c r="I519" s="1225"/>
    </row>
    <row r="520" spans="1:12" x14ac:dyDescent="0.2">
      <c r="A520" s="234" t="s">
        <v>3</v>
      </c>
      <c r="B520" s="234"/>
      <c r="C520" s="348">
        <v>4440</v>
      </c>
      <c r="D520" s="349">
        <v>4440</v>
      </c>
      <c r="E520" s="297">
        <v>4440</v>
      </c>
      <c r="F520" s="349">
        <v>4440</v>
      </c>
      <c r="G520" s="349">
        <v>4440</v>
      </c>
      <c r="H520" s="349">
        <v>4440</v>
      </c>
      <c r="I520" s="374">
        <v>4440</v>
      </c>
    </row>
    <row r="521" spans="1:12" x14ac:dyDescent="0.2">
      <c r="A521" s="238" t="s">
        <v>6</v>
      </c>
      <c r="B521" s="238"/>
      <c r="C521" s="299">
        <v>4985</v>
      </c>
      <c r="D521" s="300">
        <v>5001</v>
      </c>
      <c r="E521" s="300">
        <v>4271</v>
      </c>
      <c r="F521" s="300">
        <v>4826</v>
      </c>
      <c r="G521" s="300">
        <v>4895</v>
      </c>
      <c r="H521" s="300">
        <v>4726</v>
      </c>
      <c r="I521" s="375">
        <v>4839</v>
      </c>
      <c r="J521" s="215"/>
      <c r="K521" s="215"/>
    </row>
    <row r="522" spans="1:12" x14ac:dyDescent="0.2">
      <c r="A522" s="231" t="s">
        <v>7</v>
      </c>
      <c r="B522" s="231"/>
      <c r="C522" s="301">
        <v>75</v>
      </c>
      <c r="D522" s="302">
        <v>91.7</v>
      </c>
      <c r="E522" s="303">
        <v>100</v>
      </c>
      <c r="F522" s="302">
        <v>66.7</v>
      </c>
      <c r="G522" s="302">
        <v>83.3</v>
      </c>
      <c r="H522" s="302">
        <v>100</v>
      </c>
      <c r="I522" s="376">
        <v>76.900000000000006</v>
      </c>
      <c r="J522" s="228"/>
    </row>
    <row r="523" spans="1:12" x14ac:dyDescent="0.2">
      <c r="A523" s="231" t="s">
        <v>8</v>
      </c>
      <c r="B523" s="231"/>
      <c r="C523" s="246">
        <v>9.5000000000000001E-2</v>
      </c>
      <c r="D523" s="247">
        <v>5.6000000000000001E-2</v>
      </c>
      <c r="E523" s="304">
        <v>6.5000000000000002E-2</v>
      </c>
      <c r="F523" s="247">
        <v>0.08</v>
      </c>
      <c r="G523" s="247">
        <v>6.8000000000000005E-2</v>
      </c>
      <c r="H523" s="247">
        <v>5.6000000000000001E-2</v>
      </c>
      <c r="I523" s="377">
        <v>0.08</v>
      </c>
    </row>
    <row r="524" spans="1:12" x14ac:dyDescent="0.2">
      <c r="A524" s="238" t="s">
        <v>1</v>
      </c>
      <c r="B524" s="238"/>
      <c r="C524" s="250">
        <f t="shared" ref="C524:I524" si="101">C521/C520*100-100</f>
        <v>12.27477477477477</v>
      </c>
      <c r="D524" s="251">
        <f t="shared" si="101"/>
        <v>12.635135135135144</v>
      </c>
      <c r="E524" s="251">
        <f t="shared" si="101"/>
        <v>-3.8063063063063112</v>
      </c>
      <c r="F524" s="251">
        <f t="shared" si="101"/>
        <v>8.6936936936936888</v>
      </c>
      <c r="G524" s="251">
        <f t="shared" si="101"/>
        <v>10.247747747747752</v>
      </c>
      <c r="H524" s="251">
        <f t="shared" si="101"/>
        <v>6.4414414414414267</v>
      </c>
      <c r="I524" s="369">
        <f t="shared" si="101"/>
        <v>8.9864864864864842</v>
      </c>
    </row>
    <row r="525" spans="1:12" ht="13.5" thickBot="1" x14ac:dyDescent="0.25">
      <c r="A525" s="231" t="s">
        <v>27</v>
      </c>
      <c r="B525" s="253"/>
      <c r="C525" s="220">
        <f t="shared" ref="C525:G525" si="102">C521-C507</f>
        <v>154</v>
      </c>
      <c r="D525" s="221">
        <f t="shared" si="102"/>
        <v>114</v>
      </c>
      <c r="E525" s="221">
        <f t="shared" si="102"/>
        <v>-85</v>
      </c>
      <c r="F525" s="221">
        <f t="shared" si="102"/>
        <v>127</v>
      </c>
      <c r="G525" s="221">
        <f t="shared" si="102"/>
        <v>-150</v>
      </c>
      <c r="H525" s="221">
        <f>H521-H507</f>
        <v>115</v>
      </c>
      <c r="I525" s="370">
        <f t="shared" ref="I525" si="103">I521-$F$297</f>
        <v>1175</v>
      </c>
    </row>
    <row r="526" spans="1:12" x14ac:dyDescent="0.2">
      <c r="A526" s="265" t="s">
        <v>52</v>
      </c>
      <c r="B526" s="265"/>
      <c r="C526" s="310">
        <v>44</v>
      </c>
      <c r="D526" s="311">
        <v>44</v>
      </c>
      <c r="E526" s="311">
        <v>7</v>
      </c>
      <c r="F526" s="311">
        <v>44</v>
      </c>
      <c r="G526" s="311">
        <v>49</v>
      </c>
      <c r="H526" s="311">
        <v>47</v>
      </c>
      <c r="I526" s="364">
        <f>SUM(C526:H526)</f>
        <v>235</v>
      </c>
      <c r="J526" s="200" t="s">
        <v>56</v>
      </c>
      <c r="K526" s="263">
        <f>I512-I526</f>
        <v>0</v>
      </c>
      <c r="L526" s="768">
        <f>K526/I512</f>
        <v>0</v>
      </c>
    </row>
    <row r="527" spans="1:12" x14ac:dyDescent="0.2">
      <c r="A527" s="265" t="s">
        <v>28</v>
      </c>
      <c r="B527" s="265"/>
      <c r="C527" s="932">
        <v>153.5</v>
      </c>
      <c r="D527" s="267">
        <v>153</v>
      </c>
      <c r="E527" s="267">
        <v>151.5</v>
      </c>
      <c r="F527" s="710">
        <v>151</v>
      </c>
      <c r="G527" s="927">
        <v>148.5</v>
      </c>
      <c r="H527" s="927">
        <v>148.5</v>
      </c>
      <c r="I527" s="325"/>
      <c r="J527" s="200" t="s">
        <v>57</v>
      </c>
      <c r="K527" s="200">
        <v>151</v>
      </c>
      <c r="L527" s="930" t="s">
        <v>298</v>
      </c>
    </row>
    <row r="528" spans="1:12" ht="13.5" thickBot="1" x14ac:dyDescent="0.25">
      <c r="A528" s="266" t="s">
        <v>26</v>
      </c>
      <c r="B528" s="266"/>
      <c r="C528" s="345">
        <f t="shared" ref="C528:G528" si="104">C527-C513</f>
        <v>5</v>
      </c>
      <c r="D528" s="346">
        <f t="shared" si="104"/>
        <v>3</v>
      </c>
      <c r="E528" s="346">
        <f t="shared" si="104"/>
        <v>-1.5</v>
      </c>
      <c r="F528" s="346">
        <f t="shared" si="104"/>
        <v>0</v>
      </c>
      <c r="G528" s="346">
        <f t="shared" si="104"/>
        <v>-3</v>
      </c>
      <c r="H528" s="346">
        <f>H527-H513</f>
        <v>-5</v>
      </c>
      <c r="I528" s="371"/>
      <c r="J528" s="200" t="s">
        <v>26</v>
      </c>
      <c r="K528" s="215">
        <f>K527-K513</f>
        <v>0</v>
      </c>
      <c r="L528" s="933" t="s">
        <v>300</v>
      </c>
    </row>
    <row r="530" spans="1:16" ht="13.5" thickBot="1" x14ac:dyDescent="0.25"/>
    <row r="531" spans="1:16" ht="13.5" thickBot="1" x14ac:dyDescent="0.25">
      <c r="A531" s="230" t="s">
        <v>296</v>
      </c>
      <c r="B531" s="230"/>
      <c r="C531" s="1086" t="s">
        <v>53</v>
      </c>
      <c r="D531" s="1087"/>
      <c r="E531" s="1087"/>
      <c r="F531" s="1087"/>
      <c r="G531" s="1087"/>
      <c r="H531" s="1087"/>
      <c r="I531" s="1140" t="s">
        <v>0</v>
      </c>
      <c r="J531" s="228"/>
    </row>
    <row r="532" spans="1:16" ht="13.5" thickBot="1" x14ac:dyDescent="0.25">
      <c r="A532" s="231" t="s">
        <v>54</v>
      </c>
      <c r="B532" s="904"/>
      <c r="C532" s="310">
        <v>1</v>
      </c>
      <c r="D532" s="311">
        <v>2</v>
      </c>
      <c r="E532" s="311">
        <v>3</v>
      </c>
      <c r="F532" s="311">
        <v>4</v>
      </c>
      <c r="G532" s="311">
        <v>5</v>
      </c>
      <c r="H532" s="312">
        <v>6</v>
      </c>
      <c r="I532" s="1081"/>
    </row>
    <row r="533" spans="1:16" x14ac:dyDescent="0.2">
      <c r="A533" s="231" t="s">
        <v>2</v>
      </c>
      <c r="B533" s="904"/>
      <c r="C533" s="294">
        <v>6</v>
      </c>
      <c r="D533" s="225">
        <v>4</v>
      </c>
      <c r="E533" s="225">
        <v>5</v>
      </c>
      <c r="F533" s="225">
        <v>2</v>
      </c>
      <c r="G533" s="225">
        <v>3</v>
      </c>
      <c r="H533" s="225">
        <v>1</v>
      </c>
      <c r="I533" s="1225"/>
      <c r="N533" s="1128" t="s">
        <v>303</v>
      </c>
      <c r="O533" s="1128"/>
      <c r="P533" s="228" t="s">
        <v>304</v>
      </c>
    </row>
    <row r="534" spans="1:16" x14ac:dyDescent="0.2">
      <c r="A534" s="234" t="s">
        <v>3</v>
      </c>
      <c r="B534" s="234"/>
      <c r="C534" s="348">
        <v>4460</v>
      </c>
      <c r="D534" s="349">
        <v>4460</v>
      </c>
      <c r="E534" s="348">
        <v>4460</v>
      </c>
      <c r="F534" s="349">
        <v>4460</v>
      </c>
      <c r="G534" s="348">
        <v>4460</v>
      </c>
      <c r="H534" s="349">
        <v>4460</v>
      </c>
      <c r="I534" s="348">
        <v>4460</v>
      </c>
      <c r="J534" s="215"/>
      <c r="K534" s="215"/>
      <c r="N534" s="267" t="s">
        <v>147</v>
      </c>
      <c r="O534" s="267">
        <v>154.5</v>
      </c>
    </row>
    <row r="535" spans="1:16" x14ac:dyDescent="0.2">
      <c r="A535" s="238" t="s">
        <v>6</v>
      </c>
      <c r="B535" s="238"/>
      <c r="C535" s="299">
        <v>5336</v>
      </c>
      <c r="D535" s="300">
        <v>5212</v>
      </c>
      <c r="E535" s="300">
        <v>3838</v>
      </c>
      <c r="F535" s="300">
        <v>4897</v>
      </c>
      <c r="G535" s="300">
        <v>4856</v>
      </c>
      <c r="H535" s="300">
        <v>4419</v>
      </c>
      <c r="I535" s="375">
        <v>4759</v>
      </c>
      <c r="J535" s="228"/>
      <c r="N535" s="267" t="s">
        <v>148</v>
      </c>
      <c r="O535" s="267">
        <v>153</v>
      </c>
    </row>
    <row r="536" spans="1:16" x14ac:dyDescent="0.2">
      <c r="A536" s="231" t="s">
        <v>7</v>
      </c>
      <c r="B536" s="231"/>
      <c r="C536" s="301">
        <v>100</v>
      </c>
      <c r="D536" s="302">
        <v>100</v>
      </c>
      <c r="E536" s="303">
        <v>100</v>
      </c>
      <c r="F536" s="302">
        <v>100</v>
      </c>
      <c r="G536" s="302">
        <v>100</v>
      </c>
      <c r="H536" s="302">
        <v>100</v>
      </c>
      <c r="I536" s="376">
        <v>100</v>
      </c>
      <c r="N536" s="267" t="s">
        <v>149</v>
      </c>
      <c r="O536" s="267">
        <v>150</v>
      </c>
    </row>
    <row r="537" spans="1:16" x14ac:dyDescent="0.2">
      <c r="A537" s="231" t="s">
        <v>8</v>
      </c>
      <c r="B537" s="231"/>
      <c r="C537" s="246">
        <v>0.04</v>
      </c>
      <c r="D537" s="247">
        <v>3.3000000000000002E-2</v>
      </c>
      <c r="E537" s="304">
        <v>4.7E-2</v>
      </c>
      <c r="F537" s="247">
        <v>1.6E-2</v>
      </c>
      <c r="G537" s="247">
        <v>3.2000000000000001E-2</v>
      </c>
      <c r="H537" s="247">
        <v>3.9E-2</v>
      </c>
      <c r="I537" s="377">
        <v>3.4500000000000003E-2</v>
      </c>
    </row>
    <row r="538" spans="1:16" x14ac:dyDescent="0.2">
      <c r="A538" s="238" t="s">
        <v>1</v>
      </c>
      <c r="B538" s="238"/>
      <c r="C538" s="250">
        <f t="shared" ref="C538:I538" si="105">C535/C534*100-100</f>
        <v>19.641255605381176</v>
      </c>
      <c r="D538" s="251">
        <f t="shared" si="105"/>
        <v>16.860986547085204</v>
      </c>
      <c r="E538" s="251">
        <f t="shared" si="105"/>
        <v>-13.946188340807169</v>
      </c>
      <c r="F538" s="251">
        <f t="shared" ref="F538" si="106">F535/F534*100-100</f>
        <v>9.7982062780268961</v>
      </c>
      <c r="G538" s="251">
        <f t="shared" si="105"/>
        <v>8.8789237668161434</v>
      </c>
      <c r="H538" s="251">
        <f t="shared" si="105"/>
        <v>-0.91928251121076698</v>
      </c>
      <c r="I538" s="369">
        <f t="shared" si="105"/>
        <v>6.7040358744394553</v>
      </c>
    </row>
    <row r="539" spans="1:16" ht="13.5" thickBot="1" x14ac:dyDescent="0.25">
      <c r="A539" s="231" t="s">
        <v>27</v>
      </c>
      <c r="B539" s="253"/>
      <c r="C539" s="220">
        <f>C535-C521</f>
        <v>351</v>
      </c>
      <c r="D539" s="221">
        <f t="shared" ref="D539:I539" si="107">D535-D521</f>
        <v>211</v>
      </c>
      <c r="E539" s="221">
        <f t="shared" si="107"/>
        <v>-433</v>
      </c>
      <c r="F539" s="221">
        <f t="shared" si="107"/>
        <v>71</v>
      </c>
      <c r="G539" s="221">
        <f t="shared" si="107"/>
        <v>-39</v>
      </c>
      <c r="H539" s="221">
        <f t="shared" si="107"/>
        <v>-307</v>
      </c>
      <c r="I539" s="370">
        <f t="shared" si="107"/>
        <v>-80</v>
      </c>
      <c r="J539" s="200" t="s">
        <v>56</v>
      </c>
      <c r="K539" s="263">
        <f>I526-I540</f>
        <v>5</v>
      </c>
      <c r="L539" s="768">
        <f>K539/I526</f>
        <v>2.1276595744680851E-2</v>
      </c>
    </row>
    <row r="540" spans="1:16" x14ac:dyDescent="0.2">
      <c r="A540" s="265" t="s">
        <v>52</v>
      </c>
      <c r="B540" s="265"/>
      <c r="C540" s="310">
        <v>43</v>
      </c>
      <c r="D540" s="311">
        <v>43</v>
      </c>
      <c r="E540" s="311">
        <v>10</v>
      </c>
      <c r="F540" s="311">
        <v>45</v>
      </c>
      <c r="G540" s="311">
        <v>44</v>
      </c>
      <c r="H540" s="311">
        <v>45</v>
      </c>
      <c r="I540" s="364">
        <f>SUM(C540:H540)</f>
        <v>230</v>
      </c>
      <c r="J540" s="200" t="s">
        <v>57</v>
      </c>
      <c r="K540" s="200">
        <v>154.29</v>
      </c>
      <c r="L540" s="313"/>
    </row>
    <row r="541" spans="1:16" x14ac:dyDescent="0.2">
      <c r="A541" s="265" t="s">
        <v>28</v>
      </c>
      <c r="B541" s="265"/>
      <c r="C541" s="218"/>
      <c r="D541" s="267"/>
      <c r="E541" s="267"/>
      <c r="F541" s="267"/>
      <c r="G541" s="267"/>
      <c r="H541" s="267"/>
      <c r="I541" s="325"/>
      <c r="J541" s="200" t="s">
        <v>26</v>
      </c>
      <c r="K541" s="215">
        <f>K540-K527</f>
        <v>3.289999999999992</v>
      </c>
      <c r="L541" s="350"/>
    </row>
    <row r="542" spans="1:16" ht="13.5" thickBot="1" x14ac:dyDescent="0.25">
      <c r="A542" s="266" t="s">
        <v>26</v>
      </c>
      <c r="B542" s="266"/>
      <c r="C542" s="345">
        <f t="shared" ref="C542:H542" si="108">C541-C527</f>
        <v>-153.5</v>
      </c>
      <c r="D542" s="346">
        <f t="shared" si="108"/>
        <v>-153</v>
      </c>
      <c r="E542" s="346">
        <f t="shared" si="108"/>
        <v>-151.5</v>
      </c>
      <c r="F542" s="346">
        <f t="shared" si="108"/>
        <v>-151</v>
      </c>
      <c r="G542" s="346">
        <f t="shared" si="108"/>
        <v>-148.5</v>
      </c>
      <c r="H542" s="346">
        <f t="shared" si="108"/>
        <v>-148.5</v>
      </c>
      <c r="I542" s="371"/>
    </row>
    <row r="543" spans="1:16" x14ac:dyDescent="0.2">
      <c r="A543" s="745" t="s">
        <v>301</v>
      </c>
      <c r="B543" s="745"/>
      <c r="C543" s="765">
        <v>43</v>
      </c>
      <c r="D543" s="765">
        <v>43</v>
      </c>
      <c r="E543" s="765">
        <v>10</v>
      </c>
      <c r="F543" s="765">
        <v>45</v>
      </c>
      <c r="G543" s="765">
        <v>44</v>
      </c>
      <c r="H543" s="765">
        <v>45</v>
      </c>
    </row>
    <row r="544" spans="1:16" ht="13.5" thickBot="1" x14ac:dyDescent="0.25">
      <c r="A544" s="200" t="s">
        <v>302</v>
      </c>
      <c r="C544" s="200">
        <f>C540-C543</f>
        <v>0</v>
      </c>
      <c r="D544" s="200">
        <f t="shared" ref="D544:H544" si="109">D540-D543</f>
        <v>0</v>
      </c>
      <c r="E544" s="200">
        <f t="shared" si="109"/>
        <v>0</v>
      </c>
      <c r="F544" s="200">
        <f t="shared" si="109"/>
        <v>0</v>
      </c>
      <c r="G544" s="200">
        <f t="shared" si="109"/>
        <v>0</v>
      </c>
      <c r="H544" s="200">
        <f t="shared" si="109"/>
        <v>0</v>
      </c>
      <c r="I544" s="228"/>
    </row>
    <row r="545" spans="1:12" ht="13.5" thickBot="1" x14ac:dyDescent="0.25">
      <c r="A545" s="230" t="s">
        <v>305</v>
      </c>
      <c r="B545" s="230"/>
      <c r="C545" s="1086" t="s">
        <v>53</v>
      </c>
      <c r="D545" s="1087"/>
      <c r="E545" s="1087"/>
      <c r="F545" s="1087"/>
      <c r="G545" s="1087"/>
      <c r="H545" s="1087"/>
      <c r="I545" s="1240" t="s">
        <v>0</v>
      </c>
      <c r="J545" s="228">
        <v>67</v>
      </c>
    </row>
    <row r="546" spans="1:12" x14ac:dyDescent="0.2">
      <c r="A546" s="231" t="s">
        <v>54</v>
      </c>
      <c r="B546" s="265"/>
      <c r="C546" s="271">
        <v>1</v>
      </c>
      <c r="D546" s="273">
        <v>2</v>
      </c>
      <c r="E546" s="273">
        <v>3</v>
      </c>
      <c r="F546" s="273">
        <v>4</v>
      </c>
      <c r="G546" s="273">
        <v>5</v>
      </c>
      <c r="H546" s="684">
        <v>6</v>
      </c>
      <c r="I546" s="1241"/>
    </row>
    <row r="547" spans="1:12" x14ac:dyDescent="0.2">
      <c r="A547" s="234" t="s">
        <v>3</v>
      </c>
      <c r="B547" s="234"/>
      <c r="C547" s="348">
        <v>4480</v>
      </c>
      <c r="D547" s="349">
        <v>4480</v>
      </c>
      <c r="E547" s="349">
        <v>4480</v>
      </c>
      <c r="F547" s="349">
        <v>4480</v>
      </c>
      <c r="G547" s="349">
        <v>4480</v>
      </c>
      <c r="H547" s="939">
        <v>4480</v>
      </c>
      <c r="I547" s="943">
        <v>4480</v>
      </c>
      <c r="J547" s="215"/>
      <c r="K547" s="215"/>
    </row>
    <row r="548" spans="1:12" x14ac:dyDescent="0.2">
      <c r="A548" s="238" t="s">
        <v>6</v>
      </c>
      <c r="B548" s="238"/>
      <c r="C548" s="299">
        <v>5311</v>
      </c>
      <c r="D548" s="300">
        <v>5204</v>
      </c>
      <c r="E548" s="300">
        <v>3939</v>
      </c>
      <c r="F548" s="300">
        <v>4914</v>
      </c>
      <c r="G548" s="300">
        <v>4827</v>
      </c>
      <c r="H548" s="757">
        <v>4487</v>
      </c>
      <c r="I548" s="317">
        <v>4843</v>
      </c>
      <c r="J548" s="228"/>
    </row>
    <row r="549" spans="1:12" x14ac:dyDescent="0.2">
      <c r="A549" s="231" t="s">
        <v>7</v>
      </c>
      <c r="B549" s="231"/>
      <c r="C549" s="301">
        <v>100</v>
      </c>
      <c r="D549" s="302">
        <v>100</v>
      </c>
      <c r="E549" s="303">
        <v>100</v>
      </c>
      <c r="F549" s="302">
        <v>100</v>
      </c>
      <c r="G549" s="302">
        <v>100</v>
      </c>
      <c r="H549" s="940">
        <v>100</v>
      </c>
      <c r="I549" s="245">
        <v>68.7</v>
      </c>
    </row>
    <row r="550" spans="1:12" ht="13.5" thickBot="1" x14ac:dyDescent="0.25">
      <c r="A550" s="231" t="s">
        <v>8</v>
      </c>
      <c r="B550" s="253"/>
      <c r="C550" s="911">
        <v>0.03</v>
      </c>
      <c r="D550" s="912">
        <v>3.9E-2</v>
      </c>
      <c r="E550" s="938">
        <v>3.3000000000000002E-2</v>
      </c>
      <c r="F550" s="912">
        <v>3.6999999999999998E-2</v>
      </c>
      <c r="G550" s="912">
        <v>3.7999999999999999E-2</v>
      </c>
      <c r="H550" s="941">
        <v>4.9000000000000002E-2</v>
      </c>
      <c r="I550" s="249">
        <v>9.4E-2</v>
      </c>
    </row>
    <row r="551" spans="1:12" x14ac:dyDescent="0.2">
      <c r="A551" s="238" t="s">
        <v>1</v>
      </c>
      <c r="B551" s="1021"/>
      <c r="C551" s="936">
        <f t="shared" ref="C551:I551" si="110">C548/C547*100-100</f>
        <v>18.549107142857139</v>
      </c>
      <c r="D551" s="937">
        <f t="shared" si="110"/>
        <v>16.160714285714278</v>
      </c>
      <c r="E551" s="937">
        <f t="shared" si="110"/>
        <v>-12.075892857142861</v>
      </c>
      <c r="F551" s="937">
        <f t="shared" si="110"/>
        <v>9.6875</v>
      </c>
      <c r="G551" s="937">
        <f t="shared" si="110"/>
        <v>7.7455357142857082</v>
      </c>
      <c r="H551" s="942">
        <f t="shared" si="110"/>
        <v>0.15624999999998579</v>
      </c>
      <c r="I551" s="316">
        <f t="shared" si="110"/>
        <v>8.1026785714285694</v>
      </c>
    </row>
    <row r="552" spans="1:12" ht="13.5" thickBot="1" x14ac:dyDescent="0.25">
      <c r="A552" s="231" t="s">
        <v>27</v>
      </c>
      <c r="B552" s="253"/>
      <c r="C552" s="220">
        <f t="shared" ref="C552:I552" si="111">C548-C535</f>
        <v>-25</v>
      </c>
      <c r="D552" s="221">
        <f t="shared" si="111"/>
        <v>-8</v>
      </c>
      <c r="E552" s="221">
        <f t="shared" si="111"/>
        <v>101</v>
      </c>
      <c r="F552" s="221">
        <f t="shared" si="111"/>
        <v>17</v>
      </c>
      <c r="G552" s="221">
        <f t="shared" si="111"/>
        <v>-29</v>
      </c>
      <c r="H552" s="341">
        <f t="shared" si="111"/>
        <v>68</v>
      </c>
      <c r="I552" s="245">
        <f t="shared" si="111"/>
        <v>84</v>
      </c>
      <c r="J552" s="200" t="s">
        <v>56</v>
      </c>
      <c r="K552" s="263">
        <f>I540-I553</f>
        <v>0</v>
      </c>
      <c r="L552" s="768">
        <f>K552/I540</f>
        <v>0</v>
      </c>
    </row>
    <row r="553" spans="1:12" x14ac:dyDescent="0.2">
      <c r="A553" s="265" t="s">
        <v>52</v>
      </c>
      <c r="B553" s="265"/>
      <c r="C553" s="310">
        <v>43</v>
      </c>
      <c r="D553" s="311">
        <v>43</v>
      </c>
      <c r="E553" s="311">
        <v>10</v>
      </c>
      <c r="F553" s="311">
        <v>45</v>
      </c>
      <c r="G553" s="311">
        <v>44</v>
      </c>
      <c r="H553" s="326">
        <v>45</v>
      </c>
      <c r="I553" s="944">
        <f>SUM(C553:H553)</f>
        <v>230</v>
      </c>
      <c r="J553" s="200" t="s">
        <v>57</v>
      </c>
      <c r="K553" s="200">
        <v>152.30000000000001</v>
      </c>
      <c r="L553" s="313"/>
    </row>
    <row r="554" spans="1:12" x14ac:dyDescent="0.2">
      <c r="A554" s="265" t="s">
        <v>28</v>
      </c>
      <c r="B554" s="265"/>
      <c r="C554" s="218">
        <v>150</v>
      </c>
      <c r="D554" s="267">
        <v>150</v>
      </c>
      <c r="E554" s="267">
        <v>154.5</v>
      </c>
      <c r="F554" s="267">
        <v>153</v>
      </c>
      <c r="G554" s="267">
        <v>153</v>
      </c>
      <c r="H554" s="309">
        <v>154.5</v>
      </c>
      <c r="I554" s="222"/>
      <c r="J554" s="200" t="s">
        <v>26</v>
      </c>
      <c r="K554" s="215">
        <f>K553-K540</f>
        <v>-1.9899999999999807</v>
      </c>
      <c r="L554" s="350"/>
    </row>
    <row r="555" spans="1:12" ht="13.5" thickBot="1" x14ac:dyDescent="0.25">
      <c r="A555" s="266" t="s">
        <v>26</v>
      </c>
      <c r="B555" s="266"/>
      <c r="C555" s="345">
        <f t="shared" ref="C555:H555" si="112">C554-C541</f>
        <v>150</v>
      </c>
      <c r="D555" s="346">
        <f t="shared" si="112"/>
        <v>150</v>
      </c>
      <c r="E555" s="346">
        <f t="shared" si="112"/>
        <v>154.5</v>
      </c>
      <c r="F555" s="346">
        <f t="shared" si="112"/>
        <v>153</v>
      </c>
      <c r="G555" s="346">
        <f t="shared" si="112"/>
        <v>153</v>
      </c>
      <c r="H555" s="704">
        <f t="shared" si="112"/>
        <v>154.5</v>
      </c>
      <c r="I555" s="223"/>
    </row>
    <row r="557" spans="1:12" ht="13.5" thickBot="1" x14ac:dyDescent="0.25"/>
    <row r="558" spans="1:12" ht="13.5" thickBot="1" x14ac:dyDescent="0.25">
      <c r="A558" s="230" t="s">
        <v>306</v>
      </c>
      <c r="B558" s="230"/>
      <c r="C558" s="1086" t="s">
        <v>53</v>
      </c>
      <c r="D558" s="1087"/>
      <c r="E558" s="1087"/>
      <c r="F558" s="1087"/>
      <c r="G558" s="1087"/>
      <c r="H558" s="1087"/>
      <c r="I558" s="1240" t="s">
        <v>0</v>
      </c>
      <c r="J558" s="228"/>
    </row>
    <row r="559" spans="1:12" x14ac:dyDescent="0.2">
      <c r="A559" s="231" t="s">
        <v>54</v>
      </c>
      <c r="B559" s="265"/>
      <c r="C559" s="271">
        <v>1</v>
      </c>
      <c r="D559" s="273">
        <v>2</v>
      </c>
      <c r="E559" s="273">
        <v>3</v>
      </c>
      <c r="F559" s="273">
        <v>4</v>
      </c>
      <c r="G559" s="273">
        <v>5</v>
      </c>
      <c r="H559" s="684">
        <v>6</v>
      </c>
      <c r="I559" s="1241"/>
    </row>
    <row r="560" spans="1:12" x14ac:dyDescent="0.2">
      <c r="A560" s="234" t="s">
        <v>3</v>
      </c>
      <c r="B560" s="234"/>
      <c r="C560" s="348">
        <v>4500</v>
      </c>
      <c r="D560" s="349">
        <v>4500</v>
      </c>
      <c r="E560" s="349">
        <v>4500</v>
      </c>
      <c r="F560" s="349">
        <v>4500</v>
      </c>
      <c r="G560" s="349">
        <v>4500</v>
      </c>
      <c r="H560" s="939">
        <v>4500</v>
      </c>
      <c r="I560" s="943">
        <v>4500</v>
      </c>
      <c r="J560" s="215"/>
      <c r="K560" s="215"/>
    </row>
    <row r="561" spans="1:12" x14ac:dyDescent="0.2">
      <c r="A561" s="238" t="s">
        <v>6</v>
      </c>
      <c r="B561" s="238"/>
      <c r="C561" s="299">
        <v>5335</v>
      </c>
      <c r="D561" s="300">
        <v>5278</v>
      </c>
      <c r="E561" s="300">
        <v>3908</v>
      </c>
      <c r="F561" s="300">
        <v>4948</v>
      </c>
      <c r="G561" s="300">
        <v>4884</v>
      </c>
      <c r="H561" s="757">
        <v>4615</v>
      </c>
      <c r="I561" s="317">
        <v>4897</v>
      </c>
      <c r="J561" s="228"/>
    </row>
    <row r="562" spans="1:12" x14ac:dyDescent="0.2">
      <c r="A562" s="231" t="s">
        <v>7</v>
      </c>
      <c r="B562" s="231"/>
      <c r="C562" s="301">
        <v>100</v>
      </c>
      <c r="D562" s="302">
        <v>100</v>
      </c>
      <c r="E562" s="303">
        <v>85.7</v>
      </c>
      <c r="F562" s="302">
        <v>91.7</v>
      </c>
      <c r="G562" s="302">
        <v>100</v>
      </c>
      <c r="H562" s="940">
        <v>91.7</v>
      </c>
      <c r="I562" s="245">
        <v>74.599999999999994</v>
      </c>
    </row>
    <row r="563" spans="1:12" ht="13.5" thickBot="1" x14ac:dyDescent="0.25">
      <c r="A563" s="231" t="s">
        <v>8</v>
      </c>
      <c r="B563" s="253"/>
      <c r="C563" s="911">
        <v>4.3999999999999997E-2</v>
      </c>
      <c r="D563" s="912">
        <v>3.4000000000000002E-2</v>
      </c>
      <c r="E563" s="938">
        <v>5.7000000000000002E-2</v>
      </c>
      <c r="F563" s="912">
        <v>5.0999999999999997E-2</v>
      </c>
      <c r="G563" s="912">
        <v>4.2000000000000003E-2</v>
      </c>
      <c r="H563" s="941">
        <v>4.8000000000000001E-2</v>
      </c>
      <c r="I563" s="249">
        <v>9.7000000000000003E-2</v>
      </c>
    </row>
    <row r="564" spans="1:12" x14ac:dyDescent="0.2">
      <c r="A564" s="238" t="s">
        <v>1</v>
      </c>
      <c r="B564" s="1021"/>
      <c r="C564" s="936">
        <f t="shared" ref="C564:I564" si="113">C561/C560*100-100</f>
        <v>18.555555555555543</v>
      </c>
      <c r="D564" s="937">
        <f t="shared" si="113"/>
        <v>17.288888888888891</v>
      </c>
      <c r="E564" s="937">
        <f t="shared" si="113"/>
        <v>-13.155555555555551</v>
      </c>
      <c r="F564" s="937">
        <f t="shared" si="113"/>
        <v>9.9555555555555628</v>
      </c>
      <c r="G564" s="937">
        <f t="shared" si="113"/>
        <v>8.5333333333333314</v>
      </c>
      <c r="H564" s="942">
        <f t="shared" si="113"/>
        <v>2.5555555555555571</v>
      </c>
      <c r="I564" s="316">
        <f t="shared" si="113"/>
        <v>8.8222222222222229</v>
      </c>
    </row>
    <row r="565" spans="1:12" ht="13.5" thickBot="1" x14ac:dyDescent="0.25">
      <c r="A565" s="231" t="s">
        <v>27</v>
      </c>
      <c r="B565" s="253"/>
      <c r="C565" s="220">
        <f t="shared" ref="C565:I565" si="114">C561-C548</f>
        <v>24</v>
      </c>
      <c r="D565" s="221">
        <f t="shared" si="114"/>
        <v>74</v>
      </c>
      <c r="E565" s="221">
        <f t="shared" si="114"/>
        <v>-31</v>
      </c>
      <c r="F565" s="221">
        <f t="shared" si="114"/>
        <v>34</v>
      </c>
      <c r="G565" s="221">
        <f t="shared" si="114"/>
        <v>57</v>
      </c>
      <c r="H565" s="341">
        <f t="shared" si="114"/>
        <v>128</v>
      </c>
      <c r="I565" s="245">
        <f t="shared" si="114"/>
        <v>54</v>
      </c>
      <c r="J565" s="200" t="s">
        <v>56</v>
      </c>
      <c r="K565" s="263">
        <f>I553-I566</f>
        <v>0</v>
      </c>
      <c r="L565" s="768">
        <f>K565/I553</f>
        <v>0</v>
      </c>
    </row>
    <row r="566" spans="1:12" x14ac:dyDescent="0.2">
      <c r="A566" s="265" t="s">
        <v>52</v>
      </c>
      <c r="B566" s="265"/>
      <c r="C566" s="310">
        <v>43</v>
      </c>
      <c r="D566" s="311">
        <v>43</v>
      </c>
      <c r="E566" s="311">
        <v>10</v>
      </c>
      <c r="F566" s="311">
        <v>45</v>
      </c>
      <c r="G566" s="311">
        <v>44</v>
      </c>
      <c r="H566" s="326">
        <v>45</v>
      </c>
      <c r="I566" s="944">
        <f>SUM(C566:H566)</f>
        <v>230</v>
      </c>
      <c r="J566" s="200" t="s">
        <v>57</v>
      </c>
      <c r="K566" s="200">
        <v>152.80000000000001</v>
      </c>
      <c r="L566" s="313"/>
    </row>
    <row r="567" spans="1:12" x14ac:dyDescent="0.2">
      <c r="A567" s="265" t="s">
        <v>28</v>
      </c>
      <c r="B567" s="229"/>
      <c r="C567" s="200">
        <v>150</v>
      </c>
      <c r="D567" s="200">
        <v>150</v>
      </c>
      <c r="E567" s="200">
        <v>155</v>
      </c>
      <c r="F567" s="200">
        <v>153.5</v>
      </c>
      <c r="G567" s="200">
        <v>153.5</v>
      </c>
      <c r="H567" s="200">
        <v>155</v>
      </c>
      <c r="I567" s="222"/>
      <c r="J567" s="200" t="s">
        <v>26</v>
      </c>
      <c r="K567" s="215">
        <f>K566-K553</f>
        <v>0.5</v>
      </c>
      <c r="L567" s="350"/>
    </row>
    <row r="568" spans="1:12" ht="13.5" thickBot="1" x14ac:dyDescent="0.25">
      <c r="A568" s="266" t="s">
        <v>26</v>
      </c>
      <c r="B568" s="266"/>
      <c r="C568" s="345">
        <f t="shared" ref="C568:H568" si="115">C567-C554</f>
        <v>0</v>
      </c>
      <c r="D568" s="346">
        <f t="shared" si="115"/>
        <v>0</v>
      </c>
      <c r="E568" s="346">
        <f t="shared" si="115"/>
        <v>0.5</v>
      </c>
      <c r="F568" s="346">
        <f t="shared" si="115"/>
        <v>0.5</v>
      </c>
      <c r="G568" s="346">
        <f t="shared" si="115"/>
        <v>0.5</v>
      </c>
      <c r="H568" s="704">
        <f t="shared" si="115"/>
        <v>0.5</v>
      </c>
      <c r="I568" s="223"/>
    </row>
    <row r="570" spans="1:12" ht="13.5" thickBot="1" x14ac:dyDescent="0.25"/>
    <row r="571" spans="1:12" ht="13.5" thickBot="1" x14ac:dyDescent="0.25">
      <c r="A571" s="230" t="s">
        <v>307</v>
      </c>
      <c r="B571" s="230"/>
      <c r="C571" s="1086" t="s">
        <v>53</v>
      </c>
      <c r="D571" s="1087"/>
      <c r="E571" s="1087"/>
      <c r="F571" s="1087"/>
      <c r="G571" s="1087"/>
      <c r="H571" s="1087"/>
      <c r="I571" s="1240" t="s">
        <v>0</v>
      </c>
      <c r="J571" s="228"/>
    </row>
    <row r="572" spans="1:12" x14ac:dyDescent="0.2">
      <c r="A572" s="231" t="s">
        <v>54</v>
      </c>
      <c r="B572" s="265"/>
      <c r="C572" s="271">
        <v>1</v>
      </c>
      <c r="D572" s="273">
        <v>2</v>
      </c>
      <c r="E572" s="273">
        <v>3</v>
      </c>
      <c r="F572" s="273">
        <v>4</v>
      </c>
      <c r="G572" s="273">
        <v>5</v>
      </c>
      <c r="H572" s="684">
        <v>6</v>
      </c>
      <c r="I572" s="1241"/>
    </row>
    <row r="573" spans="1:12" x14ac:dyDescent="0.2">
      <c r="A573" s="234" t="s">
        <v>3</v>
      </c>
      <c r="B573" s="234"/>
      <c r="C573" s="348">
        <v>4520</v>
      </c>
      <c r="D573" s="349">
        <v>4520</v>
      </c>
      <c r="E573" s="349">
        <v>4520</v>
      </c>
      <c r="F573" s="349">
        <v>4520</v>
      </c>
      <c r="G573" s="349">
        <v>4520</v>
      </c>
      <c r="H573" s="939">
        <v>4520</v>
      </c>
      <c r="I573" s="943">
        <v>4520</v>
      </c>
      <c r="J573" s="215"/>
      <c r="K573" s="215"/>
    </row>
    <row r="574" spans="1:12" x14ac:dyDescent="0.2">
      <c r="A574" s="238" t="s">
        <v>6</v>
      </c>
      <c r="B574" s="238"/>
      <c r="C574" s="299">
        <v>5428</v>
      </c>
      <c r="D574" s="300">
        <v>5350</v>
      </c>
      <c r="E574" s="300">
        <v>4191</v>
      </c>
      <c r="F574" s="300">
        <v>4990</v>
      </c>
      <c r="G574" s="300">
        <v>4928</v>
      </c>
      <c r="H574" s="757">
        <v>4650</v>
      </c>
      <c r="I574" s="317">
        <f>+AVERAGE(C574:H574)</f>
        <v>4922.833333333333</v>
      </c>
      <c r="J574" s="228"/>
    </row>
    <row r="575" spans="1:12" x14ac:dyDescent="0.2">
      <c r="A575" s="231" t="s">
        <v>7</v>
      </c>
      <c r="B575" s="231"/>
      <c r="C575" s="301">
        <v>100</v>
      </c>
      <c r="D575" s="302">
        <v>88.9</v>
      </c>
      <c r="E575" s="303">
        <v>100</v>
      </c>
      <c r="F575" s="302">
        <v>100</v>
      </c>
      <c r="G575" s="302">
        <v>100</v>
      </c>
      <c r="H575" s="940">
        <v>100</v>
      </c>
      <c r="I575" s="955">
        <f t="shared" ref="I575:I576" si="116">+AVERAGE(C575:H575)</f>
        <v>98.149999999999991</v>
      </c>
    </row>
    <row r="576" spans="1:12" ht="13.5" thickBot="1" x14ac:dyDescent="0.25">
      <c r="A576" s="231" t="s">
        <v>8</v>
      </c>
      <c r="B576" s="253"/>
      <c r="C576" s="911">
        <v>5.5E-2</v>
      </c>
      <c r="D576" s="912">
        <v>7.1999999999999995E-2</v>
      </c>
      <c r="E576" s="938">
        <v>4.5999999999999999E-2</v>
      </c>
      <c r="F576" s="912">
        <v>4.1000000000000002E-2</v>
      </c>
      <c r="G576" s="912">
        <v>5.6000000000000001E-2</v>
      </c>
      <c r="H576" s="941">
        <v>5.1999999999999998E-2</v>
      </c>
      <c r="I576" s="969">
        <f t="shared" si="116"/>
        <v>5.3666666666666668E-2</v>
      </c>
    </row>
    <row r="577" spans="1:12" x14ac:dyDescent="0.2">
      <c r="A577" s="238" t="s">
        <v>1</v>
      </c>
      <c r="B577" s="1021"/>
      <c r="C577" s="936">
        <f t="shared" ref="C577:I577" si="117">C574/C573*100-100</f>
        <v>20.088495575221231</v>
      </c>
      <c r="D577" s="937">
        <f t="shared" si="117"/>
        <v>18.362831858407077</v>
      </c>
      <c r="E577" s="937">
        <f t="shared" si="117"/>
        <v>-7.2787610619469092</v>
      </c>
      <c r="F577" s="937">
        <f t="shared" si="117"/>
        <v>10.398230088495581</v>
      </c>
      <c r="G577" s="937">
        <f t="shared" si="117"/>
        <v>9.0265486725663777</v>
      </c>
      <c r="H577" s="942">
        <f t="shared" si="117"/>
        <v>2.8761061946902799</v>
      </c>
      <c r="I577" s="970">
        <f t="shared" si="117"/>
        <v>8.9122418879056085</v>
      </c>
    </row>
    <row r="578" spans="1:12" ht="13.5" thickBot="1" x14ac:dyDescent="0.25">
      <c r="A578" s="231" t="s">
        <v>27</v>
      </c>
      <c r="B578" s="253"/>
      <c r="C578" s="254">
        <f t="shared" ref="C578:I578" si="118">C574-C561</f>
        <v>93</v>
      </c>
      <c r="D578" s="255">
        <f t="shared" si="118"/>
        <v>72</v>
      </c>
      <c r="E578" s="255">
        <f t="shared" si="118"/>
        <v>283</v>
      </c>
      <c r="F578" s="255">
        <f t="shared" si="118"/>
        <v>42</v>
      </c>
      <c r="G578" s="255">
        <f t="shared" si="118"/>
        <v>44</v>
      </c>
      <c r="H578" s="436">
        <f t="shared" si="118"/>
        <v>35</v>
      </c>
      <c r="I578" s="287">
        <f t="shared" si="118"/>
        <v>25.83333333333303</v>
      </c>
      <c r="J578" s="200" t="s">
        <v>56</v>
      </c>
      <c r="K578" s="263">
        <f>I566-I579</f>
        <v>30</v>
      </c>
      <c r="L578" s="768">
        <f>K578/I566</f>
        <v>0.13043478260869565</v>
      </c>
    </row>
    <row r="579" spans="1:12" x14ac:dyDescent="0.2">
      <c r="A579" s="265" t="s">
        <v>52</v>
      </c>
      <c r="B579" s="265"/>
      <c r="C579" s="956">
        <v>37</v>
      </c>
      <c r="D579" s="957">
        <v>38</v>
      </c>
      <c r="E579" s="957">
        <v>4</v>
      </c>
      <c r="F579" s="957">
        <v>41</v>
      </c>
      <c r="G579" s="957">
        <v>41</v>
      </c>
      <c r="H579" s="958">
        <v>39</v>
      </c>
      <c r="I579" s="385">
        <f>SUM(C579:H579)</f>
        <v>200</v>
      </c>
      <c r="J579" s="200" t="s">
        <v>57</v>
      </c>
      <c r="K579" s="200">
        <v>152.24</v>
      </c>
      <c r="L579" s="313"/>
    </row>
    <row r="580" spans="1:12" x14ac:dyDescent="0.2">
      <c r="A580" s="265" t="s">
        <v>28</v>
      </c>
      <c r="B580" s="265"/>
      <c r="C580" s="218"/>
      <c r="D580" s="267"/>
      <c r="E580" s="267"/>
      <c r="F580" s="267"/>
      <c r="G580" s="267"/>
      <c r="H580" s="219"/>
      <c r="I580" s="325"/>
      <c r="J580" s="200" t="s">
        <v>26</v>
      </c>
      <c r="K580" s="215">
        <f>K579-K566</f>
        <v>-0.56000000000000227</v>
      </c>
      <c r="L580" s="350"/>
    </row>
    <row r="581" spans="1:12" ht="13.5" thickBot="1" x14ac:dyDescent="0.25">
      <c r="A581" s="266" t="s">
        <v>26</v>
      </c>
      <c r="B581" s="266"/>
      <c r="C581" s="345">
        <f t="shared" ref="C581:H581" si="119">C580-C567</f>
        <v>-150</v>
      </c>
      <c r="D581" s="346">
        <f t="shared" si="119"/>
        <v>-150</v>
      </c>
      <c r="E581" s="346">
        <f t="shared" si="119"/>
        <v>-155</v>
      </c>
      <c r="F581" s="346">
        <f t="shared" si="119"/>
        <v>-153.5</v>
      </c>
      <c r="G581" s="346">
        <f t="shared" si="119"/>
        <v>-153.5</v>
      </c>
      <c r="H581" s="347">
        <f t="shared" si="119"/>
        <v>-155</v>
      </c>
      <c r="I581" s="371"/>
    </row>
    <row r="583" spans="1:12" ht="13.5" thickBot="1" x14ac:dyDescent="0.25"/>
    <row r="584" spans="1:12" ht="13.5" thickBot="1" x14ac:dyDescent="0.25">
      <c r="A584" s="230" t="s">
        <v>308</v>
      </c>
      <c r="B584" s="230"/>
      <c r="C584" s="1086" t="s">
        <v>53</v>
      </c>
      <c r="D584" s="1087"/>
      <c r="E584" s="1087"/>
      <c r="F584" s="1087"/>
      <c r="G584" s="1087"/>
      <c r="H584" s="1087"/>
      <c r="I584" s="1240" t="s">
        <v>0</v>
      </c>
      <c r="J584" s="228">
        <v>67</v>
      </c>
    </row>
    <row r="585" spans="1:12" x14ac:dyDescent="0.2">
      <c r="A585" s="231" t="s">
        <v>54</v>
      </c>
      <c r="B585" s="265"/>
      <c r="C585" s="271">
        <v>1</v>
      </c>
      <c r="D585" s="273">
        <v>2</v>
      </c>
      <c r="E585" s="273">
        <v>3</v>
      </c>
      <c r="F585" s="273">
        <v>4</v>
      </c>
      <c r="G585" s="273">
        <v>5</v>
      </c>
      <c r="H585" s="684">
        <v>6</v>
      </c>
      <c r="I585" s="1241"/>
    </row>
    <row r="586" spans="1:12" x14ac:dyDescent="0.2">
      <c r="A586" s="234" t="s">
        <v>3</v>
      </c>
      <c r="B586" s="234"/>
      <c r="C586" s="348">
        <v>4540</v>
      </c>
      <c r="D586" s="349">
        <v>4540</v>
      </c>
      <c r="E586" s="349">
        <v>4540</v>
      </c>
      <c r="F586" s="349">
        <v>4540</v>
      </c>
      <c r="G586" s="349">
        <v>4540</v>
      </c>
      <c r="H586" s="939">
        <v>4540</v>
      </c>
      <c r="I586" s="943">
        <v>4540</v>
      </c>
      <c r="J586" s="215"/>
      <c r="K586" s="215"/>
    </row>
    <row r="587" spans="1:12" x14ac:dyDescent="0.2">
      <c r="A587" s="238" t="s">
        <v>6</v>
      </c>
      <c r="B587" s="238"/>
      <c r="C587" s="299">
        <v>5393</v>
      </c>
      <c r="D587" s="300">
        <v>5274</v>
      </c>
      <c r="E587" s="300">
        <v>4194</v>
      </c>
      <c r="F587" s="300">
        <v>4854</v>
      </c>
      <c r="G587" s="300">
        <v>4923</v>
      </c>
      <c r="H587" s="757">
        <v>4588</v>
      </c>
      <c r="I587" s="317">
        <v>4922</v>
      </c>
      <c r="J587" s="228"/>
    </row>
    <row r="588" spans="1:12" x14ac:dyDescent="0.2">
      <c r="A588" s="231" t="s">
        <v>7</v>
      </c>
      <c r="B588" s="231"/>
      <c r="C588" s="301">
        <v>91.7</v>
      </c>
      <c r="D588" s="302">
        <v>91.7</v>
      </c>
      <c r="E588" s="303">
        <v>100</v>
      </c>
      <c r="F588" s="302">
        <v>91.7</v>
      </c>
      <c r="G588" s="302">
        <v>91.7</v>
      </c>
      <c r="H588" s="940">
        <v>100</v>
      </c>
      <c r="I588" s="955">
        <v>67.2</v>
      </c>
    </row>
    <row r="589" spans="1:12" ht="13.5" thickBot="1" x14ac:dyDescent="0.25">
      <c r="A589" s="231" t="s">
        <v>8</v>
      </c>
      <c r="B589" s="253"/>
      <c r="C589" s="911">
        <v>5.5E-2</v>
      </c>
      <c r="D589" s="912">
        <v>6.8000000000000005E-2</v>
      </c>
      <c r="E589" s="938">
        <v>2.3E-2</v>
      </c>
      <c r="F589" s="912">
        <v>5.8999999999999997E-2</v>
      </c>
      <c r="G589" s="912">
        <v>5.0999999999999997E-2</v>
      </c>
      <c r="H589" s="941">
        <v>3.5000000000000003E-2</v>
      </c>
      <c r="I589" s="976">
        <v>9.1999999999999998E-2</v>
      </c>
    </row>
    <row r="590" spans="1:12" x14ac:dyDescent="0.2">
      <c r="A590" s="238" t="s">
        <v>1</v>
      </c>
      <c r="B590" s="1021"/>
      <c r="C590" s="432">
        <f t="shared" ref="C590:I590" si="120">C587/C586*100-100</f>
        <v>18.788546255506617</v>
      </c>
      <c r="D590" s="433">
        <f t="shared" si="120"/>
        <v>16.167400881057262</v>
      </c>
      <c r="E590" s="433">
        <f t="shared" si="120"/>
        <v>-7.6211453744493269</v>
      </c>
      <c r="F590" s="433">
        <f t="shared" si="120"/>
        <v>6.9162995594713692</v>
      </c>
      <c r="G590" s="433">
        <f t="shared" si="120"/>
        <v>8.4361233480176168</v>
      </c>
      <c r="H590" s="434">
        <f t="shared" si="120"/>
        <v>1.0572687224669579</v>
      </c>
      <c r="I590" s="970">
        <f t="shared" si="120"/>
        <v>8.414096916299556</v>
      </c>
    </row>
    <row r="591" spans="1:12" ht="13.5" thickBot="1" x14ac:dyDescent="0.25">
      <c r="A591" s="231" t="s">
        <v>27</v>
      </c>
      <c r="B591" s="253"/>
      <c r="C591" s="254">
        <f t="shared" ref="C591:I591" si="121">C587-C574</f>
        <v>-35</v>
      </c>
      <c r="D591" s="255">
        <f t="shared" si="121"/>
        <v>-76</v>
      </c>
      <c r="E591" s="255">
        <f t="shared" si="121"/>
        <v>3</v>
      </c>
      <c r="F591" s="255">
        <f t="shared" si="121"/>
        <v>-136</v>
      </c>
      <c r="G591" s="255">
        <f t="shared" si="121"/>
        <v>-5</v>
      </c>
      <c r="H591" s="256">
        <f t="shared" si="121"/>
        <v>-62</v>
      </c>
      <c r="I591" s="287">
        <f t="shared" si="121"/>
        <v>-0.83333333333303017</v>
      </c>
      <c r="J591" s="200" t="s">
        <v>56</v>
      </c>
      <c r="K591" s="263">
        <f>I579-I592</f>
        <v>-27</v>
      </c>
      <c r="L591" s="768">
        <f>K591/I579</f>
        <v>-0.13500000000000001</v>
      </c>
    </row>
    <row r="592" spans="1:12" x14ac:dyDescent="0.2">
      <c r="A592" s="265" t="s">
        <v>52</v>
      </c>
      <c r="B592" s="265"/>
      <c r="C592" s="956">
        <v>43</v>
      </c>
      <c r="D592" s="957">
        <v>42</v>
      </c>
      <c r="E592" s="957">
        <v>9</v>
      </c>
      <c r="F592" s="957">
        <v>44</v>
      </c>
      <c r="G592" s="957">
        <v>44</v>
      </c>
      <c r="H592" s="958">
        <v>45</v>
      </c>
      <c r="I592" s="385">
        <f>SUM(C592:H592)</f>
        <v>227</v>
      </c>
      <c r="J592" s="200" t="s">
        <v>57</v>
      </c>
      <c r="K592" s="200">
        <v>153.56</v>
      </c>
      <c r="L592" s="313"/>
    </row>
    <row r="593" spans="1:12" x14ac:dyDescent="0.2">
      <c r="A593" s="265" t="s">
        <v>28</v>
      </c>
      <c r="B593" s="265"/>
      <c r="C593" s="218">
        <v>150</v>
      </c>
      <c r="D593" s="267">
        <v>150</v>
      </c>
      <c r="E593" s="267">
        <v>154.5</v>
      </c>
      <c r="F593" s="267">
        <v>153</v>
      </c>
      <c r="G593" s="267">
        <v>153</v>
      </c>
      <c r="H593" s="219">
        <v>154.5</v>
      </c>
      <c r="I593" s="325"/>
      <c r="J593" s="200" t="s">
        <v>26</v>
      </c>
      <c r="K593" s="215">
        <f>K592-K579</f>
        <v>1.3199999999999932</v>
      </c>
      <c r="L593" s="350"/>
    </row>
    <row r="594" spans="1:12" ht="13.5" thickBot="1" x14ac:dyDescent="0.25">
      <c r="A594" s="266" t="s">
        <v>26</v>
      </c>
      <c r="B594" s="266"/>
      <c r="C594" s="345">
        <f t="shared" ref="C594:H594" si="122">C593-C580</f>
        <v>150</v>
      </c>
      <c r="D594" s="346">
        <f t="shared" si="122"/>
        <v>150</v>
      </c>
      <c r="E594" s="346">
        <f t="shared" si="122"/>
        <v>154.5</v>
      </c>
      <c r="F594" s="346">
        <f t="shared" si="122"/>
        <v>153</v>
      </c>
      <c r="G594" s="346">
        <f t="shared" si="122"/>
        <v>153</v>
      </c>
      <c r="H594" s="347">
        <f t="shared" si="122"/>
        <v>154.5</v>
      </c>
      <c r="I594" s="371"/>
    </row>
    <row r="596" spans="1:12" ht="13.5" thickBot="1" x14ac:dyDescent="0.25"/>
    <row r="597" spans="1:12" ht="13.5" thickBot="1" x14ac:dyDescent="0.25">
      <c r="A597" s="230" t="s">
        <v>309</v>
      </c>
      <c r="B597" s="230"/>
      <c r="C597" s="1086" t="s">
        <v>53</v>
      </c>
      <c r="D597" s="1087"/>
      <c r="E597" s="1087"/>
      <c r="F597" s="1087"/>
      <c r="G597" s="1087"/>
      <c r="H597" s="1087"/>
      <c r="I597" s="1240" t="s">
        <v>0</v>
      </c>
      <c r="J597" s="228">
        <v>73</v>
      </c>
    </row>
    <row r="598" spans="1:12" x14ac:dyDescent="0.2">
      <c r="A598" s="231" t="s">
        <v>54</v>
      </c>
      <c r="B598" s="265"/>
      <c r="C598" s="271">
        <v>1</v>
      </c>
      <c r="D598" s="273">
        <v>2</v>
      </c>
      <c r="E598" s="273">
        <v>3</v>
      </c>
      <c r="F598" s="273">
        <v>4</v>
      </c>
      <c r="G598" s="273">
        <v>5</v>
      </c>
      <c r="H598" s="684">
        <v>6</v>
      </c>
      <c r="I598" s="1241"/>
    </row>
    <row r="599" spans="1:12" x14ac:dyDescent="0.2">
      <c r="A599" s="234" t="s">
        <v>3</v>
      </c>
      <c r="B599" s="234"/>
      <c r="C599" s="348">
        <v>4560</v>
      </c>
      <c r="D599" s="349">
        <v>4560</v>
      </c>
      <c r="E599" s="349">
        <v>4560</v>
      </c>
      <c r="F599" s="349">
        <v>4560</v>
      </c>
      <c r="G599" s="349">
        <v>4560</v>
      </c>
      <c r="H599" s="939">
        <v>4560</v>
      </c>
      <c r="I599" s="943">
        <v>4560</v>
      </c>
      <c r="J599" s="215"/>
      <c r="K599" s="215"/>
    </row>
    <row r="600" spans="1:12" x14ac:dyDescent="0.2">
      <c r="A600" s="238" t="s">
        <v>6</v>
      </c>
      <c r="B600" s="238"/>
      <c r="C600" s="299">
        <v>5337</v>
      </c>
      <c r="D600" s="300">
        <v>5256</v>
      </c>
      <c r="E600" s="300">
        <v>4316</v>
      </c>
      <c r="F600" s="300">
        <v>5009</v>
      </c>
      <c r="G600" s="300">
        <v>4904</v>
      </c>
      <c r="H600" s="757">
        <v>4763</v>
      </c>
      <c r="I600" s="317">
        <v>4973</v>
      </c>
      <c r="J600" s="228"/>
    </row>
    <row r="601" spans="1:12" x14ac:dyDescent="0.2">
      <c r="A601" s="231" t="s">
        <v>7</v>
      </c>
      <c r="B601" s="231"/>
      <c r="C601" s="301">
        <v>100</v>
      </c>
      <c r="D601" s="302">
        <v>76.900000000000006</v>
      </c>
      <c r="E601" s="303">
        <v>100</v>
      </c>
      <c r="F601" s="302">
        <v>92.3</v>
      </c>
      <c r="G601" s="302">
        <v>100</v>
      </c>
      <c r="H601" s="940">
        <v>92.3</v>
      </c>
      <c r="I601" s="955">
        <v>75.3</v>
      </c>
    </row>
    <row r="602" spans="1:12" ht="13.5" thickBot="1" x14ac:dyDescent="0.25">
      <c r="A602" s="231" t="s">
        <v>8</v>
      </c>
      <c r="B602" s="253"/>
      <c r="C602" s="911">
        <v>4.2000000000000003E-2</v>
      </c>
      <c r="D602" s="912">
        <v>8.1000000000000003E-2</v>
      </c>
      <c r="E602" s="938">
        <v>3.9E-2</v>
      </c>
      <c r="F602" s="912">
        <v>5.8999999999999997E-2</v>
      </c>
      <c r="G602" s="912">
        <v>0.05</v>
      </c>
      <c r="H602" s="941">
        <v>5.1999999999999998E-2</v>
      </c>
      <c r="I602" s="976">
        <v>8.3000000000000004E-2</v>
      </c>
    </row>
    <row r="603" spans="1:12" x14ac:dyDescent="0.2">
      <c r="A603" s="238" t="s">
        <v>1</v>
      </c>
      <c r="B603" s="1021"/>
      <c r="C603" s="432">
        <f t="shared" ref="C603:I603" si="123">C600/C599*100-100</f>
        <v>17.03947368421052</v>
      </c>
      <c r="D603" s="433">
        <f t="shared" si="123"/>
        <v>15.26315789473685</v>
      </c>
      <c r="E603" s="433">
        <f t="shared" si="123"/>
        <v>-5.3508771929824661</v>
      </c>
      <c r="F603" s="433">
        <f t="shared" si="123"/>
        <v>9.8464912280701782</v>
      </c>
      <c r="G603" s="433">
        <f t="shared" si="123"/>
        <v>7.5438596491228083</v>
      </c>
      <c r="H603" s="434">
        <f t="shared" si="123"/>
        <v>4.451754385964918</v>
      </c>
      <c r="I603" s="970">
        <f t="shared" si="123"/>
        <v>9.0570175438596578</v>
      </c>
    </row>
    <row r="604" spans="1:12" ht="13.5" thickBot="1" x14ac:dyDescent="0.25">
      <c r="A604" s="231" t="s">
        <v>27</v>
      </c>
      <c r="B604" s="253"/>
      <c r="C604" s="254">
        <f t="shared" ref="C604:I604" si="124">C600-C587</f>
        <v>-56</v>
      </c>
      <c r="D604" s="255">
        <f t="shared" si="124"/>
        <v>-18</v>
      </c>
      <c r="E604" s="255">
        <f t="shared" si="124"/>
        <v>122</v>
      </c>
      <c r="F604" s="255">
        <f t="shared" si="124"/>
        <v>155</v>
      </c>
      <c r="G604" s="255">
        <f t="shared" si="124"/>
        <v>-19</v>
      </c>
      <c r="H604" s="256">
        <f t="shared" si="124"/>
        <v>175</v>
      </c>
      <c r="I604" s="287">
        <f t="shared" si="124"/>
        <v>51</v>
      </c>
      <c r="J604" s="200" t="s">
        <v>56</v>
      </c>
      <c r="K604" s="263">
        <f>I592-I605</f>
        <v>2</v>
      </c>
      <c r="L604" s="768">
        <f>K604/I592</f>
        <v>8.8105726872246704E-3</v>
      </c>
    </row>
    <row r="605" spans="1:12" x14ac:dyDescent="0.2">
      <c r="A605" s="265" t="s">
        <v>52</v>
      </c>
      <c r="B605" s="265"/>
      <c r="C605" s="956">
        <v>43</v>
      </c>
      <c r="D605" s="957">
        <v>42</v>
      </c>
      <c r="E605" s="957">
        <v>9</v>
      </c>
      <c r="F605" s="957">
        <v>43</v>
      </c>
      <c r="G605" s="957">
        <v>44</v>
      </c>
      <c r="H605" s="958">
        <v>44</v>
      </c>
      <c r="I605" s="385">
        <f>SUM(C605:H605)</f>
        <v>225</v>
      </c>
      <c r="J605" s="200" t="s">
        <v>57</v>
      </c>
      <c r="K605" s="200">
        <v>152.88999999999999</v>
      </c>
      <c r="L605" s="313"/>
    </row>
    <row r="606" spans="1:12" x14ac:dyDescent="0.2">
      <c r="A606" s="265" t="s">
        <v>28</v>
      </c>
      <c r="B606" s="265"/>
      <c r="C606" s="218">
        <v>150.5</v>
      </c>
      <c r="D606" s="218">
        <v>150.5</v>
      </c>
      <c r="E606" s="267">
        <v>155</v>
      </c>
      <c r="F606" s="267">
        <v>153.5</v>
      </c>
      <c r="G606" s="267">
        <v>153.5</v>
      </c>
      <c r="H606" s="219">
        <v>155</v>
      </c>
      <c r="I606" s="325"/>
      <c r="J606" s="200" t="s">
        <v>26</v>
      </c>
      <c r="K606" s="215">
        <f>K605-K592</f>
        <v>-0.67000000000001592</v>
      </c>
      <c r="L606" s="350"/>
    </row>
    <row r="607" spans="1:12" ht="13.5" thickBot="1" x14ac:dyDescent="0.25">
      <c r="A607" s="266" t="s">
        <v>26</v>
      </c>
      <c r="B607" s="266"/>
      <c r="C607" s="345">
        <f t="shared" ref="C607:H607" si="125">C606-C593</f>
        <v>0.5</v>
      </c>
      <c r="D607" s="346">
        <f t="shared" si="125"/>
        <v>0.5</v>
      </c>
      <c r="E607" s="346">
        <f t="shared" si="125"/>
        <v>0.5</v>
      </c>
      <c r="F607" s="346">
        <f t="shared" si="125"/>
        <v>0.5</v>
      </c>
      <c r="G607" s="346">
        <f t="shared" si="125"/>
        <v>0.5</v>
      </c>
      <c r="H607" s="347">
        <f t="shared" si="125"/>
        <v>0.5</v>
      </c>
      <c r="I607" s="371"/>
    </row>
    <row r="609" spans="1:12" ht="13.5" thickBot="1" x14ac:dyDescent="0.25"/>
    <row r="610" spans="1:12" ht="13.5" thickBot="1" x14ac:dyDescent="0.25">
      <c r="A610" s="230" t="s">
        <v>310</v>
      </c>
      <c r="B610" s="230"/>
      <c r="C610" s="1086" t="s">
        <v>53</v>
      </c>
      <c r="D610" s="1087"/>
      <c r="E610" s="1087"/>
      <c r="F610" s="1087"/>
      <c r="G610" s="1087"/>
      <c r="H610" s="1087"/>
      <c r="I610" s="1240" t="s">
        <v>0</v>
      </c>
      <c r="J610" s="228">
        <v>73</v>
      </c>
    </row>
    <row r="611" spans="1:12" x14ac:dyDescent="0.2">
      <c r="A611" s="231" t="s">
        <v>54</v>
      </c>
      <c r="B611" s="265"/>
      <c r="C611" s="271">
        <v>1</v>
      </c>
      <c r="D611" s="273">
        <v>2</v>
      </c>
      <c r="E611" s="273">
        <v>3</v>
      </c>
      <c r="F611" s="273">
        <v>4</v>
      </c>
      <c r="G611" s="273">
        <v>5</v>
      </c>
      <c r="H611" s="684">
        <v>6</v>
      </c>
      <c r="I611" s="1241"/>
    </row>
    <row r="612" spans="1:12" x14ac:dyDescent="0.2">
      <c r="A612" s="234" t="s">
        <v>3</v>
      </c>
      <c r="B612" s="234"/>
      <c r="C612" s="348">
        <v>4580</v>
      </c>
      <c r="D612" s="349">
        <v>4580</v>
      </c>
      <c r="E612" s="349">
        <v>4580</v>
      </c>
      <c r="F612" s="349">
        <v>4580</v>
      </c>
      <c r="G612" s="349">
        <v>4580</v>
      </c>
      <c r="H612" s="939">
        <v>4580</v>
      </c>
      <c r="I612" s="943">
        <v>4580</v>
      </c>
      <c r="J612" s="215"/>
      <c r="K612" s="215"/>
    </row>
    <row r="613" spans="1:12" x14ac:dyDescent="0.2">
      <c r="A613" s="238" t="s">
        <v>6</v>
      </c>
      <c r="B613" s="238"/>
      <c r="C613" s="299">
        <v>4628</v>
      </c>
      <c r="D613" s="300">
        <v>4824</v>
      </c>
      <c r="E613" s="300">
        <v>4943</v>
      </c>
      <c r="F613" s="300">
        <v>4449</v>
      </c>
      <c r="G613" s="300">
        <v>5431</v>
      </c>
      <c r="H613" s="757">
        <v>5243</v>
      </c>
      <c r="I613" s="317">
        <v>4955</v>
      </c>
      <c r="J613" s="228"/>
    </row>
    <row r="614" spans="1:12" x14ac:dyDescent="0.2">
      <c r="A614" s="231" t="s">
        <v>7</v>
      </c>
      <c r="B614" s="231"/>
      <c r="C614" s="301">
        <v>100</v>
      </c>
      <c r="D614" s="302">
        <v>100</v>
      </c>
      <c r="E614" s="303">
        <v>100</v>
      </c>
      <c r="F614" s="302">
        <v>85.7</v>
      </c>
      <c r="G614" s="302">
        <v>83.3</v>
      </c>
      <c r="H614" s="940">
        <v>100</v>
      </c>
      <c r="I614" s="955">
        <v>77.599999999999994</v>
      </c>
    </row>
    <row r="615" spans="1:12" ht="13.5" thickBot="1" x14ac:dyDescent="0.25">
      <c r="A615" s="231" t="s">
        <v>8</v>
      </c>
      <c r="B615" s="253"/>
      <c r="C615" s="911">
        <v>5.2999999999999999E-2</v>
      </c>
      <c r="D615" s="912">
        <v>4.5999999999999999E-2</v>
      </c>
      <c r="E615" s="938">
        <v>4.1000000000000002E-2</v>
      </c>
      <c r="F615" s="912">
        <v>5.2999999999999999E-2</v>
      </c>
      <c r="G615" s="912">
        <v>6.8000000000000005E-2</v>
      </c>
      <c r="H615" s="941">
        <v>4.9000000000000002E-2</v>
      </c>
      <c r="I615" s="976">
        <v>8.3000000000000004E-2</v>
      </c>
    </row>
    <row r="616" spans="1:12" x14ac:dyDescent="0.2">
      <c r="A616" s="238" t="s">
        <v>1</v>
      </c>
      <c r="B616" s="1021"/>
      <c r="C616" s="432">
        <f t="shared" ref="C616:I616" si="126">C613/C612*100-100</f>
        <v>1.0480349344978066</v>
      </c>
      <c r="D616" s="433">
        <f t="shared" si="126"/>
        <v>5.3275109170305655</v>
      </c>
      <c r="E616" s="433">
        <f t="shared" si="126"/>
        <v>7.9257641921397237</v>
      </c>
      <c r="F616" s="433">
        <f t="shared" si="126"/>
        <v>-2.8602620087336277</v>
      </c>
      <c r="G616" s="433">
        <f t="shared" si="126"/>
        <v>18.580786026200883</v>
      </c>
      <c r="H616" s="434">
        <f t="shared" si="126"/>
        <v>14.47598253275109</v>
      </c>
      <c r="I616" s="970">
        <f t="shared" si="126"/>
        <v>8.1877729257642073</v>
      </c>
    </row>
    <row r="617" spans="1:12" ht="13.5" thickBot="1" x14ac:dyDescent="0.25">
      <c r="A617" s="231" t="s">
        <v>27</v>
      </c>
      <c r="B617" s="253"/>
      <c r="C617" s="254">
        <f t="shared" ref="C617:I617" si="127">C613-C600</f>
        <v>-709</v>
      </c>
      <c r="D617" s="255">
        <f t="shared" si="127"/>
        <v>-432</v>
      </c>
      <c r="E617" s="255">
        <f t="shared" si="127"/>
        <v>627</v>
      </c>
      <c r="F617" s="255">
        <f t="shared" si="127"/>
        <v>-560</v>
      </c>
      <c r="G617" s="255">
        <f t="shared" si="127"/>
        <v>527</v>
      </c>
      <c r="H617" s="256">
        <f t="shared" si="127"/>
        <v>480</v>
      </c>
      <c r="I617" s="287">
        <f t="shared" si="127"/>
        <v>-18</v>
      </c>
      <c r="J617" s="200" t="s">
        <v>56</v>
      </c>
      <c r="K617" s="263">
        <f>I605-I618</f>
        <v>25</v>
      </c>
      <c r="L617" s="768">
        <f>K617/I605</f>
        <v>0.1111111111111111</v>
      </c>
    </row>
    <row r="618" spans="1:12" x14ac:dyDescent="0.2">
      <c r="A618" s="265" t="s">
        <v>52</v>
      </c>
      <c r="B618" s="265"/>
      <c r="C618" s="956">
        <v>37</v>
      </c>
      <c r="D618" s="957">
        <v>38</v>
      </c>
      <c r="E618" s="957">
        <v>4</v>
      </c>
      <c r="F618" s="957">
        <v>41</v>
      </c>
      <c r="G618" s="957">
        <v>41</v>
      </c>
      <c r="H618" s="958">
        <v>39</v>
      </c>
      <c r="I618" s="385">
        <f>SUM(C618:H618)</f>
        <v>200</v>
      </c>
      <c r="J618" s="200" t="s">
        <v>57</v>
      </c>
      <c r="K618" s="200">
        <v>152.69999999999999</v>
      </c>
      <c r="L618" s="313"/>
    </row>
    <row r="619" spans="1:12" x14ac:dyDescent="0.2">
      <c r="A619" s="265" t="s">
        <v>28</v>
      </c>
      <c r="B619" s="265"/>
      <c r="C619" s="218"/>
      <c r="D619" s="218"/>
      <c r="E619" s="267"/>
      <c r="F619" s="267"/>
      <c r="G619" s="267"/>
      <c r="H619" s="219"/>
      <c r="I619" s="325"/>
      <c r="J619" s="200" t="s">
        <v>26</v>
      </c>
      <c r="K619" s="215">
        <f>K618-K605</f>
        <v>-0.18999999999999773</v>
      </c>
      <c r="L619" s="350"/>
    </row>
    <row r="620" spans="1:12" ht="13.5" thickBot="1" x14ac:dyDescent="0.25">
      <c r="A620" s="266" t="s">
        <v>26</v>
      </c>
      <c r="B620" s="266"/>
      <c r="C620" s="345">
        <f t="shared" ref="C620:H620" si="128">C619-C606</f>
        <v>-150.5</v>
      </c>
      <c r="D620" s="346">
        <f t="shared" si="128"/>
        <v>-150.5</v>
      </c>
      <c r="E620" s="346">
        <f t="shared" si="128"/>
        <v>-155</v>
      </c>
      <c r="F620" s="346">
        <f t="shared" si="128"/>
        <v>-153.5</v>
      </c>
      <c r="G620" s="346">
        <f t="shared" si="128"/>
        <v>-153.5</v>
      </c>
      <c r="H620" s="347">
        <f t="shared" si="128"/>
        <v>-155</v>
      </c>
      <c r="I620" s="371"/>
    </row>
    <row r="622" spans="1:12" ht="13.5" thickBot="1" x14ac:dyDescent="0.25"/>
    <row r="623" spans="1:12" ht="13.5" thickBot="1" x14ac:dyDescent="0.25">
      <c r="A623" s="230" t="s">
        <v>311</v>
      </c>
      <c r="B623" s="230"/>
      <c r="C623" s="1086" t="s">
        <v>53</v>
      </c>
      <c r="D623" s="1087"/>
      <c r="E623" s="1087"/>
      <c r="F623" s="1087"/>
      <c r="G623" s="1087"/>
      <c r="H623" s="1087"/>
      <c r="I623" s="1240" t="s">
        <v>0</v>
      </c>
      <c r="J623" s="228">
        <v>73</v>
      </c>
    </row>
    <row r="624" spans="1:12" x14ac:dyDescent="0.2">
      <c r="A624" s="231" t="s">
        <v>54</v>
      </c>
      <c r="B624" s="265"/>
      <c r="C624" s="271">
        <v>1</v>
      </c>
      <c r="D624" s="273">
        <v>2</v>
      </c>
      <c r="E624" s="273">
        <v>3</v>
      </c>
      <c r="F624" s="273">
        <v>4</v>
      </c>
      <c r="G624" s="273">
        <v>5</v>
      </c>
      <c r="H624" s="684">
        <v>6</v>
      </c>
      <c r="I624" s="1241"/>
    </row>
    <row r="625" spans="1:12" x14ac:dyDescent="0.2">
      <c r="A625" s="234" t="s">
        <v>3</v>
      </c>
      <c r="B625" s="234"/>
      <c r="C625" s="348">
        <v>4600</v>
      </c>
      <c r="D625" s="349">
        <v>4600</v>
      </c>
      <c r="E625" s="349">
        <v>4600</v>
      </c>
      <c r="F625" s="349">
        <v>4600</v>
      </c>
      <c r="G625" s="349">
        <v>4600</v>
      </c>
      <c r="H625" s="939">
        <v>4600</v>
      </c>
      <c r="I625" s="943">
        <v>4600</v>
      </c>
      <c r="J625" s="215"/>
      <c r="K625" s="215"/>
    </row>
    <row r="626" spans="1:12" x14ac:dyDescent="0.2">
      <c r="A626" s="238" t="s">
        <v>6</v>
      </c>
      <c r="B626" s="238"/>
      <c r="C626" s="299">
        <v>5279</v>
      </c>
      <c r="D626" s="300">
        <v>5412</v>
      </c>
      <c r="E626" s="300">
        <v>4501</v>
      </c>
      <c r="F626" s="300">
        <v>4867</v>
      </c>
      <c r="G626" s="300">
        <v>4900</v>
      </c>
      <c r="H626" s="757">
        <v>4882</v>
      </c>
      <c r="I626" s="317">
        <v>5024</v>
      </c>
      <c r="J626" s="228"/>
    </row>
    <row r="627" spans="1:12" x14ac:dyDescent="0.2">
      <c r="A627" s="231" t="s">
        <v>7</v>
      </c>
      <c r="B627" s="231"/>
      <c r="C627" s="301">
        <v>100</v>
      </c>
      <c r="D627" s="302">
        <v>75</v>
      </c>
      <c r="E627" s="303">
        <v>100</v>
      </c>
      <c r="F627" s="302">
        <v>83.3</v>
      </c>
      <c r="G627" s="302">
        <v>75</v>
      </c>
      <c r="H627" s="940">
        <v>91.7</v>
      </c>
      <c r="I627" s="955">
        <v>81.5</v>
      </c>
    </row>
    <row r="628" spans="1:12" ht="13.5" thickBot="1" x14ac:dyDescent="0.25">
      <c r="A628" s="231" t="s">
        <v>8</v>
      </c>
      <c r="B628" s="253"/>
      <c r="C628" s="911">
        <v>4.9000000000000002E-2</v>
      </c>
      <c r="D628" s="912">
        <v>8.5999999999999993E-2</v>
      </c>
      <c r="E628" s="938">
        <v>5.3999999999999999E-2</v>
      </c>
      <c r="F628" s="912">
        <v>6.8000000000000005E-2</v>
      </c>
      <c r="G628" s="912">
        <v>6.9000000000000006E-2</v>
      </c>
      <c r="H628" s="941">
        <v>0.06</v>
      </c>
      <c r="I628" s="975">
        <v>8.4000000000000005E-2</v>
      </c>
    </row>
    <row r="629" spans="1:12" x14ac:dyDescent="0.2">
      <c r="A629" s="238" t="s">
        <v>1</v>
      </c>
      <c r="B629" s="1021"/>
      <c r="C629" s="432">
        <f t="shared" ref="C629:I629" si="129">C626/C625*100-100</f>
        <v>14.760869565217376</v>
      </c>
      <c r="D629" s="433">
        <f t="shared" si="129"/>
        <v>17.652173913043484</v>
      </c>
      <c r="E629" s="433">
        <f t="shared" si="129"/>
        <v>-2.1521739130434696</v>
      </c>
      <c r="F629" s="433">
        <f t="shared" si="129"/>
        <v>5.8043478260869676</v>
      </c>
      <c r="G629" s="433">
        <f t="shared" si="129"/>
        <v>6.5217391304347956</v>
      </c>
      <c r="H629" s="977">
        <f t="shared" si="129"/>
        <v>6.1304347826086882</v>
      </c>
      <c r="I629" s="970">
        <f t="shared" si="129"/>
        <v>9.2173913043478279</v>
      </c>
    </row>
    <row r="630" spans="1:12" ht="13.5" thickBot="1" x14ac:dyDescent="0.25">
      <c r="A630" s="231" t="s">
        <v>27</v>
      </c>
      <c r="B630" s="253"/>
      <c r="C630" s="254">
        <f t="shared" ref="C630:I630" si="130">C626-C613</f>
        <v>651</v>
      </c>
      <c r="D630" s="255">
        <f t="shared" si="130"/>
        <v>588</v>
      </c>
      <c r="E630" s="255">
        <f t="shared" si="130"/>
        <v>-442</v>
      </c>
      <c r="F630" s="255">
        <f t="shared" si="130"/>
        <v>418</v>
      </c>
      <c r="G630" s="255">
        <f t="shared" si="130"/>
        <v>-531</v>
      </c>
      <c r="H630" s="436">
        <f t="shared" si="130"/>
        <v>-361</v>
      </c>
      <c r="I630" s="287">
        <f t="shared" si="130"/>
        <v>69</v>
      </c>
      <c r="J630" s="200" t="s">
        <v>56</v>
      </c>
      <c r="K630" s="263">
        <f>I618-I631</f>
        <v>-24</v>
      </c>
      <c r="L630" s="768">
        <f>K630/I618</f>
        <v>-0.12</v>
      </c>
    </row>
    <row r="631" spans="1:12" x14ac:dyDescent="0.2">
      <c r="A631" s="265" t="s">
        <v>52</v>
      </c>
      <c r="B631" s="265"/>
      <c r="C631" s="956">
        <v>43</v>
      </c>
      <c r="D631" s="957">
        <v>42</v>
      </c>
      <c r="E631" s="957">
        <v>9</v>
      </c>
      <c r="F631" s="957">
        <v>43</v>
      </c>
      <c r="G631" s="957">
        <v>44</v>
      </c>
      <c r="H631" s="960">
        <v>43</v>
      </c>
      <c r="I631" s="262">
        <f>SUM(C631:H631)</f>
        <v>224</v>
      </c>
      <c r="J631" s="200" t="s">
        <v>57</v>
      </c>
      <c r="K631" s="200">
        <v>153.38</v>
      </c>
      <c r="L631" s="313"/>
    </row>
    <row r="632" spans="1:12" x14ac:dyDescent="0.2">
      <c r="A632" s="265" t="s">
        <v>28</v>
      </c>
      <c r="B632" s="265"/>
      <c r="C632" s="218"/>
      <c r="D632" s="218"/>
      <c r="E632" s="267"/>
      <c r="F632" s="267"/>
      <c r="G632" s="267"/>
      <c r="H632" s="309"/>
      <c r="I632" s="222"/>
      <c r="J632" s="200" t="s">
        <v>26</v>
      </c>
      <c r="K632" s="215">
        <f>K631-K618</f>
        <v>0.68000000000000682</v>
      </c>
      <c r="L632" s="350"/>
    </row>
    <row r="633" spans="1:12" ht="13.5" thickBot="1" x14ac:dyDescent="0.25">
      <c r="A633" s="266" t="s">
        <v>26</v>
      </c>
      <c r="B633" s="266"/>
      <c r="C633" s="345">
        <f t="shared" ref="C633:H633" si="131">C632-C619</f>
        <v>0</v>
      </c>
      <c r="D633" s="346">
        <f t="shared" si="131"/>
        <v>0</v>
      </c>
      <c r="E633" s="346">
        <f t="shared" si="131"/>
        <v>0</v>
      </c>
      <c r="F633" s="346">
        <f t="shared" si="131"/>
        <v>0</v>
      </c>
      <c r="G633" s="346">
        <f t="shared" si="131"/>
        <v>0</v>
      </c>
      <c r="H633" s="704">
        <f t="shared" si="131"/>
        <v>0</v>
      </c>
      <c r="I633" s="223"/>
    </row>
    <row r="635" spans="1:12" ht="13.5" thickBot="1" x14ac:dyDescent="0.25"/>
    <row r="636" spans="1:12" ht="13.5" thickBot="1" x14ac:dyDescent="0.25">
      <c r="A636" s="230" t="s">
        <v>312</v>
      </c>
      <c r="B636" s="230"/>
      <c r="C636" s="1086" t="s">
        <v>53</v>
      </c>
      <c r="D636" s="1087"/>
      <c r="E636" s="1087"/>
      <c r="F636" s="1087"/>
      <c r="G636" s="1087"/>
      <c r="H636" s="1087"/>
      <c r="I636" s="1240" t="s">
        <v>0</v>
      </c>
      <c r="J636" s="228">
        <v>73</v>
      </c>
    </row>
    <row r="637" spans="1:12" x14ac:dyDescent="0.2">
      <c r="A637" s="231" t="s">
        <v>54</v>
      </c>
      <c r="B637" s="265"/>
      <c r="C637" s="271">
        <v>1</v>
      </c>
      <c r="D637" s="273">
        <v>2</v>
      </c>
      <c r="E637" s="273">
        <v>3</v>
      </c>
      <c r="F637" s="273">
        <v>4</v>
      </c>
      <c r="G637" s="273">
        <v>5</v>
      </c>
      <c r="H637" s="684">
        <v>6</v>
      </c>
      <c r="I637" s="1241"/>
    </row>
    <row r="638" spans="1:12" x14ac:dyDescent="0.2">
      <c r="A638" s="234" t="s">
        <v>3</v>
      </c>
      <c r="B638" s="234"/>
      <c r="C638" s="348">
        <v>4620</v>
      </c>
      <c r="D638" s="349">
        <v>4620</v>
      </c>
      <c r="E638" s="349">
        <v>4620</v>
      </c>
      <c r="F638" s="349">
        <v>4620</v>
      </c>
      <c r="G638" s="349">
        <v>4620</v>
      </c>
      <c r="H638" s="939">
        <v>4620</v>
      </c>
      <c r="I638" s="943">
        <v>4620</v>
      </c>
      <c r="J638" s="215"/>
      <c r="K638" s="215"/>
    </row>
    <row r="639" spans="1:12" x14ac:dyDescent="0.2">
      <c r="A639" s="238" t="s">
        <v>6</v>
      </c>
      <c r="B639" s="238"/>
      <c r="C639" s="299">
        <v>5327</v>
      </c>
      <c r="D639" s="300">
        <v>5372</v>
      </c>
      <c r="E639" s="300">
        <v>4688</v>
      </c>
      <c r="F639" s="300">
        <v>4839</v>
      </c>
      <c r="G639" s="300">
        <v>4960</v>
      </c>
      <c r="H639" s="757">
        <v>4792</v>
      </c>
      <c r="I639" s="317">
        <v>5015</v>
      </c>
      <c r="J639" s="228"/>
    </row>
    <row r="640" spans="1:12" x14ac:dyDescent="0.2">
      <c r="A640" s="231" t="s">
        <v>7</v>
      </c>
      <c r="B640" s="231"/>
      <c r="C640" s="301">
        <v>91.7</v>
      </c>
      <c r="D640" s="302">
        <v>66.7</v>
      </c>
      <c r="E640" s="303">
        <v>87.5</v>
      </c>
      <c r="F640" s="302">
        <v>83.3</v>
      </c>
      <c r="G640" s="302">
        <v>75</v>
      </c>
      <c r="H640" s="940">
        <v>83.3</v>
      </c>
      <c r="I640" s="955">
        <v>73.5</v>
      </c>
    </row>
    <row r="641" spans="1:12" ht="13.5" thickBot="1" x14ac:dyDescent="0.25">
      <c r="A641" s="231" t="s">
        <v>8</v>
      </c>
      <c r="B641" s="253"/>
      <c r="C641" s="911">
        <v>6.8000000000000005E-2</v>
      </c>
      <c r="D641" s="912">
        <v>9.4E-2</v>
      </c>
      <c r="E641" s="938">
        <v>8.2000000000000003E-2</v>
      </c>
      <c r="F641" s="912">
        <v>0.08</v>
      </c>
      <c r="G641" s="912">
        <v>6.8000000000000005E-2</v>
      </c>
      <c r="H641" s="941">
        <v>7.4999999999999997E-2</v>
      </c>
      <c r="I641" s="975">
        <v>9.1999999999999998E-2</v>
      </c>
    </row>
    <row r="642" spans="1:12" x14ac:dyDescent="0.2">
      <c r="A642" s="238" t="s">
        <v>1</v>
      </c>
      <c r="B642" s="1021"/>
      <c r="C642" s="432">
        <f t="shared" ref="C642:I642" si="132">C639/C638*100-100</f>
        <v>15.303030303030312</v>
      </c>
      <c r="D642" s="433">
        <f t="shared" si="132"/>
        <v>16.277056277056261</v>
      </c>
      <c r="E642" s="433">
        <f t="shared" si="132"/>
        <v>1.4718614718614731</v>
      </c>
      <c r="F642" s="433">
        <f t="shared" si="132"/>
        <v>4.7402597402597308</v>
      </c>
      <c r="G642" s="433">
        <f t="shared" si="132"/>
        <v>7.3593073593073655</v>
      </c>
      <c r="H642" s="977">
        <f t="shared" si="132"/>
        <v>3.7229437229437252</v>
      </c>
      <c r="I642" s="970">
        <f t="shared" si="132"/>
        <v>8.5497835497835553</v>
      </c>
    </row>
    <row r="643" spans="1:12" ht="13.5" thickBot="1" x14ac:dyDescent="0.25">
      <c r="A643" s="231" t="s">
        <v>27</v>
      </c>
      <c r="B643" s="253"/>
      <c r="C643" s="254">
        <f t="shared" ref="C643:I643" si="133">C639-C626</f>
        <v>48</v>
      </c>
      <c r="D643" s="255">
        <f t="shared" si="133"/>
        <v>-40</v>
      </c>
      <c r="E643" s="255">
        <f t="shared" si="133"/>
        <v>187</v>
      </c>
      <c r="F643" s="255">
        <f t="shared" si="133"/>
        <v>-28</v>
      </c>
      <c r="G643" s="255">
        <f t="shared" si="133"/>
        <v>60</v>
      </c>
      <c r="H643" s="436">
        <f t="shared" si="133"/>
        <v>-90</v>
      </c>
      <c r="I643" s="287">
        <f t="shared" si="133"/>
        <v>-9</v>
      </c>
      <c r="J643" s="200" t="s">
        <v>56</v>
      </c>
      <c r="K643" s="263">
        <f>I631-I644</f>
        <v>1</v>
      </c>
      <c r="L643" s="768">
        <f>K643/I631</f>
        <v>4.464285714285714E-3</v>
      </c>
    </row>
    <row r="644" spans="1:12" x14ac:dyDescent="0.2">
      <c r="A644" s="265" t="s">
        <v>52</v>
      </c>
      <c r="B644" s="265"/>
      <c r="C644" s="956">
        <v>43</v>
      </c>
      <c r="D644" s="957">
        <v>42</v>
      </c>
      <c r="E644" s="957">
        <v>8</v>
      </c>
      <c r="F644" s="957">
        <v>43</v>
      </c>
      <c r="G644" s="957">
        <v>44</v>
      </c>
      <c r="H644" s="960">
        <v>43</v>
      </c>
      <c r="I644" s="262">
        <f>SUM(C644:H644)</f>
        <v>223</v>
      </c>
      <c r="J644" s="200" t="s">
        <v>57</v>
      </c>
      <c r="K644" s="200">
        <v>153.43</v>
      </c>
      <c r="L644" s="313"/>
    </row>
    <row r="645" spans="1:12" x14ac:dyDescent="0.2">
      <c r="A645" s="265" t="s">
        <v>28</v>
      </c>
      <c r="B645" s="265"/>
      <c r="C645" s="218">
        <v>151</v>
      </c>
      <c r="D645" s="218">
        <v>151</v>
      </c>
      <c r="E645" s="267">
        <v>155.5</v>
      </c>
      <c r="F645" s="267">
        <v>154</v>
      </c>
      <c r="G645" s="267">
        <v>154</v>
      </c>
      <c r="H645" s="309">
        <v>155.5</v>
      </c>
      <c r="I645" s="222"/>
      <c r="J645" s="200" t="s">
        <v>26</v>
      </c>
      <c r="K645" s="215">
        <f>K644-K631</f>
        <v>5.0000000000011369E-2</v>
      </c>
      <c r="L645" s="350"/>
    </row>
    <row r="646" spans="1:12" ht="13.5" thickBot="1" x14ac:dyDescent="0.25">
      <c r="A646" s="266" t="s">
        <v>26</v>
      </c>
      <c r="B646" s="266"/>
      <c r="C646" s="345">
        <f t="shared" ref="C646:H646" si="134">C645-C632</f>
        <v>151</v>
      </c>
      <c r="D646" s="346">
        <f t="shared" si="134"/>
        <v>151</v>
      </c>
      <c r="E646" s="346">
        <f t="shared" si="134"/>
        <v>155.5</v>
      </c>
      <c r="F646" s="346">
        <f t="shared" si="134"/>
        <v>154</v>
      </c>
      <c r="G646" s="346">
        <f t="shared" si="134"/>
        <v>154</v>
      </c>
      <c r="H646" s="704">
        <f t="shared" si="134"/>
        <v>155.5</v>
      </c>
      <c r="I646" s="223"/>
    </row>
    <row r="648" spans="1:12" ht="13.5" thickBot="1" x14ac:dyDescent="0.25"/>
    <row r="649" spans="1:12" ht="13.5" thickBot="1" x14ac:dyDescent="0.25">
      <c r="A649" s="230" t="s">
        <v>313</v>
      </c>
      <c r="B649" s="230"/>
      <c r="C649" s="1086" t="s">
        <v>53</v>
      </c>
      <c r="D649" s="1087"/>
      <c r="E649" s="1087"/>
      <c r="F649" s="1087"/>
      <c r="G649" s="1087"/>
      <c r="H649" s="1087"/>
      <c r="I649" s="1240" t="s">
        <v>0</v>
      </c>
      <c r="J649" s="228">
        <v>67</v>
      </c>
    </row>
    <row r="650" spans="1:12" x14ac:dyDescent="0.2">
      <c r="A650" s="231" t="s">
        <v>54</v>
      </c>
      <c r="B650" s="265"/>
      <c r="C650" s="271">
        <v>1</v>
      </c>
      <c r="D650" s="273">
        <v>2</v>
      </c>
      <c r="E650" s="273">
        <v>3</v>
      </c>
      <c r="F650" s="273">
        <v>4</v>
      </c>
      <c r="G650" s="273">
        <v>5</v>
      </c>
      <c r="H650" s="684">
        <v>6</v>
      </c>
      <c r="I650" s="1241"/>
    </row>
    <row r="651" spans="1:12" x14ac:dyDescent="0.2">
      <c r="A651" s="234" t="s">
        <v>3</v>
      </c>
      <c r="B651" s="234"/>
      <c r="C651" s="348">
        <v>4640</v>
      </c>
      <c r="D651" s="349">
        <v>4640</v>
      </c>
      <c r="E651" s="349">
        <v>4640</v>
      </c>
      <c r="F651" s="349">
        <v>4640</v>
      </c>
      <c r="G651" s="349">
        <v>4640</v>
      </c>
      <c r="H651" s="939">
        <v>4640</v>
      </c>
      <c r="I651" s="943">
        <v>4640</v>
      </c>
      <c r="J651" s="215"/>
      <c r="K651" s="215"/>
    </row>
    <row r="652" spans="1:12" x14ac:dyDescent="0.2">
      <c r="A652" s="238" t="s">
        <v>6</v>
      </c>
      <c r="B652" s="238"/>
      <c r="C652" s="299">
        <v>5332</v>
      </c>
      <c r="D652" s="300">
        <v>5415</v>
      </c>
      <c r="E652" s="300">
        <v>4751</v>
      </c>
      <c r="F652" s="300">
        <v>4798</v>
      </c>
      <c r="G652" s="300">
        <v>4864</v>
      </c>
      <c r="H652" s="757">
        <v>4912</v>
      </c>
      <c r="I652" s="317">
        <v>5032</v>
      </c>
      <c r="J652" s="228"/>
    </row>
    <row r="653" spans="1:12" x14ac:dyDescent="0.2">
      <c r="A653" s="231" t="s">
        <v>7</v>
      </c>
      <c r="B653" s="231"/>
      <c r="C653" s="301">
        <v>100</v>
      </c>
      <c r="D653" s="302">
        <v>83.3</v>
      </c>
      <c r="E653" s="303">
        <v>85.7</v>
      </c>
      <c r="F653" s="302">
        <v>91.7</v>
      </c>
      <c r="G653" s="302">
        <v>66.7</v>
      </c>
      <c r="H653" s="940">
        <v>83.3</v>
      </c>
      <c r="I653" s="955">
        <v>76.099999999999994</v>
      </c>
    </row>
    <row r="654" spans="1:12" ht="13.5" thickBot="1" x14ac:dyDescent="0.25">
      <c r="A654" s="231" t="s">
        <v>8</v>
      </c>
      <c r="B654" s="253"/>
      <c r="C654" s="911">
        <v>4.9000000000000002E-2</v>
      </c>
      <c r="D654" s="912">
        <v>7.8E-2</v>
      </c>
      <c r="E654" s="938">
        <v>8.5000000000000006E-2</v>
      </c>
      <c r="F654" s="912">
        <v>7.0999999999999994E-2</v>
      </c>
      <c r="G654" s="912">
        <v>0.1</v>
      </c>
      <c r="H654" s="941">
        <v>7.0999999999999994E-2</v>
      </c>
      <c r="I654" s="975">
        <v>0.09</v>
      </c>
    </row>
    <row r="655" spans="1:12" x14ac:dyDescent="0.2">
      <c r="A655" s="238" t="s">
        <v>1</v>
      </c>
      <c r="B655" s="1021"/>
      <c r="C655" s="432">
        <f t="shared" ref="C655:I655" si="135">C652/C651*100-100</f>
        <v>14.91379310344827</v>
      </c>
      <c r="D655" s="433">
        <f t="shared" si="135"/>
        <v>16.702586206896555</v>
      </c>
      <c r="E655" s="433">
        <f t="shared" si="135"/>
        <v>2.3922413793103487</v>
      </c>
      <c r="F655" s="433">
        <f t="shared" si="135"/>
        <v>3.4051724137930961</v>
      </c>
      <c r="G655" s="433">
        <f t="shared" si="135"/>
        <v>4.8275862068965552</v>
      </c>
      <c r="H655" s="977">
        <f t="shared" si="135"/>
        <v>5.8620689655172384</v>
      </c>
      <c r="I655" s="970">
        <f t="shared" si="135"/>
        <v>8.4482758620689538</v>
      </c>
    </row>
    <row r="656" spans="1:12" ht="13.5" thickBot="1" x14ac:dyDescent="0.25">
      <c r="A656" s="231" t="s">
        <v>27</v>
      </c>
      <c r="B656" s="253"/>
      <c r="C656" s="254">
        <f t="shared" ref="C656:I656" si="136">C652-C639</f>
        <v>5</v>
      </c>
      <c r="D656" s="255">
        <f t="shared" si="136"/>
        <v>43</v>
      </c>
      <c r="E656" s="255">
        <f t="shared" si="136"/>
        <v>63</v>
      </c>
      <c r="F656" s="255">
        <f t="shared" si="136"/>
        <v>-41</v>
      </c>
      <c r="G656" s="255">
        <f t="shared" si="136"/>
        <v>-96</v>
      </c>
      <c r="H656" s="436">
        <f t="shared" si="136"/>
        <v>120</v>
      </c>
      <c r="I656" s="287">
        <f t="shared" si="136"/>
        <v>17</v>
      </c>
      <c r="J656" s="200" t="s">
        <v>56</v>
      </c>
      <c r="K656" s="263">
        <f>I644-I657</f>
        <v>1</v>
      </c>
      <c r="L656" s="768">
        <f>K656/I644</f>
        <v>4.4843049327354259E-3</v>
      </c>
    </row>
    <row r="657" spans="1:12" x14ac:dyDescent="0.2">
      <c r="A657" s="265" t="s">
        <v>52</v>
      </c>
      <c r="B657" s="265"/>
      <c r="C657" s="956">
        <v>43</v>
      </c>
      <c r="D657" s="957">
        <v>41</v>
      </c>
      <c r="E657" s="957">
        <v>8</v>
      </c>
      <c r="F657" s="957">
        <v>43</v>
      </c>
      <c r="G657" s="957">
        <v>44</v>
      </c>
      <c r="H657" s="960">
        <v>43</v>
      </c>
      <c r="I657" s="262">
        <f>SUM(C657:H657)</f>
        <v>222</v>
      </c>
      <c r="J657" s="200" t="s">
        <v>57</v>
      </c>
      <c r="K657" s="200">
        <v>153.93</v>
      </c>
      <c r="L657" s="313"/>
    </row>
    <row r="658" spans="1:12" x14ac:dyDescent="0.2">
      <c r="A658" s="265" t="s">
        <v>28</v>
      </c>
      <c r="B658" s="265"/>
      <c r="C658" s="218">
        <v>150.5</v>
      </c>
      <c r="D658" s="218">
        <v>150.5</v>
      </c>
      <c r="E658" s="267">
        <v>155</v>
      </c>
      <c r="F658" s="267">
        <v>153.5</v>
      </c>
      <c r="G658" s="267">
        <v>153.5</v>
      </c>
      <c r="H658" s="309">
        <v>155</v>
      </c>
      <c r="I658" s="222"/>
      <c r="J658" s="200" t="s">
        <v>26</v>
      </c>
      <c r="K658" s="215">
        <f>K657-K644</f>
        <v>0.5</v>
      </c>
      <c r="L658" s="350"/>
    </row>
    <row r="659" spans="1:12" ht="13.5" thickBot="1" x14ac:dyDescent="0.25">
      <c r="A659" s="266" t="s">
        <v>26</v>
      </c>
      <c r="B659" s="266"/>
      <c r="C659" s="345">
        <f t="shared" ref="C659:H659" si="137">C658-C645</f>
        <v>-0.5</v>
      </c>
      <c r="D659" s="346">
        <f t="shared" si="137"/>
        <v>-0.5</v>
      </c>
      <c r="E659" s="346">
        <f t="shared" si="137"/>
        <v>-0.5</v>
      </c>
      <c r="F659" s="346">
        <f t="shared" si="137"/>
        <v>-0.5</v>
      </c>
      <c r="G659" s="346">
        <f t="shared" si="137"/>
        <v>-0.5</v>
      </c>
      <c r="H659" s="704">
        <f t="shared" si="137"/>
        <v>-0.5</v>
      </c>
      <c r="I659" s="223"/>
    </row>
    <row r="661" spans="1:12" ht="13.5" thickBot="1" x14ac:dyDescent="0.25"/>
    <row r="662" spans="1:12" ht="13.5" thickBot="1" x14ac:dyDescent="0.25">
      <c r="A662" s="230" t="s">
        <v>314</v>
      </c>
      <c r="B662" s="230"/>
      <c r="C662" s="1086" t="s">
        <v>53</v>
      </c>
      <c r="D662" s="1087"/>
      <c r="E662" s="1087"/>
      <c r="F662" s="1087"/>
      <c r="G662" s="1087"/>
      <c r="H662" s="1087"/>
      <c r="I662" s="1240" t="s">
        <v>0</v>
      </c>
      <c r="J662" s="228">
        <v>67</v>
      </c>
    </row>
    <row r="663" spans="1:12" x14ac:dyDescent="0.2">
      <c r="A663" s="231" t="s">
        <v>54</v>
      </c>
      <c r="B663" s="265"/>
      <c r="C663" s="271">
        <v>1</v>
      </c>
      <c r="D663" s="273">
        <v>2</v>
      </c>
      <c r="E663" s="273">
        <v>3</v>
      </c>
      <c r="F663" s="273">
        <v>4</v>
      </c>
      <c r="G663" s="273">
        <v>5</v>
      </c>
      <c r="H663" s="684">
        <v>6</v>
      </c>
      <c r="I663" s="1241"/>
    </row>
    <row r="664" spans="1:12" x14ac:dyDescent="0.2">
      <c r="A664" s="234" t="s">
        <v>3</v>
      </c>
      <c r="B664" s="234"/>
      <c r="C664" s="348">
        <v>4660</v>
      </c>
      <c r="D664" s="349">
        <v>4660</v>
      </c>
      <c r="E664" s="349">
        <v>4660</v>
      </c>
      <c r="F664" s="349">
        <v>4660</v>
      </c>
      <c r="G664" s="349">
        <v>4660</v>
      </c>
      <c r="H664" s="939">
        <v>4660</v>
      </c>
      <c r="I664" s="943">
        <v>4660</v>
      </c>
      <c r="J664" s="215"/>
      <c r="K664" s="215"/>
    </row>
    <row r="665" spans="1:12" x14ac:dyDescent="0.2">
      <c r="A665" s="238" t="s">
        <v>6</v>
      </c>
      <c r="B665" s="238"/>
      <c r="C665" s="299">
        <v>5577</v>
      </c>
      <c r="D665" s="300">
        <v>5170</v>
      </c>
      <c r="E665" s="300">
        <v>4191</v>
      </c>
      <c r="F665" s="300">
        <v>5066</v>
      </c>
      <c r="G665" s="300">
        <v>4687</v>
      </c>
      <c r="H665" s="757">
        <v>4648</v>
      </c>
      <c r="I665" s="317">
        <v>4967</v>
      </c>
      <c r="J665" s="228"/>
    </row>
    <row r="666" spans="1:12" x14ac:dyDescent="0.2">
      <c r="A666" s="231" t="s">
        <v>7</v>
      </c>
      <c r="B666" s="231"/>
      <c r="C666" s="301">
        <v>100</v>
      </c>
      <c r="D666" s="302">
        <v>91.7</v>
      </c>
      <c r="E666" s="303">
        <v>80</v>
      </c>
      <c r="F666" s="302">
        <v>92.3</v>
      </c>
      <c r="G666" s="302">
        <v>100</v>
      </c>
      <c r="H666" s="940">
        <v>100</v>
      </c>
      <c r="I666" s="955">
        <v>74.2</v>
      </c>
    </row>
    <row r="667" spans="1:12" ht="13.5" thickBot="1" x14ac:dyDescent="0.25">
      <c r="A667" s="231" t="s">
        <v>8</v>
      </c>
      <c r="B667" s="253"/>
      <c r="C667" s="911">
        <v>4.2000000000000003E-2</v>
      </c>
      <c r="D667" s="912">
        <v>5.3999999999999999E-2</v>
      </c>
      <c r="E667" s="938">
        <v>7.6999999999999999E-2</v>
      </c>
      <c r="F667" s="912">
        <v>4.1000000000000002E-2</v>
      </c>
      <c r="G667" s="912">
        <v>3.6999999999999998E-2</v>
      </c>
      <c r="H667" s="941">
        <v>3.5999999999999997E-2</v>
      </c>
      <c r="I667" s="975">
        <v>9.0999999999999998E-2</v>
      </c>
    </row>
    <row r="668" spans="1:12" x14ac:dyDescent="0.2">
      <c r="A668" s="238" t="s">
        <v>1</v>
      </c>
      <c r="B668" s="1021"/>
      <c r="C668" s="432">
        <f t="shared" ref="C668:I668" si="138">C665/C664*100-100</f>
        <v>19.678111587982826</v>
      </c>
      <c r="D668" s="433">
        <f t="shared" si="138"/>
        <v>10.944206008583706</v>
      </c>
      <c r="E668" s="433">
        <f t="shared" si="138"/>
        <v>-10.064377682403432</v>
      </c>
      <c r="F668" s="433">
        <f t="shared" si="138"/>
        <v>8.7124463519313338</v>
      </c>
      <c r="G668" s="433">
        <f t="shared" si="138"/>
        <v>0.57939914163090123</v>
      </c>
      <c r="H668" s="977">
        <f t="shared" si="138"/>
        <v>-0.25751072961372756</v>
      </c>
      <c r="I668" s="970">
        <f t="shared" si="138"/>
        <v>6.5879828326180387</v>
      </c>
    </row>
    <row r="669" spans="1:12" ht="13.5" thickBot="1" x14ac:dyDescent="0.25">
      <c r="A669" s="231" t="s">
        <v>27</v>
      </c>
      <c r="B669" s="253"/>
      <c r="C669" s="254">
        <f t="shared" ref="C669:I669" si="139">C665-C652</f>
        <v>245</v>
      </c>
      <c r="D669" s="255">
        <f t="shared" si="139"/>
        <v>-245</v>
      </c>
      <c r="E669" s="255">
        <f t="shared" si="139"/>
        <v>-560</v>
      </c>
      <c r="F669" s="255">
        <f t="shared" si="139"/>
        <v>268</v>
      </c>
      <c r="G669" s="255">
        <f t="shared" si="139"/>
        <v>-177</v>
      </c>
      <c r="H669" s="436">
        <f t="shared" si="139"/>
        <v>-264</v>
      </c>
      <c r="I669" s="287">
        <f t="shared" si="139"/>
        <v>-65</v>
      </c>
      <c r="J669" s="200" t="s">
        <v>56</v>
      </c>
      <c r="K669" s="263">
        <f>I657-I670</f>
        <v>18</v>
      </c>
      <c r="L669" s="768">
        <f>K669/I657</f>
        <v>8.1081081081081086E-2</v>
      </c>
    </row>
    <row r="670" spans="1:12" x14ac:dyDescent="0.2">
      <c r="A670" s="265" t="s">
        <v>52</v>
      </c>
      <c r="B670" s="265"/>
      <c r="C670" s="956">
        <v>38</v>
      </c>
      <c r="D670" s="957">
        <v>38</v>
      </c>
      <c r="E670" s="957">
        <v>5</v>
      </c>
      <c r="F670" s="957">
        <v>41</v>
      </c>
      <c r="G670" s="957">
        <v>41</v>
      </c>
      <c r="H670" s="960">
        <v>41</v>
      </c>
      <c r="I670" s="262">
        <f>SUM(C670:H670)</f>
        <v>204</v>
      </c>
      <c r="J670" s="200" t="s">
        <v>57</v>
      </c>
      <c r="K670" s="200">
        <v>153.07</v>
      </c>
      <c r="L670" s="313"/>
    </row>
    <row r="671" spans="1:12" x14ac:dyDescent="0.2">
      <c r="A671" s="265" t="s">
        <v>28</v>
      </c>
      <c r="B671" s="265"/>
      <c r="C671" s="218">
        <v>151</v>
      </c>
      <c r="D671" s="218">
        <v>151</v>
      </c>
      <c r="E671" s="267">
        <v>155.5</v>
      </c>
      <c r="F671" s="267">
        <v>154</v>
      </c>
      <c r="G671" s="267">
        <v>154</v>
      </c>
      <c r="H671" s="309">
        <v>155.5</v>
      </c>
      <c r="I671" s="222"/>
      <c r="J671" s="200" t="s">
        <v>26</v>
      </c>
      <c r="K671" s="215">
        <f>K670-K657</f>
        <v>-0.86000000000001364</v>
      </c>
      <c r="L671" s="350"/>
    </row>
    <row r="672" spans="1:12" ht="13.5" thickBot="1" x14ac:dyDescent="0.25">
      <c r="A672" s="266" t="s">
        <v>26</v>
      </c>
      <c r="B672" s="266"/>
      <c r="C672" s="345">
        <f t="shared" ref="C672:H672" si="140">C671-C658</f>
        <v>0.5</v>
      </c>
      <c r="D672" s="346">
        <f t="shared" si="140"/>
        <v>0.5</v>
      </c>
      <c r="E672" s="346">
        <f t="shared" si="140"/>
        <v>0.5</v>
      </c>
      <c r="F672" s="346">
        <f t="shared" si="140"/>
        <v>0.5</v>
      </c>
      <c r="G672" s="346">
        <f t="shared" si="140"/>
        <v>0.5</v>
      </c>
      <c r="H672" s="704">
        <f t="shared" si="140"/>
        <v>0.5</v>
      </c>
      <c r="I672" s="223"/>
    </row>
    <row r="674" spans="1:12" ht="13.5" thickBot="1" x14ac:dyDescent="0.25"/>
    <row r="675" spans="1:12" ht="13.5" thickBot="1" x14ac:dyDescent="0.25">
      <c r="A675" s="230" t="s">
        <v>315</v>
      </c>
      <c r="B675" s="230"/>
      <c r="C675" s="1086" t="s">
        <v>53</v>
      </c>
      <c r="D675" s="1087"/>
      <c r="E675" s="1087"/>
      <c r="F675" s="1087"/>
      <c r="G675" s="1087"/>
      <c r="H675" s="1087"/>
      <c r="I675" s="1240" t="s">
        <v>0</v>
      </c>
      <c r="J675" s="228">
        <v>67</v>
      </c>
    </row>
    <row r="676" spans="1:12" x14ac:dyDescent="0.2">
      <c r="A676" s="231" t="s">
        <v>54</v>
      </c>
      <c r="B676" s="265"/>
      <c r="C676" s="271">
        <v>1</v>
      </c>
      <c r="D676" s="273">
        <v>2</v>
      </c>
      <c r="E676" s="273">
        <v>3</v>
      </c>
      <c r="F676" s="273">
        <v>4</v>
      </c>
      <c r="G676" s="273">
        <v>5</v>
      </c>
      <c r="H676" s="684">
        <v>6</v>
      </c>
      <c r="I676" s="1241"/>
    </row>
    <row r="677" spans="1:12" x14ac:dyDescent="0.2">
      <c r="A677" s="234" t="s">
        <v>3</v>
      </c>
      <c r="B677" s="234"/>
      <c r="C677" s="348">
        <v>4680</v>
      </c>
      <c r="D677" s="349">
        <v>4680</v>
      </c>
      <c r="E677" s="349">
        <v>4680</v>
      </c>
      <c r="F677" s="349">
        <v>4680</v>
      </c>
      <c r="G677" s="349">
        <v>4680</v>
      </c>
      <c r="H677" s="939">
        <v>4680</v>
      </c>
      <c r="I677" s="943">
        <v>4680</v>
      </c>
      <c r="J677" s="215"/>
      <c r="K677" s="215"/>
    </row>
    <row r="678" spans="1:12" x14ac:dyDescent="0.2">
      <c r="A678" s="238" t="s">
        <v>6</v>
      </c>
      <c r="B678" s="238"/>
      <c r="C678" s="299">
        <v>5628</v>
      </c>
      <c r="D678" s="300">
        <v>5242</v>
      </c>
      <c r="E678" s="300">
        <v>4921</v>
      </c>
      <c r="F678" s="300">
        <v>4943</v>
      </c>
      <c r="G678" s="300">
        <v>4790</v>
      </c>
      <c r="H678" s="757">
        <v>4589</v>
      </c>
      <c r="I678" s="317">
        <v>4981</v>
      </c>
      <c r="J678" s="228"/>
    </row>
    <row r="679" spans="1:12" x14ac:dyDescent="0.2">
      <c r="A679" s="231" t="s">
        <v>7</v>
      </c>
      <c r="B679" s="231"/>
      <c r="C679" s="301">
        <v>100</v>
      </c>
      <c r="D679" s="302">
        <v>100</v>
      </c>
      <c r="E679" s="303">
        <v>80</v>
      </c>
      <c r="F679" s="302">
        <v>91.7</v>
      </c>
      <c r="G679" s="302">
        <v>91.7</v>
      </c>
      <c r="H679" s="940">
        <v>83.3</v>
      </c>
      <c r="I679" s="955">
        <v>70.8</v>
      </c>
    </row>
    <row r="680" spans="1:12" ht="13.5" thickBot="1" x14ac:dyDescent="0.25">
      <c r="A680" s="231" t="s">
        <v>8</v>
      </c>
      <c r="B680" s="253"/>
      <c r="C680" s="911">
        <v>4.3999999999999997E-2</v>
      </c>
      <c r="D680" s="912">
        <v>5.1999999999999998E-2</v>
      </c>
      <c r="E680" s="938">
        <v>9.5000000000000001E-2</v>
      </c>
      <c r="F680" s="912">
        <v>5.7000000000000002E-2</v>
      </c>
      <c r="G680" s="912">
        <v>5.3999999999999999E-2</v>
      </c>
      <c r="H680" s="941">
        <v>6.4000000000000001E-2</v>
      </c>
      <c r="I680" s="975">
        <v>9.8000000000000004E-2</v>
      </c>
    </row>
    <row r="681" spans="1:12" x14ac:dyDescent="0.2">
      <c r="A681" s="238" t="s">
        <v>1</v>
      </c>
      <c r="B681" s="1021"/>
      <c r="C681" s="432">
        <f t="shared" ref="C681:I681" si="141">C678/C677*100-100</f>
        <v>20.256410256410248</v>
      </c>
      <c r="D681" s="433">
        <f t="shared" si="141"/>
        <v>12.008547008547012</v>
      </c>
      <c r="E681" s="433">
        <f t="shared" si="141"/>
        <v>5.1495726495726473</v>
      </c>
      <c r="F681" s="433">
        <f t="shared" si="141"/>
        <v>5.6196581196581263</v>
      </c>
      <c r="G681" s="433">
        <f t="shared" si="141"/>
        <v>2.3504273504273385</v>
      </c>
      <c r="H681" s="977">
        <f t="shared" si="141"/>
        <v>-1.9444444444444429</v>
      </c>
      <c r="I681" s="970">
        <f t="shared" si="141"/>
        <v>6.4316239316239319</v>
      </c>
    </row>
    <row r="682" spans="1:12" ht="13.5" thickBot="1" x14ac:dyDescent="0.25">
      <c r="A682" s="231" t="s">
        <v>27</v>
      </c>
      <c r="B682" s="253"/>
      <c r="C682" s="254">
        <f t="shared" ref="C682:I682" si="142">C678-C665</f>
        <v>51</v>
      </c>
      <c r="D682" s="255">
        <f t="shared" si="142"/>
        <v>72</v>
      </c>
      <c r="E682" s="255">
        <f t="shared" si="142"/>
        <v>730</v>
      </c>
      <c r="F682" s="255">
        <f t="shared" si="142"/>
        <v>-123</v>
      </c>
      <c r="G682" s="255">
        <f t="shared" si="142"/>
        <v>103</v>
      </c>
      <c r="H682" s="436">
        <f t="shared" si="142"/>
        <v>-59</v>
      </c>
      <c r="I682" s="287">
        <f t="shared" si="142"/>
        <v>14</v>
      </c>
      <c r="J682" s="200" t="s">
        <v>56</v>
      </c>
      <c r="K682" s="263">
        <f>I670-I683</f>
        <v>1</v>
      </c>
      <c r="L682" s="768">
        <f>K682/I670</f>
        <v>4.9019607843137254E-3</v>
      </c>
    </row>
    <row r="683" spans="1:12" x14ac:dyDescent="0.2">
      <c r="A683" s="265" t="s">
        <v>52</v>
      </c>
      <c r="B683" s="265"/>
      <c r="C683" s="956">
        <v>38</v>
      </c>
      <c r="D683" s="957">
        <v>38</v>
      </c>
      <c r="E683" s="957">
        <v>5</v>
      </c>
      <c r="F683" s="957">
        <v>41</v>
      </c>
      <c r="G683" s="957">
        <v>41</v>
      </c>
      <c r="H683" s="960">
        <v>40</v>
      </c>
      <c r="I683" s="262">
        <f>SUM(C683:H683)</f>
        <v>203</v>
      </c>
      <c r="J683" s="200" t="s">
        <v>57</v>
      </c>
      <c r="K683" s="200">
        <v>153.97999999999999</v>
      </c>
      <c r="L683" s="313"/>
    </row>
    <row r="684" spans="1:12" x14ac:dyDescent="0.2">
      <c r="A684" s="265" t="s">
        <v>28</v>
      </c>
      <c r="B684" s="265"/>
      <c r="C684" s="218">
        <v>151</v>
      </c>
      <c r="D684" s="218">
        <v>151</v>
      </c>
      <c r="E684" s="267">
        <v>155.5</v>
      </c>
      <c r="F684" s="267">
        <v>154</v>
      </c>
      <c r="G684" s="267">
        <v>154</v>
      </c>
      <c r="H684" s="309">
        <v>155.5</v>
      </c>
      <c r="I684" s="222"/>
      <c r="J684" s="200" t="s">
        <v>26</v>
      </c>
      <c r="K684" s="215">
        <f>K683-K670</f>
        <v>0.90999999999999659</v>
      </c>
      <c r="L684" s="350"/>
    </row>
    <row r="685" spans="1:12" ht="13.5" thickBot="1" x14ac:dyDescent="0.25">
      <c r="A685" s="266" t="s">
        <v>26</v>
      </c>
      <c r="B685" s="266"/>
      <c r="C685" s="345">
        <f t="shared" ref="C685:H685" si="143">C684-C671</f>
        <v>0</v>
      </c>
      <c r="D685" s="346">
        <f t="shared" si="143"/>
        <v>0</v>
      </c>
      <c r="E685" s="346">
        <f t="shared" si="143"/>
        <v>0</v>
      </c>
      <c r="F685" s="346">
        <f t="shared" si="143"/>
        <v>0</v>
      </c>
      <c r="G685" s="346">
        <f t="shared" si="143"/>
        <v>0</v>
      </c>
      <c r="H685" s="704">
        <f t="shared" si="143"/>
        <v>0</v>
      </c>
      <c r="I685" s="223"/>
    </row>
    <row r="687" spans="1:12" ht="13.5" thickBot="1" x14ac:dyDescent="0.25"/>
    <row r="688" spans="1:12" ht="13.5" thickBot="1" x14ac:dyDescent="0.25">
      <c r="A688" s="230" t="s">
        <v>316</v>
      </c>
      <c r="B688" s="230"/>
      <c r="C688" s="1086" t="s">
        <v>53</v>
      </c>
      <c r="D688" s="1087"/>
      <c r="E688" s="1087"/>
      <c r="F688" s="1087"/>
      <c r="G688" s="1087"/>
      <c r="H688" s="1087"/>
      <c r="I688" s="1240" t="s">
        <v>0</v>
      </c>
      <c r="J688" s="228">
        <v>67</v>
      </c>
    </row>
    <row r="689" spans="1:12" x14ac:dyDescent="0.2">
      <c r="A689" s="231" t="s">
        <v>54</v>
      </c>
      <c r="B689" s="265"/>
      <c r="C689" s="271">
        <v>1</v>
      </c>
      <c r="D689" s="273">
        <v>2</v>
      </c>
      <c r="E689" s="273">
        <v>3</v>
      </c>
      <c r="F689" s="273">
        <v>4</v>
      </c>
      <c r="G689" s="273">
        <v>5</v>
      </c>
      <c r="H689" s="684">
        <v>6</v>
      </c>
      <c r="I689" s="1241"/>
    </row>
    <row r="690" spans="1:12" x14ac:dyDescent="0.2">
      <c r="A690" s="234" t="s">
        <v>3</v>
      </c>
      <c r="B690" s="234"/>
      <c r="C690" s="348">
        <v>4700</v>
      </c>
      <c r="D690" s="349">
        <v>4700</v>
      </c>
      <c r="E690" s="349">
        <v>4700</v>
      </c>
      <c r="F690" s="349">
        <v>4700</v>
      </c>
      <c r="G690" s="349">
        <v>4700</v>
      </c>
      <c r="H690" s="939">
        <v>4700</v>
      </c>
      <c r="I690" s="943">
        <v>4700</v>
      </c>
      <c r="J690" s="215"/>
      <c r="K690" s="215"/>
    </row>
    <row r="691" spans="1:12" x14ac:dyDescent="0.2">
      <c r="A691" s="238" t="s">
        <v>6</v>
      </c>
      <c r="B691" s="238"/>
      <c r="C691" s="299">
        <v>5532</v>
      </c>
      <c r="D691" s="300">
        <v>5358</v>
      </c>
      <c r="E691" s="300">
        <v>4809</v>
      </c>
      <c r="F691" s="300">
        <v>5053</v>
      </c>
      <c r="G691" s="300">
        <v>4910</v>
      </c>
      <c r="H691" s="757">
        <v>4847</v>
      </c>
      <c r="I691" s="317">
        <v>5119</v>
      </c>
      <c r="J691" s="228"/>
    </row>
    <row r="692" spans="1:12" x14ac:dyDescent="0.2">
      <c r="A692" s="231" t="s">
        <v>7</v>
      </c>
      <c r="B692" s="231"/>
      <c r="C692" s="301">
        <v>100</v>
      </c>
      <c r="D692" s="302">
        <v>91.7</v>
      </c>
      <c r="E692" s="303">
        <v>100</v>
      </c>
      <c r="F692" s="302">
        <v>83.3</v>
      </c>
      <c r="G692" s="302">
        <v>100</v>
      </c>
      <c r="H692" s="940">
        <v>91.7</v>
      </c>
      <c r="I692" s="955">
        <v>78.099999999999994</v>
      </c>
    </row>
    <row r="693" spans="1:12" ht="13.5" thickBot="1" x14ac:dyDescent="0.25">
      <c r="A693" s="231" t="s">
        <v>8</v>
      </c>
      <c r="B693" s="253"/>
      <c r="C693" s="911">
        <v>3.2000000000000001E-2</v>
      </c>
      <c r="D693" s="912">
        <v>5.0999999999999997E-2</v>
      </c>
      <c r="E693" s="938">
        <v>7.2999999999999995E-2</v>
      </c>
      <c r="F693" s="912">
        <v>7.6999999999999999E-2</v>
      </c>
      <c r="G693" s="912">
        <v>4.3999999999999997E-2</v>
      </c>
      <c r="H693" s="941">
        <v>6.8000000000000005E-2</v>
      </c>
      <c r="I693" s="975">
        <v>7.5999999999999998E-2</v>
      </c>
    </row>
    <row r="694" spans="1:12" x14ac:dyDescent="0.2">
      <c r="A694" s="238" t="s">
        <v>1</v>
      </c>
      <c r="B694" s="1021"/>
      <c r="C694" s="432">
        <f t="shared" ref="C694:I694" si="144">C691/C690*100-100</f>
        <v>17.702127659574458</v>
      </c>
      <c r="D694" s="433">
        <f t="shared" si="144"/>
        <v>13.999999999999986</v>
      </c>
      <c r="E694" s="433">
        <f t="shared" si="144"/>
        <v>2.3191489361702224</v>
      </c>
      <c r="F694" s="433">
        <f t="shared" si="144"/>
        <v>7.5106382978723332</v>
      </c>
      <c r="G694" s="433">
        <f t="shared" si="144"/>
        <v>4.4680851063829721</v>
      </c>
      <c r="H694" s="977">
        <f t="shared" si="144"/>
        <v>3.1276595744680833</v>
      </c>
      <c r="I694" s="970">
        <f t="shared" si="144"/>
        <v>8.9148936170212636</v>
      </c>
    </row>
    <row r="695" spans="1:12" ht="13.5" thickBot="1" x14ac:dyDescent="0.25">
      <c r="A695" s="231" t="s">
        <v>27</v>
      </c>
      <c r="B695" s="253"/>
      <c r="C695" s="254">
        <f t="shared" ref="C695:I695" si="145">C691-C678</f>
        <v>-96</v>
      </c>
      <c r="D695" s="255">
        <f t="shared" si="145"/>
        <v>116</v>
      </c>
      <c r="E695" s="255">
        <f t="shared" si="145"/>
        <v>-112</v>
      </c>
      <c r="F695" s="255">
        <f t="shared" si="145"/>
        <v>110</v>
      </c>
      <c r="G695" s="255">
        <f t="shared" si="145"/>
        <v>120</v>
      </c>
      <c r="H695" s="436">
        <f t="shared" si="145"/>
        <v>258</v>
      </c>
      <c r="I695" s="287">
        <f t="shared" si="145"/>
        <v>138</v>
      </c>
      <c r="J695" s="200" t="s">
        <v>56</v>
      </c>
      <c r="K695" s="263">
        <f>I683-I696</f>
        <v>2</v>
      </c>
      <c r="L695" s="768">
        <f>K695/I683</f>
        <v>9.852216748768473E-3</v>
      </c>
    </row>
    <row r="696" spans="1:12" x14ac:dyDescent="0.2">
      <c r="A696" s="265" t="s">
        <v>52</v>
      </c>
      <c r="B696" s="265"/>
      <c r="C696" s="956">
        <v>37</v>
      </c>
      <c r="D696" s="957">
        <v>38</v>
      </c>
      <c r="E696" s="957">
        <v>4</v>
      </c>
      <c r="F696" s="957">
        <v>41</v>
      </c>
      <c r="G696" s="957">
        <v>41</v>
      </c>
      <c r="H696" s="960">
        <v>40</v>
      </c>
      <c r="I696" s="262">
        <f>SUM(C696:H696)</f>
        <v>201</v>
      </c>
      <c r="J696" s="200" t="s">
        <v>57</v>
      </c>
      <c r="K696" s="200">
        <v>154.22999999999999</v>
      </c>
      <c r="L696" s="313"/>
    </row>
    <row r="697" spans="1:12" x14ac:dyDescent="0.2">
      <c r="A697" s="265" t="s">
        <v>28</v>
      </c>
      <c r="B697" s="265"/>
      <c r="C697" s="218">
        <v>151</v>
      </c>
      <c r="D697" s="218">
        <v>151</v>
      </c>
      <c r="E697" s="267">
        <v>155.5</v>
      </c>
      <c r="F697" s="267">
        <v>154</v>
      </c>
      <c r="G697" s="267">
        <v>154</v>
      </c>
      <c r="H697" s="309">
        <v>155.5</v>
      </c>
      <c r="I697" s="222"/>
      <c r="J697" s="200" t="s">
        <v>26</v>
      </c>
      <c r="K697" s="215">
        <f>K696-K683</f>
        <v>0.25</v>
      </c>
      <c r="L697" s="350"/>
    </row>
    <row r="698" spans="1:12" ht="13.5" thickBot="1" x14ac:dyDescent="0.25">
      <c r="A698" s="266" t="s">
        <v>26</v>
      </c>
      <c r="B698" s="266"/>
      <c r="C698" s="345">
        <f t="shared" ref="C698:H698" si="146">C697-C684</f>
        <v>0</v>
      </c>
      <c r="D698" s="346">
        <f t="shared" si="146"/>
        <v>0</v>
      </c>
      <c r="E698" s="346">
        <f t="shared" si="146"/>
        <v>0</v>
      </c>
      <c r="F698" s="346">
        <f t="shared" si="146"/>
        <v>0</v>
      </c>
      <c r="G698" s="346">
        <f t="shared" si="146"/>
        <v>0</v>
      </c>
      <c r="H698" s="704">
        <f t="shared" si="146"/>
        <v>0</v>
      </c>
      <c r="I698" s="223"/>
    </row>
    <row r="700" spans="1:12" ht="13.5" thickBot="1" x14ac:dyDescent="0.25"/>
    <row r="701" spans="1:12" ht="13.5" thickBot="1" x14ac:dyDescent="0.25">
      <c r="A701" s="230" t="s">
        <v>317</v>
      </c>
      <c r="B701" s="230"/>
      <c r="C701" s="1086" t="s">
        <v>53</v>
      </c>
      <c r="D701" s="1087"/>
      <c r="E701" s="1087"/>
      <c r="F701" s="1087"/>
      <c r="G701" s="1087"/>
      <c r="H701" s="1087"/>
      <c r="I701" s="1240" t="s">
        <v>0</v>
      </c>
      <c r="J701" s="228">
        <v>64</v>
      </c>
    </row>
    <row r="702" spans="1:12" x14ac:dyDescent="0.2">
      <c r="A702" s="231" t="s">
        <v>54</v>
      </c>
      <c r="B702" s="265"/>
      <c r="C702" s="271">
        <v>1</v>
      </c>
      <c r="D702" s="273">
        <v>2</v>
      </c>
      <c r="E702" s="273">
        <v>3</v>
      </c>
      <c r="F702" s="273">
        <v>4</v>
      </c>
      <c r="G702" s="273">
        <v>5</v>
      </c>
      <c r="H702" s="684">
        <v>6</v>
      </c>
      <c r="I702" s="1241"/>
    </row>
    <row r="703" spans="1:12" x14ac:dyDescent="0.2">
      <c r="A703" s="234" t="s">
        <v>3</v>
      </c>
      <c r="B703" s="234"/>
      <c r="C703" s="348">
        <v>4720</v>
      </c>
      <c r="D703" s="349">
        <v>4720</v>
      </c>
      <c r="E703" s="349">
        <v>4720</v>
      </c>
      <c r="F703" s="349">
        <v>4720</v>
      </c>
      <c r="G703" s="349">
        <v>4720</v>
      </c>
      <c r="H703" s="939">
        <v>4720</v>
      </c>
      <c r="I703" s="943">
        <v>4720</v>
      </c>
      <c r="J703" s="215"/>
      <c r="K703" s="215"/>
    </row>
    <row r="704" spans="1:12" x14ac:dyDescent="0.2">
      <c r="A704" s="238" t="s">
        <v>6</v>
      </c>
      <c r="B704" s="238"/>
      <c r="C704" s="299">
        <v>5755</v>
      </c>
      <c r="D704" s="300">
        <v>5214</v>
      </c>
      <c r="E704" s="300">
        <v>4656</v>
      </c>
      <c r="F704" s="300">
        <v>5021</v>
      </c>
      <c r="G704" s="300">
        <v>5018</v>
      </c>
      <c r="H704" s="757">
        <v>4774</v>
      </c>
      <c r="I704" s="317">
        <v>5125</v>
      </c>
      <c r="J704" s="228"/>
    </row>
    <row r="705" spans="1:12" x14ac:dyDescent="0.2">
      <c r="A705" s="231" t="s">
        <v>7</v>
      </c>
      <c r="B705" s="231"/>
      <c r="C705" s="301">
        <v>91.7</v>
      </c>
      <c r="D705" s="302">
        <v>100</v>
      </c>
      <c r="E705" s="303">
        <v>75</v>
      </c>
      <c r="F705" s="302">
        <v>83.3</v>
      </c>
      <c r="G705" s="302">
        <v>100</v>
      </c>
      <c r="H705" s="940">
        <v>91.7</v>
      </c>
      <c r="I705" s="955">
        <v>78.099999999999994</v>
      </c>
    </row>
    <row r="706" spans="1:12" ht="13.5" thickBot="1" x14ac:dyDescent="0.25">
      <c r="A706" s="231" t="s">
        <v>8</v>
      </c>
      <c r="B706" s="253"/>
      <c r="C706" s="911">
        <v>0.06</v>
      </c>
      <c r="D706" s="912">
        <v>5.5E-2</v>
      </c>
      <c r="E706" s="938">
        <v>8.4000000000000005E-2</v>
      </c>
      <c r="F706" s="912">
        <v>5.5E-2</v>
      </c>
      <c r="G706" s="912">
        <v>5.6000000000000001E-2</v>
      </c>
      <c r="H706" s="941">
        <v>5.6000000000000001E-2</v>
      </c>
      <c r="I706" s="975">
        <v>8.6999999999999994E-2</v>
      </c>
    </row>
    <row r="707" spans="1:12" x14ac:dyDescent="0.2">
      <c r="A707" s="238" t="s">
        <v>1</v>
      </c>
      <c r="B707" s="1021"/>
      <c r="C707" s="432">
        <f t="shared" ref="C707:I707" si="147">C704/C703*100-100</f>
        <v>21.927966101694921</v>
      </c>
      <c r="D707" s="433">
        <f t="shared" si="147"/>
        <v>10.466101694915267</v>
      </c>
      <c r="E707" s="433">
        <f t="shared" si="147"/>
        <v>-1.3559322033898269</v>
      </c>
      <c r="F707" s="433">
        <f t="shared" si="147"/>
        <v>6.3771186440678065</v>
      </c>
      <c r="G707" s="433">
        <f t="shared" si="147"/>
        <v>6.3135593220338961</v>
      </c>
      <c r="H707" s="977">
        <f t="shared" si="147"/>
        <v>1.1440677966101589</v>
      </c>
      <c r="I707" s="970">
        <f t="shared" si="147"/>
        <v>8.580508474576277</v>
      </c>
    </row>
    <row r="708" spans="1:12" ht="13.5" thickBot="1" x14ac:dyDescent="0.25">
      <c r="A708" s="231" t="s">
        <v>27</v>
      </c>
      <c r="B708" s="253"/>
      <c r="C708" s="254">
        <f t="shared" ref="C708:I708" si="148">C704-C691</f>
        <v>223</v>
      </c>
      <c r="D708" s="255">
        <f t="shared" si="148"/>
        <v>-144</v>
      </c>
      <c r="E708" s="255">
        <f t="shared" si="148"/>
        <v>-153</v>
      </c>
      <c r="F708" s="255">
        <f t="shared" si="148"/>
        <v>-32</v>
      </c>
      <c r="G708" s="255">
        <f t="shared" si="148"/>
        <v>108</v>
      </c>
      <c r="H708" s="436">
        <f t="shared" si="148"/>
        <v>-73</v>
      </c>
      <c r="I708" s="287">
        <f t="shared" si="148"/>
        <v>6</v>
      </c>
      <c r="J708" s="200" t="s">
        <v>56</v>
      </c>
      <c r="K708" s="263">
        <f>I696-I709</f>
        <v>0</v>
      </c>
      <c r="L708" s="768">
        <f>K708/I696</f>
        <v>0</v>
      </c>
    </row>
    <row r="709" spans="1:12" x14ac:dyDescent="0.2">
      <c r="A709" s="265" t="s">
        <v>52</v>
      </c>
      <c r="B709" s="265"/>
      <c r="C709" s="956">
        <v>37</v>
      </c>
      <c r="D709" s="957">
        <v>38</v>
      </c>
      <c r="E709" s="957">
        <v>4</v>
      </c>
      <c r="F709" s="957">
        <v>41</v>
      </c>
      <c r="G709" s="957">
        <v>41</v>
      </c>
      <c r="H709" s="960">
        <v>40</v>
      </c>
      <c r="I709" s="262">
        <f>SUM(C709:H709)</f>
        <v>201</v>
      </c>
      <c r="J709" s="200" t="s">
        <v>57</v>
      </c>
      <c r="K709" s="200">
        <v>155.15</v>
      </c>
      <c r="L709" s="313"/>
    </row>
    <row r="710" spans="1:12" x14ac:dyDescent="0.2">
      <c r="A710" s="265" t="s">
        <v>28</v>
      </c>
      <c r="B710" s="265"/>
      <c r="C710" s="218">
        <v>152.5</v>
      </c>
      <c r="D710" s="218">
        <v>152.5</v>
      </c>
      <c r="E710" s="267">
        <v>157</v>
      </c>
      <c r="F710" s="267">
        <v>155.5</v>
      </c>
      <c r="G710" s="267">
        <v>155.5</v>
      </c>
      <c r="H710" s="309">
        <v>157</v>
      </c>
      <c r="I710" s="222"/>
      <c r="J710" s="200" t="s">
        <v>26</v>
      </c>
      <c r="K710" s="215">
        <f>K709-K696</f>
        <v>0.92000000000001592</v>
      </c>
      <c r="L710" s="350"/>
    </row>
    <row r="711" spans="1:12" ht="13.5" thickBot="1" x14ac:dyDescent="0.25">
      <c r="A711" s="266" t="s">
        <v>26</v>
      </c>
      <c r="B711" s="266"/>
      <c r="C711" s="345">
        <f t="shared" ref="C711:H711" si="149">C710-C697</f>
        <v>1.5</v>
      </c>
      <c r="D711" s="346">
        <f t="shared" si="149"/>
        <v>1.5</v>
      </c>
      <c r="E711" s="346">
        <f t="shared" si="149"/>
        <v>1.5</v>
      </c>
      <c r="F711" s="346">
        <f t="shared" si="149"/>
        <v>1.5</v>
      </c>
      <c r="G711" s="346">
        <f t="shared" si="149"/>
        <v>1.5</v>
      </c>
      <c r="H711" s="704">
        <f t="shared" si="149"/>
        <v>1.5</v>
      </c>
      <c r="I711" s="223"/>
    </row>
    <row r="713" spans="1:12" ht="13.5" thickBot="1" x14ac:dyDescent="0.25"/>
    <row r="714" spans="1:12" ht="13.5" thickBot="1" x14ac:dyDescent="0.25">
      <c r="A714" s="230" t="s">
        <v>318</v>
      </c>
      <c r="B714" s="230"/>
      <c r="C714" s="1086" t="s">
        <v>53</v>
      </c>
      <c r="D714" s="1087"/>
      <c r="E714" s="1087"/>
      <c r="F714" s="1087"/>
      <c r="G714" s="1087"/>
      <c r="H714" s="1087"/>
      <c r="I714" s="1240" t="s">
        <v>0</v>
      </c>
      <c r="J714" s="228"/>
    </row>
    <row r="715" spans="1:12" x14ac:dyDescent="0.2">
      <c r="A715" s="231" t="s">
        <v>54</v>
      </c>
      <c r="B715" s="265"/>
      <c r="C715" s="271">
        <v>1</v>
      </c>
      <c r="D715" s="273">
        <v>2</v>
      </c>
      <c r="E715" s="273">
        <v>3</v>
      </c>
      <c r="F715" s="273">
        <v>4</v>
      </c>
      <c r="G715" s="273">
        <v>5</v>
      </c>
      <c r="H715" s="684">
        <v>6</v>
      </c>
      <c r="I715" s="1241"/>
    </row>
    <row r="716" spans="1:12" x14ac:dyDescent="0.2">
      <c r="A716" s="234" t="s">
        <v>3</v>
      </c>
      <c r="B716" s="234"/>
      <c r="C716" s="348">
        <v>4740</v>
      </c>
      <c r="D716" s="349">
        <v>4740</v>
      </c>
      <c r="E716" s="349">
        <v>4740</v>
      </c>
      <c r="F716" s="349">
        <v>4740</v>
      </c>
      <c r="G716" s="349">
        <v>4740</v>
      </c>
      <c r="H716" s="939">
        <v>4740</v>
      </c>
      <c r="I716" s="943">
        <v>4740</v>
      </c>
      <c r="J716" s="215"/>
      <c r="K716" s="215"/>
    </row>
    <row r="717" spans="1:12" x14ac:dyDescent="0.2">
      <c r="A717" s="238" t="s">
        <v>6</v>
      </c>
      <c r="B717" s="238"/>
      <c r="C717" s="299">
        <v>5842</v>
      </c>
      <c r="D717" s="300">
        <v>5277</v>
      </c>
      <c r="E717" s="300">
        <v>4993</v>
      </c>
      <c r="F717" s="300">
        <v>4958</v>
      </c>
      <c r="G717" s="300">
        <v>4906</v>
      </c>
      <c r="H717" s="757">
        <v>4786</v>
      </c>
      <c r="I717" s="317">
        <v>5144</v>
      </c>
      <c r="J717" s="228"/>
    </row>
    <row r="718" spans="1:12" x14ac:dyDescent="0.2">
      <c r="A718" s="231" t="s">
        <v>7</v>
      </c>
      <c r="B718" s="231"/>
      <c r="C718" s="301">
        <v>83.3</v>
      </c>
      <c r="D718" s="302">
        <v>66.7</v>
      </c>
      <c r="E718" s="303">
        <v>75</v>
      </c>
      <c r="F718" s="302">
        <v>83.3</v>
      </c>
      <c r="G718" s="302">
        <v>83.3</v>
      </c>
      <c r="H718" s="940">
        <v>75</v>
      </c>
      <c r="I718" s="955">
        <v>62.5</v>
      </c>
    </row>
    <row r="719" spans="1:12" ht="13.5" thickBot="1" x14ac:dyDescent="0.25">
      <c r="A719" s="231" t="s">
        <v>8</v>
      </c>
      <c r="B719" s="253"/>
      <c r="C719" s="911">
        <v>6.8000000000000005E-2</v>
      </c>
      <c r="D719" s="912">
        <v>0.08</v>
      </c>
      <c r="E719" s="938">
        <v>8.5999999999999993E-2</v>
      </c>
      <c r="F719" s="912">
        <v>6.6000000000000003E-2</v>
      </c>
      <c r="G719" s="912">
        <v>9.8000000000000004E-2</v>
      </c>
      <c r="H719" s="941">
        <v>7.8E-2</v>
      </c>
      <c r="I719" s="975">
        <v>0.105</v>
      </c>
    </row>
    <row r="720" spans="1:12" x14ac:dyDescent="0.2">
      <c r="A720" s="238" t="s">
        <v>1</v>
      </c>
      <c r="B720" s="1021"/>
      <c r="C720" s="432">
        <f t="shared" ref="C720:I720" si="150">C717/C716*100-100</f>
        <v>23.248945147679322</v>
      </c>
      <c r="D720" s="433">
        <f t="shared" si="150"/>
        <v>11.329113924050631</v>
      </c>
      <c r="E720" s="433">
        <f t="shared" si="150"/>
        <v>5.3375527426160261</v>
      </c>
      <c r="F720" s="433">
        <f t="shared" si="150"/>
        <v>4.5991561181434548</v>
      </c>
      <c r="G720" s="433">
        <f t="shared" si="150"/>
        <v>3.5021097046413558</v>
      </c>
      <c r="H720" s="977">
        <f t="shared" si="150"/>
        <v>0.97046413502108919</v>
      </c>
      <c r="I720" s="970">
        <f t="shared" si="150"/>
        <v>8.5232067510548433</v>
      </c>
    </row>
    <row r="721" spans="1:12" ht="13.5" thickBot="1" x14ac:dyDescent="0.25">
      <c r="A721" s="231" t="s">
        <v>27</v>
      </c>
      <c r="B721" s="253"/>
      <c r="C721" s="254">
        <f t="shared" ref="C721:I721" si="151">C717-C704</f>
        <v>87</v>
      </c>
      <c r="D721" s="255">
        <f t="shared" si="151"/>
        <v>63</v>
      </c>
      <c r="E721" s="255">
        <f t="shared" si="151"/>
        <v>337</v>
      </c>
      <c r="F721" s="255">
        <f t="shared" si="151"/>
        <v>-63</v>
      </c>
      <c r="G721" s="255">
        <f t="shared" si="151"/>
        <v>-112</v>
      </c>
      <c r="H721" s="436">
        <f t="shared" si="151"/>
        <v>12</v>
      </c>
      <c r="I721" s="287">
        <f t="shared" si="151"/>
        <v>19</v>
      </c>
      <c r="J721" s="200" t="s">
        <v>56</v>
      </c>
      <c r="K721" s="263">
        <f>I709-I722</f>
        <v>0</v>
      </c>
      <c r="L721" s="768">
        <f>K721/I709</f>
        <v>0</v>
      </c>
    </row>
    <row r="722" spans="1:12" x14ac:dyDescent="0.2">
      <c r="A722" s="265" t="s">
        <v>52</v>
      </c>
      <c r="B722" s="265"/>
      <c r="C722" s="956">
        <v>37</v>
      </c>
      <c r="D722" s="957">
        <v>38</v>
      </c>
      <c r="E722" s="957">
        <v>4</v>
      </c>
      <c r="F722" s="957">
        <v>41</v>
      </c>
      <c r="G722" s="957">
        <v>41</v>
      </c>
      <c r="H722" s="960">
        <v>40</v>
      </c>
      <c r="I722" s="262">
        <f>SUM(C722:H722)</f>
        <v>201</v>
      </c>
      <c r="J722" s="200" t="s">
        <v>57</v>
      </c>
      <c r="K722" s="200">
        <v>155.01</v>
      </c>
      <c r="L722" s="313"/>
    </row>
    <row r="723" spans="1:12" x14ac:dyDescent="0.2">
      <c r="A723" s="265" t="s">
        <v>28</v>
      </c>
      <c r="B723" s="265"/>
      <c r="C723" s="218">
        <v>153.5</v>
      </c>
      <c r="D723" s="218">
        <v>152.5</v>
      </c>
      <c r="E723" s="267">
        <v>158</v>
      </c>
      <c r="F723" s="267">
        <v>155.5</v>
      </c>
      <c r="G723" s="267">
        <v>155.5</v>
      </c>
      <c r="H723" s="309">
        <v>157</v>
      </c>
      <c r="I723" s="222"/>
      <c r="J723" s="200" t="s">
        <v>26</v>
      </c>
      <c r="K723" s="215">
        <f>K722-K709</f>
        <v>-0.14000000000001478</v>
      </c>
      <c r="L723" s="350"/>
    </row>
    <row r="724" spans="1:12" ht="13.5" thickBot="1" x14ac:dyDescent="0.25">
      <c r="A724" s="266" t="s">
        <v>26</v>
      </c>
      <c r="B724" s="266"/>
      <c r="C724" s="345">
        <f t="shared" ref="C724:H724" si="152">C723-C710</f>
        <v>1</v>
      </c>
      <c r="D724" s="346">
        <f t="shared" si="152"/>
        <v>0</v>
      </c>
      <c r="E724" s="346">
        <f t="shared" si="152"/>
        <v>1</v>
      </c>
      <c r="F724" s="346">
        <f t="shared" si="152"/>
        <v>0</v>
      </c>
      <c r="G724" s="346">
        <f t="shared" si="152"/>
        <v>0</v>
      </c>
      <c r="H724" s="704">
        <f t="shared" si="152"/>
        <v>0</v>
      </c>
      <c r="I724" s="223"/>
    </row>
    <row r="726" spans="1:12" ht="13.5" thickBot="1" x14ac:dyDescent="0.25"/>
    <row r="727" spans="1:12" ht="13.5" thickBot="1" x14ac:dyDescent="0.25">
      <c r="A727" s="230" t="s">
        <v>319</v>
      </c>
      <c r="B727" s="230"/>
      <c r="C727" s="1086" t="s">
        <v>53</v>
      </c>
      <c r="D727" s="1087"/>
      <c r="E727" s="1087"/>
      <c r="F727" s="1087"/>
      <c r="G727" s="1087"/>
      <c r="H727" s="1087"/>
      <c r="I727" s="1240" t="s">
        <v>0</v>
      </c>
      <c r="J727" s="228"/>
    </row>
    <row r="728" spans="1:12" x14ac:dyDescent="0.2">
      <c r="A728" s="231" t="s">
        <v>54</v>
      </c>
      <c r="B728" s="265"/>
      <c r="C728" s="271">
        <v>1</v>
      </c>
      <c r="D728" s="273">
        <v>2</v>
      </c>
      <c r="E728" s="273">
        <v>3</v>
      </c>
      <c r="F728" s="273">
        <v>4</v>
      </c>
      <c r="G728" s="273">
        <v>5</v>
      </c>
      <c r="H728" s="684">
        <v>6</v>
      </c>
      <c r="I728" s="1241"/>
    </row>
    <row r="729" spans="1:12" x14ac:dyDescent="0.2">
      <c r="A729" s="234" t="s">
        <v>3</v>
      </c>
      <c r="B729" s="234"/>
      <c r="C729" s="348">
        <v>4760</v>
      </c>
      <c r="D729" s="349">
        <v>4760</v>
      </c>
      <c r="E729" s="349">
        <v>4760</v>
      </c>
      <c r="F729" s="349">
        <v>4760</v>
      </c>
      <c r="G729" s="349">
        <v>4760</v>
      </c>
      <c r="H729" s="939">
        <v>4760</v>
      </c>
      <c r="I729" s="943">
        <v>4760</v>
      </c>
      <c r="J729" s="215"/>
      <c r="K729" s="215"/>
    </row>
    <row r="730" spans="1:12" x14ac:dyDescent="0.2">
      <c r="A730" s="238" t="s">
        <v>6</v>
      </c>
      <c r="B730" s="238"/>
      <c r="C730" s="299">
        <v>5824</v>
      </c>
      <c r="D730" s="300">
        <v>5294</v>
      </c>
      <c r="E730" s="300">
        <v>4977</v>
      </c>
      <c r="F730" s="300">
        <v>4924</v>
      </c>
      <c r="G730" s="300">
        <v>4997</v>
      </c>
      <c r="H730" s="757">
        <v>4981</v>
      </c>
      <c r="I730" s="317">
        <v>5190</v>
      </c>
      <c r="J730" s="228"/>
    </row>
    <row r="731" spans="1:12" x14ac:dyDescent="0.2">
      <c r="A731" s="231" t="s">
        <v>7</v>
      </c>
      <c r="B731" s="231"/>
      <c r="C731" s="301">
        <v>100</v>
      </c>
      <c r="D731" s="302">
        <v>91.7</v>
      </c>
      <c r="E731" s="303">
        <v>75</v>
      </c>
      <c r="F731" s="302">
        <v>91.7</v>
      </c>
      <c r="G731" s="302">
        <v>75</v>
      </c>
      <c r="H731" s="940">
        <v>91.7</v>
      </c>
      <c r="I731" s="955">
        <v>73.400000000000006</v>
      </c>
    </row>
    <row r="732" spans="1:12" ht="13.5" thickBot="1" x14ac:dyDescent="0.25">
      <c r="A732" s="231" t="s">
        <v>8</v>
      </c>
      <c r="B732" s="253"/>
      <c r="C732" s="911">
        <v>0.04</v>
      </c>
      <c r="D732" s="912">
        <v>6.4000000000000001E-2</v>
      </c>
      <c r="E732" s="938">
        <v>0.08</v>
      </c>
      <c r="F732" s="912">
        <v>4.9000000000000002E-2</v>
      </c>
      <c r="G732" s="912">
        <v>7.5999999999999998E-2</v>
      </c>
      <c r="H732" s="941">
        <v>5.1999999999999998E-2</v>
      </c>
      <c r="I732" s="975">
        <v>8.5000000000000006E-2</v>
      </c>
    </row>
    <row r="733" spans="1:12" x14ac:dyDescent="0.2">
      <c r="A733" s="238" t="s">
        <v>1</v>
      </c>
      <c r="B733" s="1021"/>
      <c r="C733" s="432">
        <f t="shared" ref="C733:I733" si="153">C730/C729*100-100</f>
        <v>22.352941176470594</v>
      </c>
      <c r="D733" s="433">
        <f t="shared" si="153"/>
        <v>11.21848739495799</v>
      </c>
      <c r="E733" s="433">
        <f t="shared" si="153"/>
        <v>4.558823529411768</v>
      </c>
      <c r="F733" s="433">
        <f t="shared" si="153"/>
        <v>3.4453781512605133</v>
      </c>
      <c r="G733" s="433">
        <f t="shared" si="153"/>
        <v>4.9789915966386644</v>
      </c>
      <c r="H733" s="977">
        <f t="shared" si="153"/>
        <v>4.642857142857153</v>
      </c>
      <c r="I733" s="970">
        <f t="shared" si="153"/>
        <v>9.0336134453781369</v>
      </c>
    </row>
    <row r="734" spans="1:12" ht="13.5" thickBot="1" x14ac:dyDescent="0.25">
      <c r="A734" s="231" t="s">
        <v>27</v>
      </c>
      <c r="B734" s="253"/>
      <c r="C734" s="254">
        <f t="shared" ref="C734:I734" si="154">C730-C717</f>
        <v>-18</v>
      </c>
      <c r="D734" s="255">
        <f t="shared" si="154"/>
        <v>17</v>
      </c>
      <c r="E734" s="255">
        <f t="shared" si="154"/>
        <v>-16</v>
      </c>
      <c r="F734" s="255">
        <f t="shared" si="154"/>
        <v>-34</v>
      </c>
      <c r="G734" s="255">
        <f t="shared" si="154"/>
        <v>91</v>
      </c>
      <c r="H734" s="436">
        <f t="shared" si="154"/>
        <v>195</v>
      </c>
      <c r="I734" s="287">
        <f t="shared" si="154"/>
        <v>46</v>
      </c>
      <c r="J734" s="200" t="s">
        <v>56</v>
      </c>
      <c r="K734" s="263">
        <f>I722-I735</f>
        <v>1</v>
      </c>
      <c r="L734" s="768">
        <f>K734/I722</f>
        <v>4.9751243781094526E-3</v>
      </c>
    </row>
    <row r="735" spans="1:12" x14ac:dyDescent="0.2">
      <c r="A735" s="265" t="s">
        <v>52</v>
      </c>
      <c r="B735" s="265"/>
      <c r="C735" s="956">
        <v>37</v>
      </c>
      <c r="D735" s="957">
        <v>38</v>
      </c>
      <c r="E735" s="957">
        <v>4</v>
      </c>
      <c r="F735" s="957">
        <v>41</v>
      </c>
      <c r="G735" s="957">
        <v>41</v>
      </c>
      <c r="H735" s="960">
        <v>39</v>
      </c>
      <c r="I735" s="262">
        <f>SUM(C735:H735)</f>
        <v>200</v>
      </c>
      <c r="J735" s="200" t="s">
        <v>57</v>
      </c>
      <c r="K735" s="200">
        <v>155</v>
      </c>
      <c r="L735" s="313"/>
    </row>
    <row r="736" spans="1:12" x14ac:dyDescent="0.2">
      <c r="A736" s="265" t="s">
        <v>28</v>
      </c>
      <c r="B736" s="265"/>
      <c r="C736" s="218">
        <v>154.5</v>
      </c>
      <c r="D736" s="218">
        <v>153.5</v>
      </c>
      <c r="E736" s="267">
        <v>159</v>
      </c>
      <c r="F736" s="267">
        <v>156.5</v>
      </c>
      <c r="G736" s="267">
        <v>156.5</v>
      </c>
      <c r="H736" s="309">
        <v>158</v>
      </c>
      <c r="I736" s="222"/>
      <c r="J736" s="200" t="s">
        <v>26</v>
      </c>
      <c r="K736" s="215">
        <f>K735-K722</f>
        <v>-9.9999999999909051E-3</v>
      </c>
      <c r="L736" s="350"/>
    </row>
    <row r="737" spans="1:12" ht="13.5" thickBot="1" x14ac:dyDescent="0.25">
      <c r="A737" s="266" t="s">
        <v>26</v>
      </c>
      <c r="B737" s="266"/>
      <c r="C737" s="345">
        <f t="shared" ref="C737:H737" si="155">C736-C723</f>
        <v>1</v>
      </c>
      <c r="D737" s="346">
        <f t="shared" si="155"/>
        <v>1</v>
      </c>
      <c r="E737" s="346">
        <f t="shared" si="155"/>
        <v>1</v>
      </c>
      <c r="F737" s="346">
        <f t="shared" si="155"/>
        <v>1</v>
      </c>
      <c r="G737" s="346">
        <f t="shared" si="155"/>
        <v>1</v>
      </c>
      <c r="H737" s="704">
        <f t="shared" si="155"/>
        <v>1</v>
      </c>
      <c r="I737" s="223"/>
    </row>
    <row r="739" spans="1:12" ht="13.5" thickBot="1" x14ac:dyDescent="0.25"/>
    <row r="740" spans="1:12" ht="13.5" thickBot="1" x14ac:dyDescent="0.25">
      <c r="A740" s="230" t="s">
        <v>320</v>
      </c>
      <c r="B740" s="230"/>
      <c r="C740" s="1086" t="s">
        <v>53</v>
      </c>
      <c r="D740" s="1087"/>
      <c r="E740" s="1087"/>
      <c r="F740" s="1087"/>
      <c r="G740" s="1087"/>
      <c r="H740" s="1087"/>
      <c r="I740" s="1240" t="s">
        <v>0</v>
      </c>
      <c r="J740" s="228"/>
    </row>
    <row r="741" spans="1:12" x14ac:dyDescent="0.2">
      <c r="A741" s="231" t="s">
        <v>54</v>
      </c>
      <c r="B741" s="265"/>
      <c r="C741" s="271">
        <v>1</v>
      </c>
      <c r="D741" s="273">
        <v>2</v>
      </c>
      <c r="E741" s="273">
        <v>3</v>
      </c>
      <c r="F741" s="273">
        <v>4</v>
      </c>
      <c r="G741" s="273">
        <v>5</v>
      </c>
      <c r="H741" s="684">
        <v>6</v>
      </c>
      <c r="I741" s="1241"/>
    </row>
    <row r="742" spans="1:12" x14ac:dyDescent="0.2">
      <c r="A742" s="234" t="s">
        <v>3</v>
      </c>
      <c r="B742" s="234"/>
      <c r="C742" s="348">
        <v>4780</v>
      </c>
      <c r="D742" s="349">
        <v>4780</v>
      </c>
      <c r="E742" s="349">
        <v>4780</v>
      </c>
      <c r="F742" s="349">
        <v>4780</v>
      </c>
      <c r="G742" s="349">
        <v>4780</v>
      </c>
      <c r="H742" s="939">
        <v>4780</v>
      </c>
      <c r="I742" s="943">
        <v>4780</v>
      </c>
      <c r="J742" s="215"/>
      <c r="K742" s="215"/>
    </row>
    <row r="743" spans="1:12" x14ac:dyDescent="0.2">
      <c r="A743" s="238" t="s">
        <v>6</v>
      </c>
      <c r="B743" s="238"/>
      <c r="C743" s="299">
        <v>5828</v>
      </c>
      <c r="D743" s="300">
        <v>5503</v>
      </c>
      <c r="E743" s="300">
        <v>5137</v>
      </c>
      <c r="F743" s="300">
        <v>4873</v>
      </c>
      <c r="G743" s="300">
        <v>4779</v>
      </c>
      <c r="H743" s="757">
        <v>4956</v>
      </c>
      <c r="I743" s="317">
        <v>5185</v>
      </c>
      <c r="J743" s="228"/>
    </row>
    <row r="744" spans="1:12" x14ac:dyDescent="0.2">
      <c r="A744" s="231" t="s">
        <v>7</v>
      </c>
      <c r="B744" s="231"/>
      <c r="C744" s="301">
        <v>91.7</v>
      </c>
      <c r="D744" s="302">
        <v>100</v>
      </c>
      <c r="E744" s="303">
        <v>75</v>
      </c>
      <c r="F744" s="302">
        <v>100</v>
      </c>
      <c r="G744" s="302">
        <v>91.7</v>
      </c>
      <c r="H744" s="940">
        <v>91.7</v>
      </c>
      <c r="I744" s="955">
        <v>70.3</v>
      </c>
    </row>
    <row r="745" spans="1:12" ht="13.5" thickBot="1" x14ac:dyDescent="0.25">
      <c r="A745" s="231" t="s">
        <v>8</v>
      </c>
      <c r="B745" s="253"/>
      <c r="C745" s="911">
        <v>5.7000000000000002E-2</v>
      </c>
      <c r="D745" s="912">
        <v>0.05</v>
      </c>
      <c r="E745" s="938">
        <v>9.5000000000000001E-2</v>
      </c>
      <c r="F745" s="912">
        <v>5.1999999999999998E-2</v>
      </c>
      <c r="G745" s="912">
        <v>7.9000000000000001E-2</v>
      </c>
      <c r="H745" s="941">
        <v>0.05</v>
      </c>
      <c r="I745" s="975">
        <v>9.6000000000000002E-2</v>
      </c>
    </row>
    <row r="746" spans="1:12" x14ac:dyDescent="0.2">
      <c r="A746" s="238" t="s">
        <v>1</v>
      </c>
      <c r="B746" s="1021"/>
      <c r="C746" s="432">
        <f t="shared" ref="C746:I746" si="156">C743/C742*100-100</f>
        <v>21.924686192468613</v>
      </c>
      <c r="D746" s="433">
        <f t="shared" si="156"/>
        <v>15.125523012552293</v>
      </c>
      <c r="E746" s="433">
        <f t="shared" si="156"/>
        <v>7.4686192468619339</v>
      </c>
      <c r="F746" s="433">
        <f t="shared" si="156"/>
        <v>1.9456066945606807</v>
      </c>
      <c r="G746" s="433">
        <f t="shared" si="156"/>
        <v>-2.0920502092053539E-2</v>
      </c>
      <c r="H746" s="977">
        <f t="shared" si="156"/>
        <v>3.682008368200826</v>
      </c>
      <c r="I746" s="970">
        <f t="shared" si="156"/>
        <v>8.4728033472803332</v>
      </c>
    </row>
    <row r="747" spans="1:12" ht="13.5" thickBot="1" x14ac:dyDescent="0.25">
      <c r="A747" s="231" t="s">
        <v>27</v>
      </c>
      <c r="B747" s="253"/>
      <c r="C747" s="254">
        <f t="shared" ref="C747:I747" si="157">C743-C730</f>
        <v>4</v>
      </c>
      <c r="D747" s="255">
        <f t="shared" si="157"/>
        <v>209</v>
      </c>
      <c r="E747" s="255">
        <f t="shared" si="157"/>
        <v>160</v>
      </c>
      <c r="F747" s="255">
        <f t="shared" si="157"/>
        <v>-51</v>
      </c>
      <c r="G747" s="255">
        <f t="shared" si="157"/>
        <v>-218</v>
      </c>
      <c r="H747" s="436">
        <f t="shared" si="157"/>
        <v>-25</v>
      </c>
      <c r="I747" s="287">
        <f t="shared" si="157"/>
        <v>-5</v>
      </c>
      <c r="J747" s="200" t="s">
        <v>56</v>
      </c>
      <c r="K747" s="263">
        <f>I735-I748</f>
        <v>0</v>
      </c>
      <c r="L747" s="768">
        <f>K747/I735</f>
        <v>0</v>
      </c>
    </row>
    <row r="748" spans="1:12" x14ac:dyDescent="0.2">
      <c r="A748" s="265" t="s">
        <v>52</v>
      </c>
      <c r="B748" s="265"/>
      <c r="C748" s="956">
        <v>37</v>
      </c>
      <c r="D748" s="957">
        <v>38</v>
      </c>
      <c r="E748" s="957">
        <v>4</v>
      </c>
      <c r="F748" s="957">
        <v>41</v>
      </c>
      <c r="G748" s="957">
        <v>41</v>
      </c>
      <c r="H748" s="960">
        <v>39</v>
      </c>
      <c r="I748" s="262">
        <f>SUM(C748:H748)</f>
        <v>200</v>
      </c>
      <c r="J748" s="200" t="s">
        <v>57</v>
      </c>
      <c r="K748" s="200">
        <v>155.86000000000001</v>
      </c>
      <c r="L748" s="313"/>
    </row>
    <row r="749" spans="1:12" x14ac:dyDescent="0.2">
      <c r="A749" s="265" t="s">
        <v>28</v>
      </c>
      <c r="B749" s="265"/>
      <c r="C749" s="218">
        <v>154.5</v>
      </c>
      <c r="D749" s="218">
        <v>153.5</v>
      </c>
      <c r="E749" s="267">
        <v>159</v>
      </c>
      <c r="F749" s="267">
        <v>156.5</v>
      </c>
      <c r="G749" s="267">
        <v>156.5</v>
      </c>
      <c r="H749" s="309">
        <v>158</v>
      </c>
      <c r="I749" s="222"/>
      <c r="J749" s="200" t="s">
        <v>26</v>
      </c>
      <c r="K749" s="215">
        <f>K748-K735</f>
        <v>0.86000000000001364</v>
      </c>
      <c r="L749" s="350"/>
    </row>
    <row r="750" spans="1:12" ht="13.5" thickBot="1" x14ac:dyDescent="0.25">
      <c r="A750" s="266" t="s">
        <v>26</v>
      </c>
      <c r="B750" s="266"/>
      <c r="C750" s="345">
        <f t="shared" ref="C750:H750" si="158">C749-C736</f>
        <v>0</v>
      </c>
      <c r="D750" s="346">
        <f t="shared" si="158"/>
        <v>0</v>
      </c>
      <c r="E750" s="346">
        <f t="shared" si="158"/>
        <v>0</v>
      </c>
      <c r="F750" s="346">
        <f t="shared" si="158"/>
        <v>0</v>
      </c>
      <c r="G750" s="346">
        <f t="shared" si="158"/>
        <v>0</v>
      </c>
      <c r="H750" s="704">
        <f t="shared" si="158"/>
        <v>0</v>
      </c>
      <c r="I750" s="223"/>
    </row>
    <row r="752" spans="1:12" ht="13.5" thickBot="1" x14ac:dyDescent="0.25"/>
    <row r="753" spans="1:12" ht="13.5" thickBot="1" x14ac:dyDescent="0.25">
      <c r="A753" s="1023" t="s">
        <v>324</v>
      </c>
      <c r="B753" s="1024">
        <v>57</v>
      </c>
      <c r="C753" s="1087" t="s">
        <v>53</v>
      </c>
      <c r="D753" s="1087"/>
      <c r="E753" s="1087"/>
      <c r="F753" s="1087"/>
      <c r="G753" s="1087"/>
      <c r="H753" s="1087"/>
      <c r="I753" s="1240" t="s">
        <v>0</v>
      </c>
      <c r="J753" s="228"/>
    </row>
    <row r="754" spans="1:12" x14ac:dyDescent="0.2">
      <c r="A754" s="1198" t="s">
        <v>54</v>
      </c>
      <c r="B754" s="1199"/>
      <c r="C754" s="271">
        <v>1</v>
      </c>
      <c r="D754" s="273">
        <v>2</v>
      </c>
      <c r="E754" s="273">
        <v>3</v>
      </c>
      <c r="F754" s="273">
        <v>4</v>
      </c>
      <c r="G754" s="273">
        <v>5</v>
      </c>
      <c r="H754" s="684">
        <v>6</v>
      </c>
      <c r="I754" s="1241"/>
    </row>
    <row r="755" spans="1:12" x14ac:dyDescent="0.2">
      <c r="A755" s="1075" t="s">
        <v>3</v>
      </c>
      <c r="B755" s="1076"/>
      <c r="C755" s="348">
        <v>4800</v>
      </c>
      <c r="D755" s="349">
        <v>4800</v>
      </c>
      <c r="E755" s="349">
        <v>4800</v>
      </c>
      <c r="F755" s="349">
        <v>4800</v>
      </c>
      <c r="G755" s="349">
        <v>4800</v>
      </c>
      <c r="H755" s="939">
        <v>4800</v>
      </c>
      <c r="I755" s="943">
        <v>4800</v>
      </c>
      <c r="J755" s="215">
        <f>I755-I742</f>
        <v>20</v>
      </c>
      <c r="K755" s="215"/>
    </row>
    <row r="756" spans="1:12" x14ac:dyDescent="0.2">
      <c r="A756" s="1061" t="s">
        <v>6</v>
      </c>
      <c r="B756" s="1062"/>
      <c r="C756" s="299">
        <v>5618</v>
      </c>
      <c r="D756" s="300">
        <v>5422</v>
      </c>
      <c r="E756" s="300">
        <v>5193</v>
      </c>
      <c r="F756" s="300">
        <v>5181</v>
      </c>
      <c r="G756" s="300">
        <v>5045</v>
      </c>
      <c r="H756" s="757">
        <v>4867</v>
      </c>
      <c r="I756" s="317">
        <v>5225</v>
      </c>
      <c r="J756" s="228"/>
    </row>
    <row r="757" spans="1:12" x14ac:dyDescent="0.2">
      <c r="A757" s="1059" t="s">
        <v>7</v>
      </c>
      <c r="B757" s="1060"/>
      <c r="C757" s="301">
        <v>75</v>
      </c>
      <c r="D757" s="302">
        <v>83.3</v>
      </c>
      <c r="E757" s="303">
        <v>75</v>
      </c>
      <c r="F757" s="302">
        <v>83.3</v>
      </c>
      <c r="G757" s="302">
        <v>75</v>
      </c>
      <c r="H757" s="940">
        <v>100</v>
      </c>
      <c r="I757" s="955">
        <v>67.2</v>
      </c>
    </row>
    <row r="758" spans="1:12" ht="13.5" thickBot="1" x14ac:dyDescent="0.25">
      <c r="A758" s="1200" t="s">
        <v>8</v>
      </c>
      <c r="B758" s="1201"/>
      <c r="C758" s="911">
        <v>9.0999999999999998E-2</v>
      </c>
      <c r="D758" s="912">
        <v>7.2999999999999995E-2</v>
      </c>
      <c r="E758" s="938">
        <v>9.5000000000000001E-2</v>
      </c>
      <c r="F758" s="912">
        <v>7.2999999999999995E-2</v>
      </c>
      <c r="G758" s="912">
        <v>7.0000000000000007E-2</v>
      </c>
      <c r="H758" s="941">
        <v>6.5000000000000002E-2</v>
      </c>
      <c r="I758" s="975">
        <v>8.8999999999999996E-2</v>
      </c>
    </row>
    <row r="759" spans="1:12" x14ac:dyDescent="0.2">
      <c r="A759" s="1238" t="s">
        <v>1</v>
      </c>
      <c r="B759" s="1239"/>
      <c r="C759" s="432">
        <f t="shared" ref="C759:I759" si="159">C756/C755*100-100</f>
        <v>17.041666666666671</v>
      </c>
      <c r="D759" s="433">
        <f t="shared" si="159"/>
        <v>12.958333333333343</v>
      </c>
      <c r="E759" s="433">
        <f t="shared" si="159"/>
        <v>8.1874999999999858</v>
      </c>
      <c r="F759" s="433">
        <f t="shared" si="159"/>
        <v>7.9375</v>
      </c>
      <c r="G759" s="433">
        <f t="shared" si="159"/>
        <v>5.1041666666666714</v>
      </c>
      <c r="H759" s="977">
        <f t="shared" si="159"/>
        <v>1.3958333333333286</v>
      </c>
      <c r="I759" s="970">
        <f t="shared" si="159"/>
        <v>8.8541666666666714</v>
      </c>
    </row>
    <row r="760" spans="1:12" ht="13.5" thickBot="1" x14ac:dyDescent="0.25">
      <c r="A760" s="1200" t="s">
        <v>27</v>
      </c>
      <c r="B760" s="1201"/>
      <c r="C760" s="254">
        <f t="shared" ref="C760:I760" si="160">C756-C743</f>
        <v>-210</v>
      </c>
      <c r="D760" s="255">
        <f t="shared" si="160"/>
        <v>-81</v>
      </c>
      <c r="E760" s="255">
        <f t="shared" si="160"/>
        <v>56</v>
      </c>
      <c r="F760" s="255">
        <f t="shared" si="160"/>
        <v>308</v>
      </c>
      <c r="G760" s="255">
        <f t="shared" si="160"/>
        <v>266</v>
      </c>
      <c r="H760" s="436">
        <f t="shared" si="160"/>
        <v>-89</v>
      </c>
      <c r="I760" s="287">
        <f t="shared" si="160"/>
        <v>40</v>
      </c>
      <c r="J760" s="200" t="s">
        <v>56</v>
      </c>
      <c r="K760" s="263">
        <f>I748-I761</f>
        <v>0</v>
      </c>
      <c r="L760" s="768">
        <f>K760/I748</f>
        <v>0</v>
      </c>
    </row>
    <row r="761" spans="1:12" x14ac:dyDescent="0.2">
      <c r="A761" s="1067" t="s">
        <v>52</v>
      </c>
      <c r="B761" s="1068"/>
      <c r="C761" s="956">
        <v>37</v>
      </c>
      <c r="D761" s="957">
        <v>38</v>
      </c>
      <c r="E761" s="957">
        <v>4</v>
      </c>
      <c r="F761" s="957">
        <v>41</v>
      </c>
      <c r="G761" s="957">
        <v>41</v>
      </c>
      <c r="H761" s="960">
        <v>39</v>
      </c>
      <c r="I761" s="262">
        <f>SUM(C761:H761)</f>
        <v>200</v>
      </c>
      <c r="J761" s="200" t="s">
        <v>57</v>
      </c>
      <c r="K761" s="200">
        <v>156</v>
      </c>
      <c r="L761" s="313"/>
    </row>
    <row r="762" spans="1:12" x14ac:dyDescent="0.2">
      <c r="A762" s="1067" t="s">
        <v>28</v>
      </c>
      <c r="B762" s="1068"/>
      <c r="C762" s="218">
        <v>154.5</v>
      </c>
      <c r="D762" s="218">
        <v>153.5</v>
      </c>
      <c r="E762" s="267">
        <v>159</v>
      </c>
      <c r="F762" s="267">
        <v>156.5</v>
      </c>
      <c r="G762" s="267">
        <v>156.5</v>
      </c>
      <c r="H762" s="309">
        <v>158</v>
      </c>
      <c r="I762" s="222"/>
      <c r="J762" s="200" t="s">
        <v>26</v>
      </c>
      <c r="K762" s="215">
        <f>K761-K748</f>
        <v>0.13999999999998636</v>
      </c>
      <c r="L762" s="350"/>
    </row>
    <row r="763" spans="1:12" ht="13.5" thickBot="1" x14ac:dyDescent="0.25">
      <c r="A763" s="1069" t="s">
        <v>26</v>
      </c>
      <c r="B763" s="1070"/>
      <c r="C763" s="345">
        <f t="shared" ref="C763:H763" si="161">C762-C749</f>
        <v>0</v>
      </c>
      <c r="D763" s="346">
        <f t="shared" si="161"/>
        <v>0</v>
      </c>
      <c r="E763" s="346">
        <f t="shared" si="161"/>
        <v>0</v>
      </c>
      <c r="F763" s="346">
        <f t="shared" si="161"/>
        <v>0</v>
      </c>
      <c r="G763" s="346">
        <f t="shared" si="161"/>
        <v>0</v>
      </c>
      <c r="H763" s="704">
        <f t="shared" si="161"/>
        <v>0</v>
      </c>
      <c r="I763" s="223"/>
    </row>
    <row r="764" spans="1:12" ht="13.5" thickBot="1" x14ac:dyDescent="0.25"/>
    <row r="765" spans="1:12" ht="13.5" thickBot="1" x14ac:dyDescent="0.25">
      <c r="A765" s="1027">
        <v>45783</v>
      </c>
      <c r="B765" s="1022"/>
      <c r="C765" s="989">
        <f>C770/C776</f>
        <v>0.32432432432432434</v>
      </c>
      <c r="D765" s="989">
        <f t="shared" ref="D765:H765" si="162">D770/D776</f>
        <v>0.31578947368421051</v>
      </c>
      <c r="E765" s="989">
        <f t="shared" si="162"/>
        <v>1</v>
      </c>
      <c r="F765" s="989">
        <f t="shared" si="162"/>
        <v>0.29268292682926828</v>
      </c>
      <c r="G765" s="989">
        <f t="shared" si="162"/>
        <v>0.29268292682926828</v>
      </c>
      <c r="H765" s="989">
        <f t="shared" si="162"/>
        <v>0.30769230769230771</v>
      </c>
    </row>
    <row r="766" spans="1:12" ht="13.5" thickBot="1" x14ac:dyDescent="0.25">
      <c r="A766" s="1023" t="s">
        <v>324</v>
      </c>
      <c r="B766" s="1024">
        <f>B753+1</f>
        <v>58</v>
      </c>
      <c r="C766" s="1087" t="s">
        <v>53</v>
      </c>
      <c r="D766" s="1087"/>
      <c r="E766" s="1087"/>
      <c r="F766" s="1087"/>
      <c r="G766" s="1087"/>
      <c r="H766" s="1087"/>
      <c r="I766" s="1240" t="s">
        <v>0</v>
      </c>
      <c r="J766" s="228"/>
    </row>
    <row r="767" spans="1:12" x14ac:dyDescent="0.2">
      <c r="A767" s="1198" t="s">
        <v>54</v>
      </c>
      <c r="B767" s="1199"/>
      <c r="C767" s="271">
        <v>1</v>
      </c>
      <c r="D767" s="273">
        <v>2</v>
      </c>
      <c r="E767" s="273">
        <v>3</v>
      </c>
      <c r="F767" s="273">
        <v>4</v>
      </c>
      <c r="G767" s="273">
        <v>5</v>
      </c>
      <c r="H767" s="684">
        <v>6</v>
      </c>
      <c r="I767" s="1241"/>
    </row>
    <row r="768" spans="1:12" x14ac:dyDescent="0.2">
      <c r="A768" s="1075" t="s">
        <v>3</v>
      </c>
      <c r="B768" s="1076"/>
      <c r="C768" s="348">
        <v>4820</v>
      </c>
      <c r="D768" s="349">
        <v>4820</v>
      </c>
      <c r="E768" s="349">
        <v>4820</v>
      </c>
      <c r="F768" s="349">
        <v>4820</v>
      </c>
      <c r="G768" s="349">
        <v>4820</v>
      </c>
      <c r="H768" s="939">
        <v>4820</v>
      </c>
      <c r="I768" s="943">
        <v>4820</v>
      </c>
      <c r="J768" s="215">
        <f>I768-I755</f>
        <v>20</v>
      </c>
      <c r="K768" s="215"/>
    </row>
    <row r="769" spans="1:12" x14ac:dyDescent="0.2">
      <c r="A769" s="1075" t="s">
        <v>323</v>
      </c>
      <c r="B769" s="1076"/>
      <c r="C769" s="986">
        <v>69230</v>
      </c>
      <c r="D769" s="987">
        <v>64641</v>
      </c>
      <c r="E769" s="987">
        <v>20416</v>
      </c>
      <c r="F769" s="987">
        <v>61137</v>
      </c>
      <c r="G769" s="987">
        <v>61083</v>
      </c>
      <c r="H769" s="988">
        <v>60102</v>
      </c>
      <c r="I769" s="944">
        <f>SUM(C769:H769)</f>
        <v>336609</v>
      </c>
      <c r="J769" s="215"/>
      <c r="K769" s="215"/>
    </row>
    <row r="770" spans="1:12" x14ac:dyDescent="0.2">
      <c r="A770" s="1075" t="s">
        <v>322</v>
      </c>
      <c r="B770" s="1076"/>
      <c r="C770" s="986">
        <v>12</v>
      </c>
      <c r="D770" s="987">
        <v>12</v>
      </c>
      <c r="E770" s="987">
        <v>4</v>
      </c>
      <c r="F770" s="987">
        <v>12</v>
      </c>
      <c r="G770" s="987">
        <v>12</v>
      </c>
      <c r="H770" s="988">
        <v>12</v>
      </c>
      <c r="I770" s="944">
        <f>SUM(C770:H770)</f>
        <v>64</v>
      </c>
      <c r="J770" s="215"/>
      <c r="K770" s="215"/>
    </row>
    <row r="771" spans="1:12" x14ac:dyDescent="0.2">
      <c r="A771" s="1061" t="s">
        <v>6</v>
      </c>
      <c r="B771" s="1062"/>
      <c r="C771" s="299">
        <v>5769</v>
      </c>
      <c r="D771" s="300">
        <v>5387</v>
      </c>
      <c r="E771" s="300">
        <v>5104</v>
      </c>
      <c r="F771" s="300">
        <v>5095</v>
      </c>
      <c r="G771" s="300">
        <v>5090</v>
      </c>
      <c r="H771" s="757">
        <v>5009</v>
      </c>
      <c r="I771" s="317">
        <v>5260</v>
      </c>
      <c r="J771" s="228"/>
    </row>
    <row r="772" spans="1:12" x14ac:dyDescent="0.2">
      <c r="A772" s="1059" t="s">
        <v>7</v>
      </c>
      <c r="B772" s="1060"/>
      <c r="C772" s="301">
        <v>83.3</v>
      </c>
      <c r="D772" s="302">
        <v>83.3</v>
      </c>
      <c r="E772" s="303">
        <v>0</v>
      </c>
      <c r="F772" s="302">
        <v>50</v>
      </c>
      <c r="G772" s="302">
        <v>83.3</v>
      </c>
      <c r="H772" s="940">
        <v>58.3</v>
      </c>
      <c r="I772" s="955">
        <v>67.2</v>
      </c>
    </row>
    <row r="773" spans="1:12" ht="13.5" thickBot="1" x14ac:dyDescent="0.25">
      <c r="A773" s="1200" t="s">
        <v>8</v>
      </c>
      <c r="B773" s="1201"/>
      <c r="C773" s="911">
        <v>7.0999999999999994E-2</v>
      </c>
      <c r="D773" s="912">
        <v>7.0000000000000007E-2</v>
      </c>
      <c r="E773" s="938">
        <v>0.14099999999999999</v>
      </c>
      <c r="F773" s="912">
        <v>9.2999999999999999E-2</v>
      </c>
      <c r="G773" s="912">
        <v>0.08</v>
      </c>
      <c r="H773" s="941">
        <v>9.2999999999999999E-2</v>
      </c>
      <c r="I773" s="975">
        <v>9.7000000000000003E-2</v>
      </c>
    </row>
    <row r="774" spans="1:12" x14ac:dyDescent="0.2">
      <c r="A774" s="1238" t="s">
        <v>1</v>
      </c>
      <c r="B774" s="1239"/>
      <c r="C774" s="432">
        <f t="shared" ref="C774:I774" si="163">C771/C768*100-100</f>
        <v>19.688796680497916</v>
      </c>
      <c r="D774" s="433">
        <f t="shared" si="163"/>
        <v>11.763485477178421</v>
      </c>
      <c r="E774" s="433">
        <f t="shared" si="163"/>
        <v>5.8921161825726216</v>
      </c>
      <c r="F774" s="433">
        <f t="shared" si="163"/>
        <v>5.7053941908713739</v>
      </c>
      <c r="G774" s="433">
        <f t="shared" si="163"/>
        <v>5.6016597510373458</v>
      </c>
      <c r="H774" s="977">
        <f t="shared" si="163"/>
        <v>3.9211618257261449</v>
      </c>
      <c r="I774" s="970">
        <f t="shared" si="163"/>
        <v>9.1286307053941869</v>
      </c>
    </row>
    <row r="775" spans="1:12" ht="13.5" thickBot="1" x14ac:dyDescent="0.25">
      <c r="A775" s="1200" t="s">
        <v>27</v>
      </c>
      <c r="B775" s="1201"/>
      <c r="C775" s="254">
        <f t="shared" ref="C775:I775" si="164">C771-C756</f>
        <v>151</v>
      </c>
      <c r="D775" s="255">
        <f t="shared" si="164"/>
        <v>-35</v>
      </c>
      <c r="E775" s="255">
        <f t="shared" si="164"/>
        <v>-89</v>
      </c>
      <c r="F775" s="255">
        <f t="shared" si="164"/>
        <v>-86</v>
      </c>
      <c r="G775" s="255">
        <f t="shared" si="164"/>
        <v>45</v>
      </c>
      <c r="H775" s="436">
        <f t="shared" si="164"/>
        <v>142</v>
      </c>
      <c r="I775" s="287">
        <f t="shared" si="164"/>
        <v>35</v>
      </c>
      <c r="J775" s="200" t="s">
        <v>56</v>
      </c>
      <c r="K775" s="263">
        <f>I761-I776</f>
        <v>0</v>
      </c>
      <c r="L775" s="768">
        <f>K775/I761</f>
        <v>0</v>
      </c>
    </row>
    <row r="776" spans="1:12" x14ac:dyDescent="0.2">
      <c r="A776" s="1067" t="s">
        <v>52</v>
      </c>
      <c r="B776" s="1068"/>
      <c r="C776" s="956">
        <v>37</v>
      </c>
      <c r="D776" s="957">
        <v>38</v>
      </c>
      <c r="E776" s="957">
        <v>4</v>
      </c>
      <c r="F776" s="957">
        <v>41</v>
      </c>
      <c r="G776" s="957">
        <v>41</v>
      </c>
      <c r="H776" s="958">
        <v>39</v>
      </c>
      <c r="I776" s="364">
        <f>SUM(C776:H776)</f>
        <v>200</v>
      </c>
      <c r="J776" s="200" t="s">
        <v>57</v>
      </c>
      <c r="K776" s="200">
        <v>155.86000000000001</v>
      </c>
      <c r="L776" s="313"/>
    </row>
    <row r="777" spans="1:12" x14ac:dyDescent="0.2">
      <c r="A777" s="1067" t="s">
        <v>28</v>
      </c>
      <c r="B777" s="1068"/>
      <c r="C777" s="218">
        <v>155.5</v>
      </c>
      <c r="D777" s="267">
        <v>154.5</v>
      </c>
      <c r="E777" s="267">
        <v>160</v>
      </c>
      <c r="F777" s="267">
        <v>157.5</v>
      </c>
      <c r="G777" s="267">
        <v>157.5</v>
      </c>
      <c r="H777" s="219">
        <v>159</v>
      </c>
      <c r="I777" s="1015">
        <f>AVERAGE(C777:H777)</f>
        <v>157.33333333333334</v>
      </c>
      <c r="J777" s="200" t="s">
        <v>26</v>
      </c>
      <c r="K777" s="215">
        <f>K776-K761</f>
        <v>-0.13999999999998636</v>
      </c>
      <c r="L777" s="350"/>
    </row>
    <row r="778" spans="1:12" ht="13.5" thickBot="1" x14ac:dyDescent="0.25">
      <c r="A778" s="1069" t="s">
        <v>26</v>
      </c>
      <c r="B778" s="1070"/>
      <c r="C778" s="345">
        <f t="shared" ref="C778:H778" si="165">C777-C762</f>
        <v>1</v>
      </c>
      <c r="D778" s="346">
        <f t="shared" si="165"/>
        <v>1</v>
      </c>
      <c r="E778" s="346">
        <f t="shared" si="165"/>
        <v>1</v>
      </c>
      <c r="F778" s="346">
        <f t="shared" si="165"/>
        <v>1</v>
      </c>
      <c r="G778" s="346">
        <f t="shared" si="165"/>
        <v>1</v>
      </c>
      <c r="H778" s="347">
        <f t="shared" si="165"/>
        <v>1</v>
      </c>
      <c r="I778" s="371"/>
    </row>
    <row r="779" spans="1:12" ht="13.5" thickBot="1" x14ac:dyDescent="0.25"/>
    <row r="780" spans="1:12" ht="13.5" thickBot="1" x14ac:dyDescent="0.25">
      <c r="A780" s="1003">
        <f>A765+7</f>
        <v>45790</v>
      </c>
      <c r="B780" s="1022"/>
      <c r="C780" s="991">
        <f t="shared" ref="C780:H780" si="166">C785/C791</f>
        <v>0.32432432432432434</v>
      </c>
      <c r="D780" s="991">
        <f t="shared" si="166"/>
        <v>0.32432432432432434</v>
      </c>
      <c r="E780" s="991">
        <f t="shared" si="166"/>
        <v>1</v>
      </c>
      <c r="F780" s="991">
        <f t="shared" si="166"/>
        <v>0.29268292682926828</v>
      </c>
      <c r="G780" s="991">
        <f t="shared" si="166"/>
        <v>0.29268292682926828</v>
      </c>
      <c r="H780" s="991">
        <f t="shared" si="166"/>
        <v>0.30769230769230771</v>
      </c>
    </row>
    <row r="781" spans="1:12" ht="13.5" thickBot="1" x14ac:dyDescent="0.25">
      <c r="A781" s="1023" t="s">
        <v>324</v>
      </c>
      <c r="B781" s="1024">
        <f>B766+1</f>
        <v>59</v>
      </c>
      <c r="C781" s="1086" t="s">
        <v>53</v>
      </c>
      <c r="D781" s="1087"/>
      <c r="E781" s="1087"/>
      <c r="F781" s="1087"/>
      <c r="G781" s="1087"/>
      <c r="H781" s="1087"/>
      <c r="I781" s="1240" t="s">
        <v>0</v>
      </c>
      <c r="J781" s="228"/>
    </row>
    <row r="782" spans="1:12" x14ac:dyDescent="0.2">
      <c r="A782" s="1198" t="s">
        <v>54</v>
      </c>
      <c r="B782" s="1199"/>
      <c r="C782" s="271">
        <v>1</v>
      </c>
      <c r="D782" s="273">
        <v>2</v>
      </c>
      <c r="E782" s="273">
        <v>3</v>
      </c>
      <c r="F782" s="273">
        <v>4</v>
      </c>
      <c r="G782" s="273">
        <v>5</v>
      </c>
      <c r="H782" s="684">
        <v>6</v>
      </c>
      <c r="I782" s="1241"/>
    </row>
    <row r="783" spans="1:12" x14ac:dyDescent="0.2">
      <c r="A783" s="1075" t="s">
        <v>3</v>
      </c>
      <c r="B783" s="1076"/>
      <c r="C783" s="348">
        <v>4840</v>
      </c>
      <c r="D783" s="349">
        <v>4840</v>
      </c>
      <c r="E783" s="349">
        <v>4840</v>
      </c>
      <c r="F783" s="349">
        <v>4840</v>
      </c>
      <c r="G783" s="349">
        <v>4840</v>
      </c>
      <c r="H783" s="939">
        <v>4840</v>
      </c>
      <c r="I783" s="943">
        <v>4840</v>
      </c>
      <c r="J783" s="215">
        <f>I783-I768</f>
        <v>20</v>
      </c>
      <c r="K783" s="215"/>
    </row>
    <row r="784" spans="1:12" hidden="1" x14ac:dyDescent="0.2">
      <c r="A784" s="1075" t="s">
        <v>323</v>
      </c>
      <c r="B784" s="1076"/>
      <c r="C784" s="986">
        <v>68897</v>
      </c>
      <c r="D784" s="987">
        <v>65063</v>
      </c>
      <c r="E784" s="987">
        <v>21524</v>
      </c>
      <c r="F784" s="987">
        <v>62370</v>
      </c>
      <c r="G784" s="987">
        <v>63248</v>
      </c>
      <c r="H784" s="988">
        <v>59655</v>
      </c>
      <c r="I784" s="944">
        <v>340757</v>
      </c>
      <c r="J784" s="215"/>
      <c r="K784" s="215"/>
    </row>
    <row r="785" spans="1:12" hidden="1" x14ac:dyDescent="0.2">
      <c r="A785" s="1075" t="s">
        <v>322</v>
      </c>
      <c r="B785" s="1076"/>
      <c r="C785" s="986">
        <v>12</v>
      </c>
      <c r="D785" s="987">
        <v>12</v>
      </c>
      <c r="E785" s="987">
        <v>4</v>
      </c>
      <c r="F785" s="987">
        <v>12</v>
      </c>
      <c r="G785" s="987">
        <v>12</v>
      </c>
      <c r="H785" s="988">
        <v>12</v>
      </c>
      <c r="I785" s="944">
        <v>64</v>
      </c>
      <c r="J785" s="215"/>
      <c r="K785" s="215"/>
    </row>
    <row r="786" spans="1:12" x14ac:dyDescent="0.2">
      <c r="A786" s="1061" t="s">
        <v>6</v>
      </c>
      <c r="B786" s="1062"/>
      <c r="C786" s="299">
        <v>5741.416666666667</v>
      </c>
      <c r="D786" s="300">
        <v>5421.916666666667</v>
      </c>
      <c r="E786" s="300">
        <v>5381</v>
      </c>
      <c r="F786" s="300">
        <v>5197.5</v>
      </c>
      <c r="G786" s="300">
        <v>5270.666666666667</v>
      </c>
      <c r="H786" s="757">
        <v>4971.25</v>
      </c>
      <c r="I786" s="317">
        <v>5324.328125</v>
      </c>
      <c r="J786" s="228"/>
    </row>
    <row r="787" spans="1:12" x14ac:dyDescent="0.2">
      <c r="A787" s="1059" t="s">
        <v>7</v>
      </c>
      <c r="B787" s="1060"/>
      <c r="C787" s="1011">
        <v>0.66666666666666663</v>
      </c>
      <c r="D787" s="1012">
        <v>0.75</v>
      </c>
      <c r="E787" s="1012">
        <v>0.5</v>
      </c>
      <c r="F787" s="1012">
        <v>0.91666666666666652</v>
      </c>
      <c r="G787" s="1012">
        <v>0.66666666666666663</v>
      </c>
      <c r="H787" s="1013">
        <v>0.66666666666666663</v>
      </c>
      <c r="I787" s="1014">
        <v>0.71874999999999944</v>
      </c>
    </row>
    <row r="788" spans="1:12" ht="13.5" thickBot="1" x14ac:dyDescent="0.25">
      <c r="A788" s="1200" t="s">
        <v>8</v>
      </c>
      <c r="B788" s="1201"/>
      <c r="C788" s="911">
        <v>0.11464633994221211</v>
      </c>
      <c r="D788" s="912">
        <v>7.1860363329295268E-2</v>
      </c>
      <c r="E788" s="938">
        <v>0.12350447129873968</v>
      </c>
      <c r="F788" s="912">
        <v>6.7686719804360723E-2</v>
      </c>
      <c r="G788" s="912">
        <v>8.2297537439151927E-2</v>
      </c>
      <c r="H788" s="941">
        <v>0.11199163424204145</v>
      </c>
      <c r="I788" s="975">
        <v>9.1809515973120343E-2</v>
      </c>
    </row>
    <row r="789" spans="1:12" x14ac:dyDescent="0.2">
      <c r="A789" s="1238" t="s">
        <v>1</v>
      </c>
      <c r="B789" s="1239"/>
      <c r="C789" s="432">
        <f t="shared" ref="C789:I789" si="167">C786/C783*100-100</f>
        <v>18.624311294765846</v>
      </c>
      <c r="D789" s="433">
        <f t="shared" si="167"/>
        <v>12.023071625344357</v>
      </c>
      <c r="E789" s="433">
        <f t="shared" si="167"/>
        <v>11.17768595041322</v>
      </c>
      <c r="F789" s="433">
        <f t="shared" si="167"/>
        <v>7.3863636363636402</v>
      </c>
      <c r="G789" s="433">
        <f t="shared" si="167"/>
        <v>8.8980716253443575</v>
      </c>
      <c r="H789" s="977">
        <f t="shared" si="167"/>
        <v>2.7117768595041269</v>
      </c>
      <c r="I789" s="970">
        <f t="shared" si="167"/>
        <v>10.006779442148755</v>
      </c>
    </row>
    <row r="790" spans="1:12" ht="13.5" thickBot="1" x14ac:dyDescent="0.25">
      <c r="A790" s="1200" t="s">
        <v>27</v>
      </c>
      <c r="B790" s="1201"/>
      <c r="C790" s="254">
        <f t="shared" ref="C790:I790" si="168">C786-C771</f>
        <v>-27.58333333333303</v>
      </c>
      <c r="D790" s="255">
        <f t="shared" si="168"/>
        <v>34.91666666666697</v>
      </c>
      <c r="E790" s="255">
        <f t="shared" si="168"/>
        <v>277</v>
      </c>
      <c r="F790" s="255">
        <f t="shared" si="168"/>
        <v>102.5</v>
      </c>
      <c r="G790" s="255">
        <f t="shared" si="168"/>
        <v>180.66666666666697</v>
      </c>
      <c r="H790" s="436">
        <f t="shared" si="168"/>
        <v>-37.75</v>
      </c>
      <c r="I790" s="287">
        <f t="shared" si="168"/>
        <v>64.328125</v>
      </c>
      <c r="J790" s="200" t="s">
        <v>56</v>
      </c>
      <c r="K790" s="263">
        <f>I776-I791</f>
        <v>1</v>
      </c>
      <c r="L790" s="768">
        <f>K790/I776</f>
        <v>5.0000000000000001E-3</v>
      </c>
    </row>
    <row r="791" spans="1:12" x14ac:dyDescent="0.2">
      <c r="A791" s="1067" t="s">
        <v>52</v>
      </c>
      <c r="B791" s="1068"/>
      <c r="C791" s="956">
        <v>37</v>
      </c>
      <c r="D791" s="957">
        <v>37</v>
      </c>
      <c r="E791" s="957">
        <v>4</v>
      </c>
      <c r="F791" s="957">
        <v>41</v>
      </c>
      <c r="G791" s="957">
        <v>41</v>
      </c>
      <c r="H791" s="958">
        <v>39</v>
      </c>
      <c r="I791" s="364">
        <f>SUM(C791:H791)</f>
        <v>199</v>
      </c>
      <c r="J791" s="200" t="s">
        <v>57</v>
      </c>
      <c r="K791" s="200">
        <v>157.21</v>
      </c>
      <c r="L791" s="313"/>
    </row>
    <row r="792" spans="1:12" x14ac:dyDescent="0.2">
      <c r="A792" s="1067" t="s">
        <v>28</v>
      </c>
      <c r="B792" s="1068"/>
      <c r="C792" s="218">
        <v>155.5</v>
      </c>
      <c r="D792" s="267">
        <v>154.5</v>
      </c>
      <c r="E792" s="267">
        <v>160</v>
      </c>
      <c r="F792" s="267">
        <v>157.5</v>
      </c>
      <c r="G792" s="267">
        <v>157.5</v>
      </c>
      <c r="H792" s="219">
        <v>159</v>
      </c>
      <c r="I792" s="1015">
        <f>AVERAGE(C792:H792)</f>
        <v>157.33333333333334</v>
      </c>
      <c r="J792" s="200" t="s">
        <v>26</v>
      </c>
      <c r="K792" s="215">
        <f>K791-K776</f>
        <v>1.3499999999999943</v>
      </c>
      <c r="L792" s="350"/>
    </row>
    <row r="793" spans="1:12" ht="13.5" thickBot="1" x14ac:dyDescent="0.25">
      <c r="A793" s="1069" t="s">
        <v>26</v>
      </c>
      <c r="B793" s="1070"/>
      <c r="C793" s="345">
        <f t="shared" ref="C793:H793" si="169">C792-C777</f>
        <v>0</v>
      </c>
      <c r="D793" s="346">
        <f t="shared" si="169"/>
        <v>0</v>
      </c>
      <c r="E793" s="346">
        <f t="shared" si="169"/>
        <v>0</v>
      </c>
      <c r="F793" s="346">
        <f t="shared" si="169"/>
        <v>0</v>
      </c>
      <c r="G793" s="346">
        <f t="shared" si="169"/>
        <v>0</v>
      </c>
      <c r="H793" s="347">
        <f t="shared" si="169"/>
        <v>0</v>
      </c>
      <c r="I793" s="371"/>
    </row>
    <row r="794" spans="1:12" ht="13.5" thickBot="1" x14ac:dyDescent="0.25"/>
    <row r="795" spans="1:12" ht="13.5" thickBot="1" x14ac:dyDescent="0.25">
      <c r="A795" s="1003">
        <f>A780+7</f>
        <v>45797</v>
      </c>
      <c r="B795" s="1022"/>
      <c r="C795" s="991">
        <f t="shared" ref="C795:H795" si="170">C800/C806</f>
        <v>0.32432432432432434</v>
      </c>
      <c r="D795" s="991">
        <f t="shared" si="170"/>
        <v>0.32432432432432434</v>
      </c>
      <c r="E795" s="991">
        <f t="shared" si="170"/>
        <v>0.75</v>
      </c>
      <c r="F795" s="991">
        <f t="shared" si="170"/>
        <v>0.3</v>
      </c>
      <c r="G795" s="991">
        <f t="shared" si="170"/>
        <v>0.29268292682926828</v>
      </c>
      <c r="H795" s="991">
        <f t="shared" si="170"/>
        <v>0.30769230769230771</v>
      </c>
    </row>
    <row r="796" spans="1:12" ht="13.5" thickBot="1" x14ac:dyDescent="0.25">
      <c r="A796" s="1023" t="s">
        <v>324</v>
      </c>
      <c r="B796" s="1024">
        <f>B781+1</f>
        <v>60</v>
      </c>
      <c r="C796" s="1086" t="s">
        <v>53</v>
      </c>
      <c r="D796" s="1087"/>
      <c r="E796" s="1087"/>
      <c r="F796" s="1087"/>
      <c r="G796" s="1087"/>
      <c r="H796" s="1087"/>
      <c r="I796" s="1240" t="s">
        <v>0</v>
      </c>
      <c r="J796" s="228"/>
    </row>
    <row r="797" spans="1:12" x14ac:dyDescent="0.2">
      <c r="A797" s="1198" t="s">
        <v>54</v>
      </c>
      <c r="B797" s="1199"/>
      <c r="C797" s="271">
        <v>1</v>
      </c>
      <c r="D797" s="273">
        <v>2</v>
      </c>
      <c r="E797" s="273">
        <v>3</v>
      </c>
      <c r="F797" s="273">
        <v>4</v>
      </c>
      <c r="G797" s="273">
        <v>5</v>
      </c>
      <c r="H797" s="684">
        <v>6</v>
      </c>
      <c r="I797" s="1241"/>
    </row>
    <row r="798" spans="1:12" x14ac:dyDescent="0.2">
      <c r="A798" s="1075" t="s">
        <v>3</v>
      </c>
      <c r="B798" s="1076"/>
      <c r="C798" s="348">
        <v>4860</v>
      </c>
      <c r="D798" s="349">
        <v>4860</v>
      </c>
      <c r="E798" s="349">
        <v>4860</v>
      </c>
      <c r="F798" s="349">
        <v>4860</v>
      </c>
      <c r="G798" s="349">
        <v>4860</v>
      </c>
      <c r="H798" s="939">
        <v>4860</v>
      </c>
      <c r="I798" s="943">
        <v>4860</v>
      </c>
      <c r="J798" s="215">
        <f>I798-I783</f>
        <v>20</v>
      </c>
      <c r="K798" s="215"/>
    </row>
    <row r="799" spans="1:12" hidden="1" x14ac:dyDescent="0.2">
      <c r="A799" s="1075" t="s">
        <v>323</v>
      </c>
      <c r="B799" s="1076"/>
      <c r="C799" s="986">
        <v>71767</v>
      </c>
      <c r="D799" s="987">
        <v>65342</v>
      </c>
      <c r="E799" s="987">
        <v>17034</v>
      </c>
      <c r="F799" s="987">
        <v>60961</v>
      </c>
      <c r="G799" s="987">
        <v>60968</v>
      </c>
      <c r="H799" s="988">
        <v>60900</v>
      </c>
      <c r="I799" s="944">
        <v>336972</v>
      </c>
      <c r="J799" s="215"/>
      <c r="K799" s="215"/>
    </row>
    <row r="800" spans="1:12" hidden="1" x14ac:dyDescent="0.2">
      <c r="A800" s="1075" t="s">
        <v>322</v>
      </c>
      <c r="B800" s="1076"/>
      <c r="C800" s="986">
        <v>12</v>
      </c>
      <c r="D800" s="987">
        <v>12</v>
      </c>
      <c r="E800" s="987">
        <v>3</v>
      </c>
      <c r="F800" s="987">
        <v>12</v>
      </c>
      <c r="G800" s="987">
        <v>12</v>
      </c>
      <c r="H800" s="988">
        <v>12</v>
      </c>
      <c r="I800" s="944">
        <v>63</v>
      </c>
      <c r="J800" s="215"/>
      <c r="K800" s="215"/>
    </row>
    <row r="801" spans="1:12" x14ac:dyDescent="0.2">
      <c r="A801" s="1061" t="s">
        <v>6</v>
      </c>
      <c r="B801" s="1062"/>
      <c r="C801" s="299">
        <v>5980.583333333333</v>
      </c>
      <c r="D801" s="300">
        <v>5445.166666666667</v>
      </c>
      <c r="E801" s="300">
        <v>5678</v>
      </c>
      <c r="F801" s="300">
        <v>5080.083333333333</v>
      </c>
      <c r="G801" s="300">
        <v>5080.666666666667</v>
      </c>
      <c r="H801" s="757">
        <v>5075</v>
      </c>
      <c r="I801" s="317">
        <v>5348.7619047619046</v>
      </c>
      <c r="J801" s="228"/>
    </row>
    <row r="802" spans="1:12" x14ac:dyDescent="0.2">
      <c r="A802" s="1059" t="s">
        <v>7</v>
      </c>
      <c r="B802" s="1060"/>
      <c r="C802" s="1011">
        <v>0.70833333333333315</v>
      </c>
      <c r="D802" s="1012">
        <v>0.79166666666666663</v>
      </c>
      <c r="E802" s="1012">
        <v>0.5714285714285714</v>
      </c>
      <c r="F802" s="1012">
        <v>0.875</v>
      </c>
      <c r="G802" s="1012">
        <v>0.70833333333333315</v>
      </c>
      <c r="H802" s="1013">
        <v>0.66666666666666663</v>
      </c>
      <c r="I802" s="1014">
        <v>0.74149659863945572</v>
      </c>
    </row>
    <row r="803" spans="1:12" ht="13.5" thickBot="1" x14ac:dyDescent="0.25">
      <c r="A803" s="1200" t="s">
        <v>8</v>
      </c>
      <c r="B803" s="1201"/>
      <c r="C803" s="911">
        <v>9.8359362711392409E-2</v>
      </c>
      <c r="D803" s="912">
        <v>0.1060973229280726</v>
      </c>
      <c r="E803" s="938">
        <v>0.10465764754293001</v>
      </c>
      <c r="F803" s="912">
        <v>0.11218283640313713</v>
      </c>
      <c r="G803" s="912">
        <v>0.11138356891572186</v>
      </c>
      <c r="H803" s="941">
        <v>0.11476605197988721</v>
      </c>
      <c r="I803" s="975">
        <v>0.10837210568075117</v>
      </c>
    </row>
    <row r="804" spans="1:12" x14ac:dyDescent="0.2">
      <c r="A804" s="1238" t="s">
        <v>1</v>
      </c>
      <c r="B804" s="1239"/>
      <c r="C804" s="432">
        <f t="shared" ref="C804:I804" si="171">C801/C798*100-100</f>
        <v>23.057270233196149</v>
      </c>
      <c r="D804" s="433">
        <f t="shared" si="171"/>
        <v>12.040466392318265</v>
      </c>
      <c r="E804" s="433">
        <f t="shared" si="171"/>
        <v>16.831275720164612</v>
      </c>
      <c r="F804" s="433">
        <f t="shared" si="171"/>
        <v>4.5284636488340198</v>
      </c>
      <c r="G804" s="433">
        <f t="shared" si="171"/>
        <v>4.5404663923182369</v>
      </c>
      <c r="H804" s="977">
        <f t="shared" si="171"/>
        <v>4.4238683127572074</v>
      </c>
      <c r="I804" s="970">
        <f t="shared" si="171"/>
        <v>10.056829316088582</v>
      </c>
    </row>
    <row r="805" spans="1:12" ht="13.5" thickBot="1" x14ac:dyDescent="0.25">
      <c r="A805" s="1200" t="s">
        <v>27</v>
      </c>
      <c r="B805" s="1201"/>
      <c r="C805" s="254">
        <f t="shared" ref="C805:I805" si="172">C801-C786</f>
        <v>239.16666666666606</v>
      </c>
      <c r="D805" s="255">
        <f t="shared" si="172"/>
        <v>23.25</v>
      </c>
      <c r="E805" s="255">
        <f t="shared" si="172"/>
        <v>297</v>
      </c>
      <c r="F805" s="255">
        <f t="shared" si="172"/>
        <v>-117.41666666666697</v>
      </c>
      <c r="G805" s="255">
        <f t="shared" si="172"/>
        <v>-190</v>
      </c>
      <c r="H805" s="436">
        <f t="shared" si="172"/>
        <v>103.75</v>
      </c>
      <c r="I805" s="287">
        <f t="shared" si="172"/>
        <v>24.433779761904589</v>
      </c>
      <c r="J805" s="200" t="s">
        <v>56</v>
      </c>
      <c r="K805" s="263">
        <f>I791-I806</f>
        <v>1</v>
      </c>
      <c r="L805" s="768">
        <f>K805/I791</f>
        <v>5.0251256281407036E-3</v>
      </c>
    </row>
    <row r="806" spans="1:12" x14ac:dyDescent="0.2">
      <c r="A806" s="1067" t="s">
        <v>52</v>
      </c>
      <c r="B806" s="1068"/>
      <c r="C806" s="956">
        <v>37</v>
      </c>
      <c r="D806" s="957">
        <v>37</v>
      </c>
      <c r="E806" s="957">
        <v>4</v>
      </c>
      <c r="F806" s="957">
        <v>40</v>
      </c>
      <c r="G806" s="957">
        <v>41</v>
      </c>
      <c r="H806" s="958">
        <v>39</v>
      </c>
      <c r="I806" s="364">
        <f>SUM(C806:H806)</f>
        <v>198</v>
      </c>
      <c r="J806" s="200" t="s">
        <v>57</v>
      </c>
      <c r="K806" s="200">
        <v>157.65</v>
      </c>
      <c r="L806" s="313"/>
    </row>
    <row r="807" spans="1:12" x14ac:dyDescent="0.2">
      <c r="A807" s="1067" t="s">
        <v>28</v>
      </c>
      <c r="B807" s="1068"/>
      <c r="C807" s="218">
        <v>155.5</v>
      </c>
      <c r="D807" s="267">
        <v>154.5</v>
      </c>
      <c r="E807" s="267">
        <v>160</v>
      </c>
      <c r="F807" s="267">
        <v>157.5</v>
      </c>
      <c r="G807" s="267">
        <v>157.5</v>
      </c>
      <c r="H807" s="219">
        <v>159</v>
      </c>
      <c r="I807" s="1015">
        <f>AVERAGE(C807:H807)</f>
        <v>157.33333333333334</v>
      </c>
      <c r="J807" s="200" t="s">
        <v>26</v>
      </c>
      <c r="K807" s="215">
        <f>K806-K791</f>
        <v>0.43999999999999773</v>
      </c>
      <c r="L807" s="350"/>
    </row>
    <row r="808" spans="1:12" ht="13.5" thickBot="1" x14ac:dyDescent="0.25">
      <c r="A808" s="1069" t="s">
        <v>26</v>
      </c>
      <c r="B808" s="1070"/>
      <c r="C808" s="345">
        <f t="shared" ref="C808:H808" si="173">C807-C792</f>
        <v>0</v>
      </c>
      <c r="D808" s="346">
        <f t="shared" si="173"/>
        <v>0</v>
      </c>
      <c r="E808" s="346">
        <f t="shared" si="173"/>
        <v>0</v>
      </c>
      <c r="F808" s="346">
        <f t="shared" si="173"/>
        <v>0</v>
      </c>
      <c r="G808" s="346">
        <f t="shared" si="173"/>
        <v>0</v>
      </c>
      <c r="H808" s="347">
        <f t="shared" si="173"/>
        <v>0</v>
      </c>
      <c r="I808" s="371"/>
    </row>
    <row r="809" spans="1:12" ht="13.5" thickBot="1" x14ac:dyDescent="0.25"/>
    <row r="810" spans="1:12" ht="13.5" thickBot="1" x14ac:dyDescent="0.25">
      <c r="A810" s="1003">
        <f>A795+7</f>
        <v>45804</v>
      </c>
      <c r="B810" s="1022"/>
      <c r="C810" s="991">
        <f t="shared" ref="C810:H810" si="174">C815/C821</f>
        <v>0.32432432432432434</v>
      </c>
      <c r="D810" s="991">
        <f t="shared" si="174"/>
        <v>0.32432432432432434</v>
      </c>
      <c r="E810" s="991">
        <f t="shared" si="174"/>
        <v>1</v>
      </c>
      <c r="F810" s="991">
        <f t="shared" si="174"/>
        <v>0.29268292682926828</v>
      </c>
      <c r="G810" s="991">
        <f t="shared" si="174"/>
        <v>0.3</v>
      </c>
      <c r="H810" s="991">
        <f t="shared" si="174"/>
        <v>0.30769230769230771</v>
      </c>
    </row>
    <row r="811" spans="1:12" ht="13.5" thickBot="1" x14ac:dyDescent="0.25">
      <c r="A811" s="1023" t="s">
        <v>324</v>
      </c>
      <c r="B811" s="1024">
        <f>B796+1</f>
        <v>61</v>
      </c>
      <c r="C811" s="1086" t="s">
        <v>53</v>
      </c>
      <c r="D811" s="1087"/>
      <c r="E811" s="1087"/>
      <c r="F811" s="1087"/>
      <c r="G811" s="1087"/>
      <c r="H811" s="1087"/>
      <c r="I811" s="1240" t="s">
        <v>0</v>
      </c>
      <c r="J811" s="228"/>
    </row>
    <row r="812" spans="1:12" x14ac:dyDescent="0.2">
      <c r="A812" s="1198" t="s">
        <v>54</v>
      </c>
      <c r="B812" s="1199"/>
      <c r="C812" s="271">
        <v>1</v>
      </c>
      <c r="D812" s="273">
        <v>2</v>
      </c>
      <c r="E812" s="273">
        <v>3</v>
      </c>
      <c r="F812" s="273">
        <v>4</v>
      </c>
      <c r="G812" s="273">
        <v>5</v>
      </c>
      <c r="H812" s="684">
        <v>6</v>
      </c>
      <c r="I812" s="1241"/>
    </row>
    <row r="813" spans="1:12" x14ac:dyDescent="0.2">
      <c r="A813" s="1075" t="s">
        <v>3</v>
      </c>
      <c r="B813" s="1076"/>
      <c r="C813" s="348">
        <v>4880</v>
      </c>
      <c r="D813" s="349">
        <v>4880</v>
      </c>
      <c r="E813" s="349">
        <v>4880</v>
      </c>
      <c r="F813" s="349">
        <v>4880</v>
      </c>
      <c r="G813" s="349">
        <v>4880</v>
      </c>
      <c r="H813" s="939">
        <v>4880</v>
      </c>
      <c r="I813" s="943">
        <v>4880</v>
      </c>
      <c r="J813" s="215">
        <f>I813-I798</f>
        <v>20</v>
      </c>
      <c r="K813" s="215"/>
    </row>
    <row r="814" spans="1:12" x14ac:dyDescent="0.2">
      <c r="A814" s="1075" t="s">
        <v>323</v>
      </c>
      <c r="B814" s="1076"/>
      <c r="C814" s="986">
        <v>70850</v>
      </c>
      <c r="D814" s="987">
        <v>66029</v>
      </c>
      <c r="E814" s="987">
        <v>17763</v>
      </c>
      <c r="F814" s="987">
        <v>61339</v>
      </c>
      <c r="G814" s="987">
        <v>62183</v>
      </c>
      <c r="H814" s="988">
        <v>60084</v>
      </c>
      <c r="I814" s="944">
        <v>338248</v>
      </c>
      <c r="J814" s="215"/>
      <c r="K814" s="215"/>
    </row>
    <row r="815" spans="1:12" x14ac:dyDescent="0.2">
      <c r="A815" s="1075" t="s">
        <v>322</v>
      </c>
      <c r="B815" s="1076"/>
      <c r="C815" s="986">
        <v>12</v>
      </c>
      <c r="D815" s="987">
        <v>12</v>
      </c>
      <c r="E815" s="987">
        <v>3</v>
      </c>
      <c r="F815" s="987">
        <v>12</v>
      </c>
      <c r="G815" s="987">
        <v>12</v>
      </c>
      <c r="H815" s="988">
        <v>12</v>
      </c>
      <c r="I815" s="944">
        <v>63</v>
      </c>
      <c r="J815" s="215"/>
      <c r="K815" s="215"/>
    </row>
    <row r="816" spans="1:12" x14ac:dyDescent="0.2">
      <c r="A816" s="1061" t="s">
        <v>6</v>
      </c>
      <c r="B816" s="1062"/>
      <c r="C816" s="299">
        <v>5904.166666666667</v>
      </c>
      <c r="D816" s="300">
        <v>5502.416666666667</v>
      </c>
      <c r="E816" s="300">
        <v>5921</v>
      </c>
      <c r="F816" s="300">
        <v>5111.583333333333</v>
      </c>
      <c r="G816" s="300">
        <v>5181.916666666667</v>
      </c>
      <c r="H816" s="757">
        <v>5007</v>
      </c>
      <c r="I816" s="317">
        <v>5369.0158730158728</v>
      </c>
      <c r="J816" s="228"/>
    </row>
    <row r="817" spans="1:12" x14ac:dyDescent="0.2">
      <c r="A817" s="1059" t="s">
        <v>7</v>
      </c>
      <c r="B817" s="1060"/>
      <c r="C817" s="1036">
        <v>0.75</v>
      </c>
      <c r="D817" s="304">
        <v>0.72222222222222221</v>
      </c>
      <c r="E817" s="304">
        <v>0.40000000000000008</v>
      </c>
      <c r="F817" s="304">
        <v>0.86111111111111083</v>
      </c>
      <c r="G817" s="304">
        <v>0.72222222222222221</v>
      </c>
      <c r="H817" s="759">
        <v>0.69444444444444453</v>
      </c>
      <c r="I817" s="1009">
        <v>0.73333333333333262</v>
      </c>
    </row>
    <row r="818" spans="1:12" ht="13.5" thickBot="1" x14ac:dyDescent="0.25">
      <c r="A818" s="1200" t="s">
        <v>8</v>
      </c>
      <c r="B818" s="1201"/>
      <c r="C818" s="911">
        <v>0.10335547382828107</v>
      </c>
      <c r="D818" s="912">
        <v>0.11128994823357986</v>
      </c>
      <c r="E818" s="938">
        <v>0.10782010307638869</v>
      </c>
      <c r="F818" s="912">
        <v>0.11837943191268228</v>
      </c>
      <c r="G818" s="912">
        <v>0.11728136787920018</v>
      </c>
      <c r="H818" s="941">
        <v>0.12102109561786234</v>
      </c>
      <c r="I818" s="975">
        <v>0.11395854156965775</v>
      </c>
    </row>
    <row r="819" spans="1:12" x14ac:dyDescent="0.2">
      <c r="A819" s="1238" t="s">
        <v>1</v>
      </c>
      <c r="B819" s="1239"/>
      <c r="C819" s="432">
        <f t="shared" ref="C819:I819" si="175">C816/C813*100-100</f>
        <v>20.987021857923494</v>
      </c>
      <c r="D819" s="433">
        <f t="shared" si="175"/>
        <v>12.754439890710387</v>
      </c>
      <c r="E819" s="433">
        <f t="shared" si="175"/>
        <v>21.331967213114751</v>
      </c>
      <c r="F819" s="433">
        <f t="shared" si="175"/>
        <v>4.7455601092896131</v>
      </c>
      <c r="G819" s="433">
        <f t="shared" si="175"/>
        <v>6.1868169398907185</v>
      </c>
      <c r="H819" s="977">
        <f t="shared" si="175"/>
        <v>2.6024590163934391</v>
      </c>
      <c r="I819" s="970">
        <f t="shared" si="175"/>
        <v>10.020817069997406</v>
      </c>
    </row>
    <row r="820" spans="1:12" ht="13.5" thickBot="1" x14ac:dyDescent="0.25">
      <c r="A820" s="1200" t="s">
        <v>27</v>
      </c>
      <c r="B820" s="1201"/>
      <c r="C820" s="254">
        <f t="shared" ref="C820:I820" si="176">C816-C801</f>
        <v>-76.41666666666606</v>
      </c>
      <c r="D820" s="255">
        <f t="shared" si="176"/>
        <v>57.25</v>
      </c>
      <c r="E820" s="255">
        <f t="shared" si="176"/>
        <v>243</v>
      </c>
      <c r="F820" s="255">
        <f t="shared" si="176"/>
        <v>31.5</v>
      </c>
      <c r="G820" s="255">
        <f t="shared" si="176"/>
        <v>101.25</v>
      </c>
      <c r="H820" s="436">
        <f t="shared" si="176"/>
        <v>-68</v>
      </c>
      <c r="I820" s="287">
        <f t="shared" si="176"/>
        <v>20.253968253968196</v>
      </c>
      <c r="J820" s="200" t="s">
        <v>56</v>
      </c>
      <c r="K820" s="263">
        <f>I806-I821</f>
        <v>1</v>
      </c>
      <c r="L820" s="768">
        <f>K820/I806</f>
        <v>5.0505050505050509E-3</v>
      </c>
    </row>
    <row r="821" spans="1:12" x14ac:dyDescent="0.2">
      <c r="A821" s="1067" t="s">
        <v>52</v>
      </c>
      <c r="B821" s="1068"/>
      <c r="C821" s="956">
        <v>37</v>
      </c>
      <c r="D821" s="957">
        <v>37</v>
      </c>
      <c r="E821" s="957">
        <v>3</v>
      </c>
      <c r="F821" s="957">
        <v>41</v>
      </c>
      <c r="G821" s="957">
        <v>40</v>
      </c>
      <c r="H821" s="958">
        <v>39</v>
      </c>
      <c r="I821" s="364">
        <f>SUM(C821:H821)</f>
        <v>197</v>
      </c>
      <c r="J821" s="200" t="s">
        <v>57</v>
      </c>
      <c r="K821" s="200">
        <v>157.72</v>
      </c>
      <c r="L821" s="313"/>
    </row>
    <row r="822" spans="1:12" x14ac:dyDescent="0.2">
      <c r="A822" s="1067" t="s">
        <v>28</v>
      </c>
      <c r="B822" s="1068"/>
      <c r="C822" s="218">
        <v>156.5</v>
      </c>
      <c r="D822" s="267">
        <v>155.5</v>
      </c>
      <c r="E822" s="267">
        <v>161</v>
      </c>
      <c r="F822" s="267">
        <v>158.5</v>
      </c>
      <c r="G822" s="267">
        <v>158.5</v>
      </c>
      <c r="H822" s="219">
        <v>160</v>
      </c>
      <c r="I822" s="1015">
        <f>AVERAGE(C822:H822)</f>
        <v>158.33333333333334</v>
      </c>
      <c r="J822" s="200" t="s">
        <v>26</v>
      </c>
      <c r="K822" s="215">
        <f>K821-K806</f>
        <v>6.9999999999993179E-2</v>
      </c>
      <c r="L822" s="350"/>
    </row>
    <row r="823" spans="1:12" ht="13.5" thickBot="1" x14ac:dyDescent="0.25">
      <c r="A823" s="1069" t="s">
        <v>26</v>
      </c>
      <c r="B823" s="1070"/>
      <c r="C823" s="345">
        <f t="shared" ref="C823:H823" si="177">C822-C807</f>
        <v>1</v>
      </c>
      <c r="D823" s="346">
        <f t="shared" si="177"/>
        <v>1</v>
      </c>
      <c r="E823" s="346">
        <f t="shared" si="177"/>
        <v>1</v>
      </c>
      <c r="F823" s="346">
        <f t="shared" si="177"/>
        <v>1</v>
      </c>
      <c r="G823" s="346">
        <f t="shared" si="177"/>
        <v>1</v>
      </c>
      <c r="H823" s="347">
        <f t="shared" si="177"/>
        <v>1</v>
      </c>
      <c r="I823" s="371"/>
    </row>
    <row r="824" spans="1:12" ht="13.5" thickBot="1" x14ac:dyDescent="0.25"/>
    <row r="825" spans="1:12" ht="13.5" thickBot="1" x14ac:dyDescent="0.25">
      <c r="A825" s="1003">
        <f>A810+7</f>
        <v>45811</v>
      </c>
      <c r="B825" s="1022"/>
      <c r="C825" s="991">
        <f t="shared" ref="C825:H825" si="178">C830/C836</f>
        <v>0.32432432432432434</v>
      </c>
      <c r="D825" s="991">
        <f t="shared" si="178"/>
        <v>0.32432432432432434</v>
      </c>
      <c r="E825" s="991">
        <f t="shared" si="178"/>
        <v>1</v>
      </c>
      <c r="F825" s="991">
        <f t="shared" si="178"/>
        <v>0.29268292682926828</v>
      </c>
      <c r="G825" s="991">
        <f t="shared" si="178"/>
        <v>0.3</v>
      </c>
      <c r="H825" s="991">
        <f t="shared" si="178"/>
        <v>0.30769230769230771</v>
      </c>
      <c r="I825" s="1050"/>
      <c r="J825" s="1050"/>
      <c r="K825" s="1050"/>
      <c r="L825" s="1050"/>
    </row>
    <row r="826" spans="1:12" ht="13.5" thickBot="1" x14ac:dyDescent="0.25">
      <c r="A826" s="1023" t="s">
        <v>324</v>
      </c>
      <c r="B826" s="1024">
        <f>B811+1</f>
        <v>62</v>
      </c>
      <c r="C826" s="1086" t="s">
        <v>53</v>
      </c>
      <c r="D826" s="1087"/>
      <c r="E826" s="1087"/>
      <c r="F826" s="1087"/>
      <c r="G826" s="1087"/>
      <c r="H826" s="1087"/>
      <c r="I826" s="1240" t="s">
        <v>0</v>
      </c>
      <c r="J826" s="228"/>
      <c r="K826" s="1050"/>
      <c r="L826" s="1050"/>
    </row>
    <row r="827" spans="1:12" x14ac:dyDescent="0.2">
      <c r="A827" s="1198" t="s">
        <v>54</v>
      </c>
      <c r="B827" s="1199"/>
      <c r="C827" s="271">
        <v>1</v>
      </c>
      <c r="D827" s="273">
        <v>2</v>
      </c>
      <c r="E827" s="273">
        <v>3</v>
      </c>
      <c r="F827" s="273">
        <v>4</v>
      </c>
      <c r="G827" s="273">
        <v>5</v>
      </c>
      <c r="H827" s="684">
        <v>6</v>
      </c>
      <c r="I827" s="1241"/>
      <c r="J827" s="1050"/>
      <c r="K827" s="1050"/>
      <c r="L827" s="1050"/>
    </row>
    <row r="828" spans="1:12" x14ac:dyDescent="0.2">
      <c r="A828" s="1075" t="s">
        <v>3</v>
      </c>
      <c r="B828" s="1076"/>
      <c r="C828" s="348">
        <v>4900</v>
      </c>
      <c r="D828" s="349">
        <v>4900</v>
      </c>
      <c r="E828" s="349">
        <v>4900</v>
      </c>
      <c r="F828" s="349">
        <v>4900</v>
      </c>
      <c r="G828" s="349">
        <v>4900</v>
      </c>
      <c r="H828" s="939">
        <v>4900</v>
      </c>
      <c r="I828" s="943">
        <v>4900</v>
      </c>
      <c r="J828" s="215">
        <f>I828-I813</f>
        <v>20</v>
      </c>
      <c r="K828" s="215"/>
      <c r="L828" s="1050"/>
    </row>
    <row r="829" spans="1:12" x14ac:dyDescent="0.2">
      <c r="A829" s="1075" t="s">
        <v>323</v>
      </c>
      <c r="B829" s="1076"/>
      <c r="C829" s="986">
        <v>72095</v>
      </c>
      <c r="D829" s="987">
        <v>67949</v>
      </c>
      <c r="E829" s="987">
        <v>16445</v>
      </c>
      <c r="F829" s="987">
        <v>65208</v>
      </c>
      <c r="G829" s="987">
        <v>63701</v>
      </c>
      <c r="H829" s="988">
        <v>61214</v>
      </c>
      <c r="I829" s="944">
        <v>346612</v>
      </c>
      <c r="J829" s="215"/>
      <c r="K829" s="215"/>
      <c r="L829" s="1050"/>
    </row>
    <row r="830" spans="1:12" x14ac:dyDescent="0.2">
      <c r="A830" s="1075" t="s">
        <v>322</v>
      </c>
      <c r="B830" s="1076"/>
      <c r="C830" s="986">
        <v>12</v>
      </c>
      <c r="D830" s="987">
        <v>12</v>
      </c>
      <c r="E830" s="987">
        <v>3</v>
      </c>
      <c r="F830" s="987">
        <v>12</v>
      </c>
      <c r="G830" s="987">
        <v>12</v>
      </c>
      <c r="H830" s="988">
        <v>12</v>
      </c>
      <c r="I830" s="944">
        <v>63</v>
      </c>
      <c r="J830" s="215"/>
      <c r="K830" s="215"/>
      <c r="L830" s="1050"/>
    </row>
    <row r="831" spans="1:12" x14ac:dyDescent="0.2">
      <c r="A831" s="1061" t="s">
        <v>6</v>
      </c>
      <c r="B831" s="1062"/>
      <c r="C831" s="299">
        <v>6007.916666666667</v>
      </c>
      <c r="D831" s="300">
        <v>5662.416666666667</v>
      </c>
      <c r="E831" s="300">
        <v>5481.666666666667</v>
      </c>
      <c r="F831" s="300">
        <v>5434</v>
      </c>
      <c r="G831" s="300">
        <v>5308.416666666667</v>
      </c>
      <c r="H831" s="757">
        <v>5101.166666666667</v>
      </c>
      <c r="I831" s="317">
        <v>5501.7777777777774</v>
      </c>
      <c r="J831" s="228"/>
      <c r="K831" s="1050"/>
      <c r="L831" s="1050"/>
    </row>
    <row r="832" spans="1:12" x14ac:dyDescent="0.2">
      <c r="A832" s="1059" t="s">
        <v>7</v>
      </c>
      <c r="B832" s="1060"/>
      <c r="C832" s="1036">
        <v>0.77777777777777779</v>
      </c>
      <c r="D832" s="304">
        <v>0.77777777777777779</v>
      </c>
      <c r="E832" s="304">
        <v>0.40000000000000008</v>
      </c>
      <c r="F832" s="304">
        <v>0.83333333333333337</v>
      </c>
      <c r="G832" s="304">
        <v>0.69444444444444453</v>
      </c>
      <c r="H832" s="759">
        <v>0.69444444444444453</v>
      </c>
      <c r="I832" s="1009">
        <v>0.73862433862433796</v>
      </c>
      <c r="J832" s="1050"/>
      <c r="K832" s="1050"/>
      <c r="L832" s="1050"/>
    </row>
    <row r="833" spans="1:12" ht="13.5" thickBot="1" x14ac:dyDescent="0.25">
      <c r="A833" s="1200" t="s">
        <v>8</v>
      </c>
      <c r="B833" s="1201"/>
      <c r="C833" s="911">
        <v>9.560099503595855E-2</v>
      </c>
      <c r="D833" s="912">
        <v>0.1025437959549871</v>
      </c>
      <c r="E833" s="938">
        <v>0.10272152884012138</v>
      </c>
      <c r="F833" s="912">
        <v>0.10788204086610997</v>
      </c>
      <c r="G833" s="912">
        <v>0.1082391273959009</v>
      </c>
      <c r="H833" s="941">
        <v>0.11190011554696076</v>
      </c>
      <c r="I833" s="975">
        <v>0.1051136108590377</v>
      </c>
      <c r="J833" s="1050"/>
      <c r="K833" s="1050"/>
      <c r="L833" s="1050"/>
    </row>
    <row r="834" spans="1:12" x14ac:dyDescent="0.2">
      <c r="A834" s="1238" t="s">
        <v>1</v>
      </c>
      <c r="B834" s="1239"/>
      <c r="C834" s="432">
        <f t="shared" ref="C834:I834" si="179">C831/C828*100-100</f>
        <v>22.610544217687092</v>
      </c>
      <c r="D834" s="433">
        <f t="shared" si="179"/>
        <v>15.55952380952381</v>
      </c>
      <c r="E834" s="433">
        <f t="shared" si="179"/>
        <v>11.870748299319729</v>
      </c>
      <c r="F834" s="433">
        <f t="shared" si="179"/>
        <v>10.897959183673464</v>
      </c>
      <c r="G834" s="433">
        <f t="shared" si="179"/>
        <v>8.3350340136054513</v>
      </c>
      <c r="H834" s="977">
        <f t="shared" si="179"/>
        <v>4.1054421768707385</v>
      </c>
      <c r="I834" s="970">
        <f t="shared" si="179"/>
        <v>12.281179138321988</v>
      </c>
      <c r="J834" s="1050"/>
      <c r="K834" s="1050"/>
      <c r="L834" s="1050"/>
    </row>
    <row r="835" spans="1:12" ht="13.5" thickBot="1" x14ac:dyDescent="0.25">
      <c r="A835" s="1200" t="s">
        <v>27</v>
      </c>
      <c r="B835" s="1201"/>
      <c r="C835" s="254">
        <f t="shared" ref="C835:I835" si="180">C831-C816</f>
        <v>103.75</v>
      </c>
      <c r="D835" s="255">
        <f t="shared" si="180"/>
        <v>160</v>
      </c>
      <c r="E835" s="255">
        <f t="shared" si="180"/>
        <v>-439.33333333333303</v>
      </c>
      <c r="F835" s="255">
        <f t="shared" si="180"/>
        <v>322.41666666666697</v>
      </c>
      <c r="G835" s="255">
        <f t="shared" si="180"/>
        <v>126.5</v>
      </c>
      <c r="H835" s="436">
        <f t="shared" si="180"/>
        <v>94.16666666666697</v>
      </c>
      <c r="I835" s="287">
        <f t="shared" si="180"/>
        <v>132.76190476190459</v>
      </c>
      <c r="J835" s="1050" t="s">
        <v>56</v>
      </c>
      <c r="K835" s="263">
        <f>I821-I836</f>
        <v>197</v>
      </c>
      <c r="L835" s="768">
        <f>K835/I821</f>
        <v>1</v>
      </c>
    </row>
    <row r="836" spans="1:12" x14ac:dyDescent="0.2">
      <c r="A836" s="1067" t="s">
        <v>52</v>
      </c>
      <c r="B836" s="1068"/>
      <c r="C836" s="956">
        <v>37</v>
      </c>
      <c r="D836" s="957">
        <v>37</v>
      </c>
      <c r="E836" s="957">
        <v>3</v>
      </c>
      <c r="F836" s="957">
        <v>41</v>
      </c>
      <c r="G836" s="957">
        <v>40</v>
      </c>
      <c r="H836" s="958">
        <v>39</v>
      </c>
      <c r="I836" s="364"/>
      <c r="J836" s="1050" t="s">
        <v>57</v>
      </c>
      <c r="K836" s="1050">
        <v>158.74</v>
      </c>
      <c r="L836" s="313"/>
    </row>
    <row r="837" spans="1:12" x14ac:dyDescent="0.2">
      <c r="A837" s="1067" t="s">
        <v>28</v>
      </c>
      <c r="B837" s="1068"/>
      <c r="C837" s="1047"/>
      <c r="D837" s="1048"/>
      <c r="E837" s="1048"/>
      <c r="F837" s="1048"/>
      <c r="G837" s="1048"/>
      <c r="H837" s="1049"/>
      <c r="I837" s="1015" t="e">
        <f>AVERAGE(C837:H837)</f>
        <v>#DIV/0!</v>
      </c>
      <c r="J837" s="1050" t="s">
        <v>26</v>
      </c>
      <c r="K837" s="215">
        <f>K836-K821</f>
        <v>1.0200000000000102</v>
      </c>
      <c r="L837" s="350"/>
    </row>
    <row r="838" spans="1:12" ht="13.5" thickBot="1" x14ac:dyDescent="0.25">
      <c r="A838" s="1069" t="s">
        <v>26</v>
      </c>
      <c r="B838" s="1070"/>
      <c r="C838" s="345">
        <f t="shared" ref="C838:H838" si="181">C837-C822</f>
        <v>-156.5</v>
      </c>
      <c r="D838" s="346">
        <f t="shared" si="181"/>
        <v>-155.5</v>
      </c>
      <c r="E838" s="346">
        <f t="shared" si="181"/>
        <v>-161</v>
      </c>
      <c r="F838" s="346">
        <f t="shared" si="181"/>
        <v>-158.5</v>
      </c>
      <c r="G838" s="346">
        <f t="shared" si="181"/>
        <v>-158.5</v>
      </c>
      <c r="H838" s="347">
        <f t="shared" si="181"/>
        <v>-160</v>
      </c>
      <c r="I838" s="371"/>
      <c r="J838" s="1050"/>
      <c r="K838" s="1050"/>
      <c r="L838" s="1050"/>
    </row>
  </sheetData>
  <mergeCells count="190">
    <mergeCell ref="A834:B834"/>
    <mergeCell ref="A835:B835"/>
    <mergeCell ref="A836:B836"/>
    <mergeCell ref="A837:B837"/>
    <mergeCell ref="A838:B838"/>
    <mergeCell ref="C826:H826"/>
    <mergeCell ref="I826:I827"/>
    <mergeCell ref="A827:B827"/>
    <mergeCell ref="A828:B828"/>
    <mergeCell ref="A829:B829"/>
    <mergeCell ref="A830:B830"/>
    <mergeCell ref="A831:B831"/>
    <mergeCell ref="A832:B832"/>
    <mergeCell ref="A833:B833"/>
    <mergeCell ref="A805:B805"/>
    <mergeCell ref="A806:B806"/>
    <mergeCell ref="A807:B807"/>
    <mergeCell ref="A808:B808"/>
    <mergeCell ref="I796:I797"/>
    <mergeCell ref="A797:B797"/>
    <mergeCell ref="A798:B798"/>
    <mergeCell ref="A799:B799"/>
    <mergeCell ref="A800:B800"/>
    <mergeCell ref="A801:B801"/>
    <mergeCell ref="A802:B802"/>
    <mergeCell ref="A803:B803"/>
    <mergeCell ref="A804:B804"/>
    <mergeCell ref="A786:B786"/>
    <mergeCell ref="A787:B787"/>
    <mergeCell ref="A788:B788"/>
    <mergeCell ref="A789:B789"/>
    <mergeCell ref="A790:B790"/>
    <mergeCell ref="A791:B791"/>
    <mergeCell ref="A792:B792"/>
    <mergeCell ref="A793:B793"/>
    <mergeCell ref="C796:H796"/>
    <mergeCell ref="A774:B774"/>
    <mergeCell ref="A775:B775"/>
    <mergeCell ref="A776:B776"/>
    <mergeCell ref="A777:B777"/>
    <mergeCell ref="A778:B778"/>
    <mergeCell ref="A782:B782"/>
    <mergeCell ref="A783:B783"/>
    <mergeCell ref="A784:B784"/>
    <mergeCell ref="A785:B785"/>
    <mergeCell ref="A763:B763"/>
    <mergeCell ref="A767:B767"/>
    <mergeCell ref="A768:B768"/>
    <mergeCell ref="A769:B769"/>
    <mergeCell ref="A770:B770"/>
    <mergeCell ref="A771:B771"/>
    <mergeCell ref="A772:B772"/>
    <mergeCell ref="A773:B773"/>
    <mergeCell ref="A754:B754"/>
    <mergeCell ref="A755:B755"/>
    <mergeCell ref="A756:B756"/>
    <mergeCell ref="A757:B757"/>
    <mergeCell ref="A758:B758"/>
    <mergeCell ref="A759:B759"/>
    <mergeCell ref="A760:B760"/>
    <mergeCell ref="A761:B761"/>
    <mergeCell ref="A762:B762"/>
    <mergeCell ref="C766:H766"/>
    <mergeCell ref="I766:I767"/>
    <mergeCell ref="C753:H753"/>
    <mergeCell ref="I753:I754"/>
    <mergeCell ref="L177:O177"/>
    <mergeCell ref="L178:O178"/>
    <mergeCell ref="C294:E294"/>
    <mergeCell ref="F294:F295"/>
    <mergeCell ref="C281:E281"/>
    <mergeCell ref="F281:F282"/>
    <mergeCell ref="F190:F191"/>
    <mergeCell ref="C448:H448"/>
    <mergeCell ref="C434:H434"/>
    <mergeCell ref="I434:I435"/>
    <mergeCell ref="C392:H392"/>
    <mergeCell ref="I392:I393"/>
    <mergeCell ref="C406:H406"/>
    <mergeCell ref="C203:E203"/>
    <mergeCell ref="F203:F204"/>
    <mergeCell ref="C190:E190"/>
    <mergeCell ref="C378:H378"/>
    <mergeCell ref="I378:I379"/>
    <mergeCell ref="I308:I309"/>
    <mergeCell ref="I406:I407"/>
    <mergeCell ref="C727:H727"/>
    <mergeCell ref="I727:I728"/>
    <mergeCell ref="C714:H714"/>
    <mergeCell ref="I714:I715"/>
    <mergeCell ref="I448:I449"/>
    <mergeCell ref="I545:I546"/>
    <mergeCell ref="C476:H476"/>
    <mergeCell ref="I476:I477"/>
    <mergeCell ref="C462:H462"/>
    <mergeCell ref="I462:I463"/>
    <mergeCell ref="I531:I533"/>
    <mergeCell ref="I518:I519"/>
    <mergeCell ref="C531:H531"/>
    <mergeCell ref="C597:H597"/>
    <mergeCell ref="I597:I598"/>
    <mergeCell ref="C623:H623"/>
    <mergeCell ref="I623:I624"/>
    <mergeCell ref="C584:H584"/>
    <mergeCell ref="I584:I585"/>
    <mergeCell ref="C545:H545"/>
    <mergeCell ref="I675:I676"/>
    <mergeCell ref="C518:H518"/>
    <mergeCell ref="C490:H490"/>
    <mergeCell ref="I490:I491"/>
    <mergeCell ref="R69:R71"/>
    <mergeCell ref="C86:F86"/>
    <mergeCell ref="C73:F73"/>
    <mergeCell ref="K82:Q84"/>
    <mergeCell ref="K69:Q71"/>
    <mergeCell ref="C99:F99"/>
    <mergeCell ref="C112:F112"/>
    <mergeCell ref="L133:N133"/>
    <mergeCell ref="C125:F125"/>
    <mergeCell ref="C8:F8"/>
    <mergeCell ref="C21:F21"/>
    <mergeCell ref="C34:F34"/>
    <mergeCell ref="C47:F47"/>
    <mergeCell ref="C60:F60"/>
    <mergeCell ref="L113:O113"/>
    <mergeCell ref="L114:O114"/>
    <mergeCell ref="C138:F138"/>
    <mergeCell ref="L146:N146"/>
    <mergeCell ref="I610:I611"/>
    <mergeCell ref="C688:H688"/>
    <mergeCell ref="C308:H308"/>
    <mergeCell ref="I350:I351"/>
    <mergeCell ref="C364:H364"/>
    <mergeCell ref="I364:I365"/>
    <mergeCell ref="C350:H350"/>
    <mergeCell ref="C151:E151"/>
    <mergeCell ref="C177:E177"/>
    <mergeCell ref="C268:E268"/>
    <mergeCell ref="F268:F269"/>
    <mergeCell ref="F255:F256"/>
    <mergeCell ref="C242:E242"/>
    <mergeCell ref="F242:F243"/>
    <mergeCell ref="C255:E255"/>
    <mergeCell ref="C229:E229"/>
    <mergeCell ref="F229:F230"/>
    <mergeCell ref="C216:E216"/>
    <mergeCell ref="F216:F217"/>
    <mergeCell ref="C164:E164"/>
    <mergeCell ref="C336:H336"/>
    <mergeCell ref="I336:I337"/>
    <mergeCell ref="C322:H322"/>
    <mergeCell ref="I322:I323"/>
    <mergeCell ref="I688:I689"/>
    <mergeCell ref="C675:H675"/>
    <mergeCell ref="C420:H420"/>
    <mergeCell ref="I420:I421"/>
    <mergeCell ref="C781:H781"/>
    <mergeCell ref="I781:I782"/>
    <mergeCell ref="C740:H740"/>
    <mergeCell ref="I740:I741"/>
    <mergeCell ref="N533:O533"/>
    <mergeCell ref="C504:H504"/>
    <mergeCell ref="I504:I505"/>
    <mergeCell ref="C571:H571"/>
    <mergeCell ref="I571:I572"/>
    <mergeCell ref="C558:H558"/>
    <mergeCell ref="I558:I559"/>
    <mergeCell ref="C701:H701"/>
    <mergeCell ref="I701:I702"/>
    <mergeCell ref="C662:H662"/>
    <mergeCell ref="I662:I663"/>
    <mergeCell ref="C649:H649"/>
    <mergeCell ref="I649:I650"/>
    <mergeCell ref="C636:H636"/>
    <mergeCell ref="I636:I637"/>
    <mergeCell ref="C610:H610"/>
    <mergeCell ref="A819:B819"/>
    <mergeCell ref="A820:B820"/>
    <mergeCell ref="A821:B821"/>
    <mergeCell ref="A822:B822"/>
    <mergeCell ref="A823:B823"/>
    <mergeCell ref="C811:H811"/>
    <mergeCell ref="I811:I812"/>
    <mergeCell ref="A812:B812"/>
    <mergeCell ref="A813:B813"/>
    <mergeCell ref="A814:B814"/>
    <mergeCell ref="A815:B815"/>
    <mergeCell ref="A816:B816"/>
    <mergeCell ref="A817:B817"/>
    <mergeCell ref="A818:B818"/>
  </mergeCells>
  <conditionalFormatting sqref="C311:H3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H3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:H33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3:H35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7:H36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1:H38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5:H39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9:H40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3:H42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7:H43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1:H4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5:H46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9:H47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3:H49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H50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H52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H53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8:H54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1:H56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4:H57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7:H58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0:H6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:H6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6:H6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9:H63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2:H65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5:H66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8:H67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1:H69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4:H70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7:H7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0:H7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3:H7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6:H7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1:H7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6:H7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1:H8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6:H8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1:H8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54" t="s">
        <v>18</v>
      </c>
      <c r="C4" s="1055"/>
      <c r="D4" s="1055"/>
      <c r="E4" s="1055"/>
      <c r="F4" s="1055"/>
      <c r="G4" s="1055"/>
      <c r="H4" s="1055"/>
      <c r="I4" s="1055"/>
      <c r="J4" s="1056"/>
      <c r="K4" s="1054" t="s">
        <v>21</v>
      </c>
      <c r="L4" s="1055"/>
      <c r="M4" s="1055"/>
      <c r="N4" s="1055"/>
      <c r="O4" s="1055"/>
      <c r="P4" s="1055"/>
      <c r="Q4" s="1055"/>
      <c r="R4" s="1055"/>
      <c r="S4" s="1055"/>
      <c r="T4" s="1055"/>
      <c r="U4" s="1055"/>
      <c r="V4" s="1055"/>
      <c r="W4" s="105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54" t="s">
        <v>23</v>
      </c>
      <c r="C17" s="1055"/>
      <c r="D17" s="1055"/>
      <c r="E17" s="1055"/>
      <c r="F17" s="105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54" t="s">
        <v>18</v>
      </c>
      <c r="C4" s="1055"/>
      <c r="D4" s="1055"/>
      <c r="E4" s="1055"/>
      <c r="F4" s="1055"/>
      <c r="G4" s="1055"/>
      <c r="H4" s="1055"/>
      <c r="I4" s="1055"/>
      <c r="J4" s="1056"/>
      <c r="K4" s="1054" t="s">
        <v>21</v>
      </c>
      <c r="L4" s="1055"/>
      <c r="M4" s="1055"/>
      <c r="N4" s="1055"/>
      <c r="O4" s="1055"/>
      <c r="P4" s="1055"/>
      <c r="Q4" s="1055"/>
      <c r="R4" s="1055"/>
      <c r="S4" s="1055"/>
      <c r="T4" s="1055"/>
      <c r="U4" s="1055"/>
      <c r="V4" s="1055"/>
      <c r="W4" s="105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54" t="s">
        <v>23</v>
      </c>
      <c r="C17" s="1055"/>
      <c r="D17" s="1055"/>
      <c r="E17" s="1055"/>
      <c r="F17" s="105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54" t="s">
        <v>18</v>
      </c>
      <c r="C4" s="1055"/>
      <c r="D4" s="1055"/>
      <c r="E4" s="1055"/>
      <c r="F4" s="1055"/>
      <c r="G4" s="1055"/>
      <c r="H4" s="1055"/>
      <c r="I4" s="1055"/>
      <c r="J4" s="1056"/>
      <c r="K4" s="1054" t="s">
        <v>21</v>
      </c>
      <c r="L4" s="1055"/>
      <c r="M4" s="1055"/>
      <c r="N4" s="1055"/>
      <c r="O4" s="1055"/>
      <c r="P4" s="1055"/>
      <c r="Q4" s="1055"/>
      <c r="R4" s="1055"/>
      <c r="S4" s="1055"/>
      <c r="T4" s="1055"/>
      <c r="U4" s="1055"/>
      <c r="V4" s="1055"/>
      <c r="W4" s="105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54" t="s">
        <v>23</v>
      </c>
      <c r="C17" s="1055"/>
      <c r="D17" s="1055"/>
      <c r="E17" s="1055"/>
      <c r="F17" s="105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57" t="s">
        <v>42</v>
      </c>
      <c r="B1" s="1057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57" t="s">
        <v>42</v>
      </c>
      <c r="B1" s="1057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58" t="s">
        <v>42</v>
      </c>
      <c r="B1" s="1058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57" t="s">
        <v>42</v>
      </c>
      <c r="B1" s="1057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R859"/>
  <sheetViews>
    <sheetView showGridLines="0" topLeftCell="A811" zoomScale="70" zoomScaleNormal="70" workbookViewId="0">
      <selection activeCell="C849" sqref="C849:X849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140625" style="200" customWidth="1"/>
    <col min="3" max="23" width="10" style="200" customWidth="1"/>
    <col min="24" max="24" width="12" style="200" customWidth="1"/>
    <col min="25" max="25" width="10.42578125" style="200" customWidth="1"/>
    <col min="26" max="27" width="9.140625" style="200" customWidth="1"/>
    <col min="28" max="34" width="11.42578125" style="200"/>
    <col min="35" max="35" width="14" style="200" bestFit="1" customWidth="1"/>
    <col min="36" max="16384" width="11.42578125" style="200"/>
  </cols>
  <sheetData>
    <row r="1" spans="1:35" x14ac:dyDescent="0.2">
      <c r="A1" s="200" t="s">
        <v>58</v>
      </c>
    </row>
    <row r="2" spans="1:35" x14ac:dyDescent="0.2">
      <c r="A2" s="200" t="s">
        <v>59</v>
      </c>
      <c r="C2" s="227">
        <v>40.590000000000003</v>
      </c>
      <c r="G2" s="1118"/>
      <c r="H2" s="1118"/>
      <c r="I2" s="1118"/>
      <c r="J2" s="1118"/>
    </row>
    <row r="3" spans="1:35" x14ac:dyDescent="0.2">
      <c r="A3" s="200" t="s">
        <v>7</v>
      </c>
      <c r="C3" s="227">
        <v>64.23</v>
      </c>
    </row>
    <row r="4" spans="1:35" x14ac:dyDescent="0.2">
      <c r="A4" s="200" t="s">
        <v>60</v>
      </c>
      <c r="C4" s="200">
        <v>12315</v>
      </c>
    </row>
    <row r="6" spans="1:35" x14ac:dyDescent="0.2">
      <c r="A6" s="229" t="s">
        <v>61</v>
      </c>
      <c r="B6" s="229"/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W6" s="227">
        <v>40.590000000000003</v>
      </c>
      <c r="AA6" s="228"/>
      <c r="AB6" s="213"/>
      <c r="AH6" s="1118"/>
      <c r="AI6" s="1118"/>
    </row>
    <row r="7" spans="1:35" ht="13.5" thickBot="1" x14ac:dyDescent="0.25">
      <c r="A7" s="229" t="s">
        <v>62</v>
      </c>
      <c r="B7" s="229"/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200">
        <v>21.8</v>
      </c>
      <c r="V7" s="200">
        <v>21.8</v>
      </c>
      <c r="AA7" s="228"/>
      <c r="AB7" s="213"/>
    </row>
    <row r="8" spans="1:35" ht="13.5" thickBot="1" x14ac:dyDescent="0.25">
      <c r="A8" s="1023" t="s">
        <v>324</v>
      </c>
      <c r="B8" s="1024">
        <v>1</v>
      </c>
      <c r="C8" s="1085" t="s">
        <v>50</v>
      </c>
      <c r="D8" s="1083"/>
      <c r="E8" s="1083"/>
      <c r="F8" s="1083"/>
      <c r="G8" s="1083"/>
      <c r="H8" s="1083"/>
      <c r="I8" s="1083"/>
      <c r="J8" s="1083"/>
      <c r="K8" s="1083"/>
      <c r="L8" s="1119"/>
      <c r="M8" s="1082" t="s">
        <v>53</v>
      </c>
      <c r="N8" s="1083"/>
      <c r="O8" s="1083"/>
      <c r="P8" s="1083"/>
      <c r="Q8" s="1083"/>
      <c r="R8" s="1083"/>
      <c r="S8" s="1083"/>
      <c r="T8" s="1083"/>
      <c r="U8" s="1083"/>
      <c r="V8" s="1084"/>
      <c r="W8" s="324" t="s">
        <v>55</v>
      </c>
      <c r="AB8" s="1118"/>
      <c r="AC8" s="1118"/>
      <c r="AD8" s="1118"/>
      <c r="AE8" s="1118"/>
      <c r="AF8" s="1118"/>
      <c r="AG8" s="1118"/>
    </row>
    <row r="9" spans="1:35" x14ac:dyDescent="0.2">
      <c r="A9" s="1198" t="s">
        <v>54</v>
      </c>
      <c r="B9" s="1199"/>
      <c r="C9" s="310">
        <v>1</v>
      </c>
      <c r="D9" s="311">
        <v>2</v>
      </c>
      <c r="E9" s="311">
        <v>3</v>
      </c>
      <c r="F9" s="311">
        <v>4</v>
      </c>
      <c r="G9" s="311">
        <v>5</v>
      </c>
      <c r="H9" s="311">
        <v>6</v>
      </c>
      <c r="I9" s="311">
        <v>7</v>
      </c>
      <c r="J9" s="311">
        <v>8</v>
      </c>
      <c r="K9" s="311">
        <v>9</v>
      </c>
      <c r="L9" s="326">
        <v>10</v>
      </c>
      <c r="M9" s="310">
        <v>1</v>
      </c>
      <c r="N9" s="311">
        <v>2</v>
      </c>
      <c r="O9" s="311">
        <v>3</v>
      </c>
      <c r="P9" s="311">
        <v>4</v>
      </c>
      <c r="Q9" s="311">
        <v>5</v>
      </c>
      <c r="R9" s="311">
        <v>6</v>
      </c>
      <c r="S9" s="311">
        <v>7</v>
      </c>
      <c r="T9" s="311">
        <v>8</v>
      </c>
      <c r="U9" s="311">
        <v>9</v>
      </c>
      <c r="V9" s="312">
        <v>10</v>
      </c>
      <c r="W9" s="325">
        <v>1217</v>
      </c>
      <c r="AB9" s="210"/>
      <c r="AC9" s="210"/>
      <c r="AD9" s="210"/>
      <c r="AE9" s="210"/>
      <c r="AF9" s="210"/>
      <c r="AG9" s="210"/>
    </row>
    <row r="10" spans="1:35" ht="13.5" thickBot="1" x14ac:dyDescent="0.25">
      <c r="A10" s="1200" t="s">
        <v>2</v>
      </c>
      <c r="B10" s="1201"/>
      <c r="C10" s="327">
        <v>1</v>
      </c>
      <c r="D10" s="328">
        <v>2</v>
      </c>
      <c r="E10" s="329">
        <v>3</v>
      </c>
      <c r="F10" s="329">
        <v>3</v>
      </c>
      <c r="G10" s="330">
        <v>4</v>
      </c>
      <c r="H10" s="330">
        <v>4</v>
      </c>
      <c r="I10" s="331">
        <v>5</v>
      </c>
      <c r="J10" s="332">
        <v>6</v>
      </c>
      <c r="K10" s="333">
        <v>7</v>
      </c>
      <c r="L10" s="344">
        <v>8</v>
      </c>
      <c r="M10" s="327">
        <v>1</v>
      </c>
      <c r="N10" s="328">
        <v>2</v>
      </c>
      <c r="O10" s="329">
        <v>3</v>
      </c>
      <c r="P10" s="329">
        <v>3</v>
      </c>
      <c r="Q10" s="330">
        <v>4</v>
      </c>
      <c r="R10" s="330">
        <v>4</v>
      </c>
      <c r="S10" s="331">
        <v>5</v>
      </c>
      <c r="T10" s="332">
        <v>6</v>
      </c>
      <c r="U10" s="333">
        <v>7</v>
      </c>
      <c r="V10" s="344">
        <v>8</v>
      </c>
      <c r="W10" s="334" t="s">
        <v>0</v>
      </c>
      <c r="AB10" s="210"/>
      <c r="AC10" s="210"/>
      <c r="AD10" s="210"/>
      <c r="AE10" s="210"/>
      <c r="AF10" s="210"/>
      <c r="AG10" s="210"/>
    </row>
    <row r="11" spans="1:35" x14ac:dyDescent="0.2">
      <c r="A11" s="1202" t="s">
        <v>3</v>
      </c>
      <c r="B11" s="1203"/>
      <c r="C11" s="338">
        <v>140</v>
      </c>
      <c r="D11" s="339">
        <v>140</v>
      </c>
      <c r="E11" s="339">
        <v>140</v>
      </c>
      <c r="F11" s="339">
        <v>140</v>
      </c>
      <c r="G11" s="339">
        <v>140</v>
      </c>
      <c r="H11" s="339">
        <v>140</v>
      </c>
      <c r="I11" s="339">
        <v>140</v>
      </c>
      <c r="J11" s="339">
        <v>140</v>
      </c>
      <c r="K11" s="339">
        <v>140</v>
      </c>
      <c r="L11" s="340">
        <v>140</v>
      </c>
      <c r="M11" s="338">
        <v>140</v>
      </c>
      <c r="N11" s="339">
        <v>140</v>
      </c>
      <c r="O11" s="339">
        <v>140</v>
      </c>
      <c r="P11" s="339">
        <v>140</v>
      </c>
      <c r="Q11" s="339">
        <v>140</v>
      </c>
      <c r="R11" s="339">
        <v>140</v>
      </c>
      <c r="S11" s="339">
        <v>140</v>
      </c>
      <c r="T11" s="339">
        <v>140</v>
      </c>
      <c r="U11" s="339">
        <v>140</v>
      </c>
      <c r="V11" s="343">
        <v>140</v>
      </c>
      <c r="W11" s="342">
        <v>140</v>
      </c>
      <c r="X11" s="313"/>
      <c r="Y11" s="313"/>
      <c r="Z11" s="313"/>
      <c r="AA11" s="313"/>
      <c r="AB11" s="210"/>
      <c r="AC11" s="210"/>
      <c r="AD11" s="210"/>
      <c r="AE11" s="210"/>
      <c r="AF11" s="210"/>
      <c r="AG11" s="210"/>
    </row>
    <row r="12" spans="1:35" x14ac:dyDescent="0.2">
      <c r="A12" s="1061" t="s">
        <v>6</v>
      </c>
      <c r="B12" s="1062"/>
      <c r="C12" s="239">
        <v>142.01639344262296</v>
      </c>
      <c r="D12" s="240">
        <v>148.82417582417582</v>
      </c>
      <c r="E12" s="240">
        <v>153.54716981132074</v>
      </c>
      <c r="F12" s="240">
        <v>154.74545454545455</v>
      </c>
      <c r="G12" s="240">
        <v>160.75862068965517</v>
      </c>
      <c r="H12" s="240">
        <v>158.5</v>
      </c>
      <c r="I12" s="240">
        <v>163.35227272727272</v>
      </c>
      <c r="J12" s="240">
        <v>165.85567010309279</v>
      </c>
      <c r="K12" s="240">
        <v>168.17460317460316</v>
      </c>
      <c r="L12" s="280">
        <v>185.84375</v>
      </c>
      <c r="M12" s="239">
        <v>161.25</v>
      </c>
      <c r="N12" s="240">
        <v>165.65</v>
      </c>
      <c r="O12" s="240">
        <v>171.86</v>
      </c>
      <c r="P12" s="240">
        <v>170.1904761904762</v>
      </c>
      <c r="Q12" s="240">
        <v>189.96</v>
      </c>
      <c r="R12" s="240">
        <v>184.16949152542372</v>
      </c>
      <c r="S12" s="240">
        <v>191.009900990099</v>
      </c>
      <c r="T12" s="240">
        <v>195.74647887323943</v>
      </c>
      <c r="U12" s="240">
        <v>205.92105263157896</v>
      </c>
      <c r="V12" s="241">
        <v>212.57142857142858</v>
      </c>
      <c r="W12" s="317">
        <v>171.04930156121611</v>
      </c>
      <c r="Y12" s="313"/>
      <c r="Z12" s="313"/>
      <c r="AA12" s="1120" t="s">
        <v>63</v>
      </c>
      <c r="AB12" s="1120"/>
      <c r="AC12" s="1120"/>
      <c r="AD12" s="1120"/>
      <c r="AE12" s="1120"/>
      <c r="AF12" s="210"/>
      <c r="AG12" s="210"/>
    </row>
    <row r="13" spans="1:35" x14ac:dyDescent="0.2">
      <c r="A13" s="1059" t="s">
        <v>7</v>
      </c>
      <c r="B13" s="1060"/>
      <c r="C13" s="242">
        <v>91.803278688524586</v>
      </c>
      <c r="D13" s="243">
        <v>94.505494505494511</v>
      </c>
      <c r="E13" s="243">
        <v>79.245283018867923</v>
      </c>
      <c r="F13" s="243">
        <v>96.36363636363636</v>
      </c>
      <c r="G13" s="243">
        <v>96.551724137931032</v>
      </c>
      <c r="H13" s="243">
        <v>98.333333333333329</v>
      </c>
      <c r="I13" s="243">
        <v>96.590909090909093</v>
      </c>
      <c r="J13" s="243">
        <v>98.969072164948457</v>
      </c>
      <c r="K13" s="243">
        <v>100</v>
      </c>
      <c r="L13" s="281">
        <v>90.625</v>
      </c>
      <c r="M13" s="242">
        <v>100</v>
      </c>
      <c r="N13" s="243">
        <v>90</v>
      </c>
      <c r="O13" s="243">
        <v>100</v>
      </c>
      <c r="P13" s="243">
        <v>100</v>
      </c>
      <c r="Q13" s="243">
        <v>100</v>
      </c>
      <c r="R13" s="243">
        <v>96.610169491525426</v>
      </c>
      <c r="S13" s="243">
        <v>99.009900990099013</v>
      </c>
      <c r="T13" s="243">
        <v>100</v>
      </c>
      <c r="U13" s="243">
        <v>100</v>
      </c>
      <c r="V13" s="244">
        <v>100</v>
      </c>
      <c r="W13" s="245">
        <v>60.558751027115861</v>
      </c>
      <c r="X13" s="313"/>
      <c r="AA13" s="1120"/>
      <c r="AB13" s="1120"/>
      <c r="AC13" s="1120"/>
      <c r="AD13" s="1120"/>
      <c r="AE13" s="1120"/>
      <c r="AF13" s="210"/>
      <c r="AG13" s="210"/>
    </row>
    <row r="14" spans="1:35" ht="12.75" customHeight="1" x14ac:dyDescent="0.2">
      <c r="A14" s="1059" t="s">
        <v>8</v>
      </c>
      <c r="B14" s="1060"/>
      <c r="C14" s="246">
        <v>5.4385941682715523E-2</v>
      </c>
      <c r="D14" s="247">
        <v>5.5136142551454929E-2</v>
      </c>
      <c r="E14" s="247">
        <v>7.0966546694687896E-2</v>
      </c>
      <c r="F14" s="247">
        <v>5.3957462992408563E-2</v>
      </c>
      <c r="G14" s="247">
        <v>4.6783180306385126E-2</v>
      </c>
      <c r="H14" s="247">
        <v>4.6711847563439657E-2</v>
      </c>
      <c r="I14" s="247">
        <v>4.0418229430807327E-2</v>
      </c>
      <c r="J14" s="247">
        <v>3.6587967211347536E-2</v>
      </c>
      <c r="K14" s="247">
        <v>3.3090763032087592E-2</v>
      </c>
      <c r="L14" s="283">
        <v>5.7571623605724966E-2</v>
      </c>
      <c r="M14" s="246">
        <v>4.3525398631660647E-2</v>
      </c>
      <c r="N14" s="247">
        <v>6.4085426358303305E-2</v>
      </c>
      <c r="O14" s="247">
        <v>3.5240513177644733E-2</v>
      </c>
      <c r="P14" s="247">
        <v>3.405045982445757E-2</v>
      </c>
      <c r="Q14" s="247">
        <v>2.858181427830149E-2</v>
      </c>
      <c r="R14" s="247">
        <v>4.5287268076075728E-2</v>
      </c>
      <c r="S14" s="247">
        <v>3.1605725093375454E-2</v>
      </c>
      <c r="T14" s="247">
        <v>3.088745182018687E-2</v>
      </c>
      <c r="U14" s="247">
        <v>3.3448510977732077E-2</v>
      </c>
      <c r="V14" s="248">
        <v>3.920666900610411E-2</v>
      </c>
      <c r="W14" s="249">
        <v>0.11190305299414273</v>
      </c>
      <c r="X14" s="313"/>
      <c r="Y14" s="210"/>
      <c r="Z14" s="210"/>
      <c r="AA14" s="1120"/>
      <c r="AB14" s="1120"/>
      <c r="AC14" s="1120"/>
      <c r="AD14" s="1120"/>
      <c r="AE14" s="1120"/>
      <c r="AF14" s="210"/>
      <c r="AG14" s="210"/>
    </row>
    <row r="15" spans="1:35" x14ac:dyDescent="0.2">
      <c r="A15" s="1061" t="s">
        <v>1</v>
      </c>
      <c r="B15" s="1062"/>
      <c r="C15" s="250">
        <f>C12/C11*100-100</f>
        <v>1.4402810304449787</v>
      </c>
      <c r="D15" s="251">
        <f t="shared" ref="D15:F15" si="0">D12/D11*100-100</f>
        <v>6.3029827315541667</v>
      </c>
      <c r="E15" s="251">
        <f t="shared" si="0"/>
        <v>9.6765498652291058</v>
      </c>
      <c r="F15" s="251">
        <f t="shared" si="0"/>
        <v>10.532467532467521</v>
      </c>
      <c r="G15" s="251">
        <f>G12/G11*100-100</f>
        <v>14.827586206896541</v>
      </c>
      <c r="H15" s="251">
        <f t="shared" ref="H15:L15" si="1">H12/H11*100-100</f>
        <v>13.214285714285708</v>
      </c>
      <c r="I15" s="251">
        <f t="shared" si="1"/>
        <v>16.680194805194802</v>
      </c>
      <c r="J15" s="251">
        <f t="shared" si="1"/>
        <v>18.468335787923422</v>
      </c>
      <c r="K15" s="251">
        <f t="shared" ref="K15" si="2">K12/K11*100-100</f>
        <v>20.124716553287982</v>
      </c>
      <c r="L15" s="307">
        <f t="shared" si="1"/>
        <v>32.745535714285722</v>
      </c>
      <c r="M15" s="250">
        <f>M12/M11*100-100</f>
        <v>15.178571428571416</v>
      </c>
      <c r="N15" s="251">
        <f t="shared" ref="N15:P15" si="3">N12/N11*100-100</f>
        <v>18.321428571428584</v>
      </c>
      <c r="O15" s="251">
        <f t="shared" si="3"/>
        <v>22.757142857142881</v>
      </c>
      <c r="P15" s="251">
        <f t="shared" si="3"/>
        <v>21.564625850340136</v>
      </c>
      <c r="Q15" s="251">
        <f t="shared" ref="Q15" si="4">Q12/Q11*100-100</f>
        <v>35.685714285714312</v>
      </c>
      <c r="R15" s="251">
        <f t="shared" ref="R15:S15" si="5">R12/R11*100-100</f>
        <v>31.54963680387408</v>
      </c>
      <c r="S15" s="251">
        <f t="shared" si="5"/>
        <v>36.435643564356411</v>
      </c>
      <c r="T15" s="251">
        <f t="shared" ref="T15:U15" si="6">T12/T11*100-100</f>
        <v>39.8189134808853</v>
      </c>
      <c r="U15" s="251">
        <f t="shared" si="6"/>
        <v>47.086466165413555</v>
      </c>
      <c r="V15" s="252">
        <f t="shared" ref="V15" si="7">V12/V11*100-100</f>
        <v>51.83673469387756</v>
      </c>
      <c r="W15" s="316">
        <f t="shared" ref="W15" si="8">W12/W11*100-100</f>
        <v>22.17807254372579</v>
      </c>
      <c r="AB15" s="210"/>
      <c r="AC15" s="210"/>
      <c r="AD15" s="210"/>
      <c r="AE15" s="210"/>
      <c r="AF15" s="210"/>
      <c r="AG15" s="210"/>
    </row>
    <row r="16" spans="1:35" ht="13.5" thickBot="1" x14ac:dyDescent="0.25">
      <c r="A16" s="1200" t="s">
        <v>27</v>
      </c>
      <c r="B16" s="1201"/>
      <c r="C16" s="220">
        <f t="shared" ref="C16:W16" si="9">C12-C6</f>
        <v>101.42639344262295</v>
      </c>
      <c r="D16" s="221">
        <f t="shared" si="9"/>
        <v>108.23417582417582</v>
      </c>
      <c r="E16" s="221">
        <f t="shared" si="9"/>
        <v>112.95716981132074</v>
      </c>
      <c r="F16" s="221">
        <f t="shared" si="9"/>
        <v>114.15545454545455</v>
      </c>
      <c r="G16" s="221">
        <f t="shared" si="9"/>
        <v>120.16862068965517</v>
      </c>
      <c r="H16" s="221">
        <f t="shared" si="9"/>
        <v>117.91</v>
      </c>
      <c r="I16" s="221">
        <f t="shared" si="9"/>
        <v>122.76227272727272</v>
      </c>
      <c r="J16" s="221">
        <f t="shared" si="9"/>
        <v>125.26567010309279</v>
      </c>
      <c r="K16" s="221">
        <f t="shared" si="9"/>
        <v>127.58460317460316</v>
      </c>
      <c r="L16" s="341">
        <f t="shared" si="9"/>
        <v>145.25375</v>
      </c>
      <c r="M16" s="220">
        <f t="shared" si="9"/>
        <v>120.66</v>
      </c>
      <c r="N16" s="221">
        <f t="shared" si="9"/>
        <v>125.06</v>
      </c>
      <c r="O16" s="221">
        <f t="shared" si="9"/>
        <v>131.27000000000001</v>
      </c>
      <c r="P16" s="221">
        <f t="shared" si="9"/>
        <v>129.6004761904762</v>
      </c>
      <c r="Q16" s="221">
        <f t="shared" si="9"/>
        <v>149.37</v>
      </c>
      <c r="R16" s="221">
        <f t="shared" si="9"/>
        <v>143.57949152542372</v>
      </c>
      <c r="S16" s="221">
        <f t="shared" si="9"/>
        <v>150.41990099009899</v>
      </c>
      <c r="T16" s="221">
        <f t="shared" si="9"/>
        <v>155.15647887323942</v>
      </c>
      <c r="U16" s="221">
        <f t="shared" si="9"/>
        <v>165.33105263157896</v>
      </c>
      <c r="V16" s="226">
        <f t="shared" ref="V16" si="10">V12-V6</f>
        <v>171.98142857142858</v>
      </c>
      <c r="W16" s="287">
        <f t="shared" si="9"/>
        <v>130.45930156121611</v>
      </c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</row>
    <row r="17" spans="1:33" x14ac:dyDescent="0.2">
      <c r="A17" s="1067" t="s">
        <v>51</v>
      </c>
      <c r="B17" s="1068"/>
      <c r="C17" s="321">
        <v>578</v>
      </c>
      <c r="D17" s="308">
        <v>919</v>
      </c>
      <c r="E17" s="308">
        <v>548</v>
      </c>
      <c r="F17" s="308">
        <v>549</v>
      </c>
      <c r="G17" s="308">
        <v>575</v>
      </c>
      <c r="H17" s="308">
        <v>574</v>
      </c>
      <c r="I17" s="308">
        <v>836</v>
      </c>
      <c r="J17" s="308">
        <v>967</v>
      </c>
      <c r="K17" s="308">
        <v>608</v>
      </c>
      <c r="L17" s="335">
        <v>617</v>
      </c>
      <c r="M17" s="321">
        <v>344</v>
      </c>
      <c r="N17" s="308">
        <v>559</v>
      </c>
      <c r="O17" s="308">
        <v>512</v>
      </c>
      <c r="P17" s="308">
        <v>512</v>
      </c>
      <c r="Q17" s="308">
        <v>589</v>
      </c>
      <c r="R17" s="308">
        <v>590</v>
      </c>
      <c r="S17" s="308">
        <v>931</v>
      </c>
      <c r="T17" s="308">
        <v>672</v>
      </c>
      <c r="U17" s="308">
        <v>381</v>
      </c>
      <c r="V17" s="336">
        <v>225</v>
      </c>
      <c r="W17" s="337">
        <f>SUM(C17:V17)</f>
        <v>12086</v>
      </c>
      <c r="X17" s="200" t="s">
        <v>56</v>
      </c>
      <c r="Y17" s="263">
        <v>230</v>
      </c>
      <c r="Z17" s="264">
        <f>Y17/C4</f>
        <v>1.8676410881039381E-2</v>
      </c>
      <c r="AA17" s="228"/>
      <c r="AB17" s="210"/>
      <c r="AC17" s="210"/>
      <c r="AD17" s="210"/>
      <c r="AE17" s="210"/>
      <c r="AF17" s="210"/>
      <c r="AG17" s="210"/>
    </row>
    <row r="18" spans="1:33" x14ac:dyDescent="0.2">
      <c r="A18" s="1067" t="s">
        <v>28</v>
      </c>
      <c r="B18" s="1068"/>
      <c r="C18" s="218">
        <v>30.5</v>
      </c>
      <c r="D18" s="267">
        <v>30</v>
      </c>
      <c r="E18" s="267">
        <v>29.5</v>
      </c>
      <c r="F18" s="267">
        <v>29.5</v>
      </c>
      <c r="G18" s="267">
        <v>29</v>
      </c>
      <c r="H18" s="267">
        <v>29</v>
      </c>
      <c r="I18" s="267">
        <v>29</v>
      </c>
      <c r="J18" s="267">
        <v>29</v>
      </c>
      <c r="K18" s="267">
        <v>28.5</v>
      </c>
      <c r="L18" s="309">
        <v>28</v>
      </c>
      <c r="M18" s="218">
        <v>29</v>
      </c>
      <c r="N18" s="267">
        <v>29</v>
      </c>
      <c r="O18" s="267">
        <v>28.5</v>
      </c>
      <c r="P18" s="267">
        <v>28.5</v>
      </c>
      <c r="Q18" s="267">
        <v>28</v>
      </c>
      <c r="R18" s="267">
        <v>28</v>
      </c>
      <c r="S18" s="267">
        <v>28</v>
      </c>
      <c r="T18" s="267">
        <v>28</v>
      </c>
      <c r="U18" s="267">
        <v>27.5</v>
      </c>
      <c r="V18" s="219">
        <v>27.5</v>
      </c>
      <c r="W18" s="222"/>
      <c r="X18" s="200" t="s">
        <v>57</v>
      </c>
      <c r="Y18" s="200">
        <v>21.81</v>
      </c>
      <c r="AB18" s="210"/>
      <c r="AC18" s="210"/>
      <c r="AD18" s="210"/>
      <c r="AE18" s="210"/>
      <c r="AF18" s="210"/>
      <c r="AG18" s="210"/>
    </row>
    <row r="19" spans="1:33" ht="13.5" thickBot="1" x14ac:dyDescent="0.25">
      <c r="A19" s="1069" t="s">
        <v>26</v>
      </c>
      <c r="B19" s="1070"/>
      <c r="C19" s="216">
        <f t="shared" ref="C19:U19" si="11">(C18-C7)</f>
        <v>8.6999999999999993</v>
      </c>
      <c r="D19" s="217">
        <f t="shared" si="11"/>
        <v>8.1999999999999993</v>
      </c>
      <c r="E19" s="217">
        <f t="shared" si="11"/>
        <v>7.6999999999999993</v>
      </c>
      <c r="F19" s="217">
        <f t="shared" si="11"/>
        <v>7.6999999999999993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7.1999999999999993</v>
      </c>
      <c r="K19" s="217">
        <f t="shared" si="11"/>
        <v>6.6999999999999993</v>
      </c>
      <c r="L19" s="323">
        <f t="shared" si="11"/>
        <v>6.1999999999999993</v>
      </c>
      <c r="M19" s="216">
        <f t="shared" si="11"/>
        <v>7.1999999999999993</v>
      </c>
      <c r="N19" s="217">
        <f t="shared" si="11"/>
        <v>7.1999999999999993</v>
      </c>
      <c r="O19" s="217">
        <f t="shared" si="11"/>
        <v>6.6999999999999993</v>
      </c>
      <c r="P19" s="217">
        <f t="shared" si="11"/>
        <v>6.6999999999999993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6.1999999999999993</v>
      </c>
      <c r="U19" s="217">
        <f t="shared" si="11"/>
        <v>5.6999999999999993</v>
      </c>
      <c r="V19" s="322">
        <f t="shared" ref="V19" si="12">(V18-V7)</f>
        <v>5.6999999999999993</v>
      </c>
      <c r="W19" s="223"/>
      <c r="X19" s="200" t="s">
        <v>26</v>
      </c>
      <c r="AB19" s="210"/>
      <c r="AC19" s="210"/>
      <c r="AD19" s="210"/>
      <c r="AE19" s="210"/>
      <c r="AF19" s="210"/>
      <c r="AG19" s="210"/>
    </row>
    <row r="20" spans="1:33" x14ac:dyDescent="0.2">
      <c r="C20" s="200">
        <v>30.5</v>
      </c>
      <c r="D20" s="200">
        <v>30</v>
      </c>
      <c r="E20" s="200">
        <v>29.5</v>
      </c>
      <c r="F20" s="200">
        <v>29.5</v>
      </c>
      <c r="J20" s="200">
        <v>29</v>
      </c>
    </row>
    <row r="21" spans="1:33" ht="13.5" thickBot="1" x14ac:dyDescent="0.25"/>
    <row r="22" spans="1:33" ht="13.5" thickBot="1" x14ac:dyDescent="0.25">
      <c r="A22" s="230" t="s">
        <v>324</v>
      </c>
      <c r="B22" s="1025">
        <f>B8+1</f>
        <v>2</v>
      </c>
      <c r="C22" s="1085" t="s">
        <v>50</v>
      </c>
      <c r="D22" s="1083"/>
      <c r="E22" s="1083"/>
      <c r="F22" s="1083"/>
      <c r="G22" s="1083"/>
      <c r="H22" s="1083"/>
      <c r="I22" s="1083"/>
      <c r="J22" s="1083"/>
      <c r="K22" s="1083"/>
      <c r="L22" s="1119"/>
      <c r="M22" s="1082" t="s">
        <v>53</v>
      </c>
      <c r="N22" s="1083"/>
      <c r="O22" s="1083"/>
      <c r="P22" s="1083"/>
      <c r="Q22" s="1083"/>
      <c r="R22" s="1083"/>
      <c r="S22" s="1083"/>
      <c r="T22" s="1083"/>
      <c r="U22" s="1083"/>
      <c r="V22" s="1084"/>
      <c r="W22" s="324" t="s">
        <v>55</v>
      </c>
    </row>
    <row r="23" spans="1:33" x14ac:dyDescent="0.2">
      <c r="A23" s="1204" t="s">
        <v>54</v>
      </c>
      <c r="B23" s="1205"/>
      <c r="C23" s="638">
        <v>1</v>
      </c>
      <c r="D23" s="311">
        <v>2</v>
      </c>
      <c r="E23" s="311">
        <v>3</v>
      </c>
      <c r="F23" s="311">
        <v>4</v>
      </c>
      <c r="G23" s="311">
        <v>5</v>
      </c>
      <c r="H23" s="311">
        <v>6</v>
      </c>
      <c r="I23" s="311">
        <v>7</v>
      </c>
      <c r="J23" s="311">
        <v>8</v>
      </c>
      <c r="K23" s="311">
        <v>9</v>
      </c>
      <c r="L23" s="326">
        <v>10</v>
      </c>
      <c r="M23" s="310">
        <v>1</v>
      </c>
      <c r="N23" s="311">
        <v>2</v>
      </c>
      <c r="O23" s="311">
        <v>3</v>
      </c>
      <c r="P23" s="311">
        <v>4</v>
      </c>
      <c r="Q23" s="311">
        <v>5</v>
      </c>
      <c r="R23" s="311">
        <v>6</v>
      </c>
      <c r="S23" s="311">
        <v>7</v>
      </c>
      <c r="T23" s="311">
        <v>8</v>
      </c>
      <c r="U23" s="311">
        <v>9</v>
      </c>
      <c r="V23" s="312">
        <v>10</v>
      </c>
      <c r="W23" s="325">
        <v>1219</v>
      </c>
    </row>
    <row r="24" spans="1:33" ht="13.5" thickBot="1" x14ac:dyDescent="0.25">
      <c r="A24" s="1206" t="s">
        <v>2</v>
      </c>
      <c r="B24" s="1207"/>
      <c r="C24" s="560">
        <v>1</v>
      </c>
      <c r="D24" s="328">
        <v>2</v>
      </c>
      <c r="E24" s="329">
        <v>3</v>
      </c>
      <c r="F24" s="329">
        <v>3</v>
      </c>
      <c r="G24" s="330">
        <v>4</v>
      </c>
      <c r="H24" s="330">
        <v>4</v>
      </c>
      <c r="I24" s="331">
        <v>5</v>
      </c>
      <c r="J24" s="332">
        <v>6</v>
      </c>
      <c r="K24" s="333">
        <v>7</v>
      </c>
      <c r="L24" s="344">
        <v>8</v>
      </c>
      <c r="M24" s="327">
        <v>1</v>
      </c>
      <c r="N24" s="328">
        <v>2</v>
      </c>
      <c r="O24" s="329">
        <v>3</v>
      </c>
      <c r="P24" s="329">
        <v>3</v>
      </c>
      <c r="Q24" s="330">
        <v>4</v>
      </c>
      <c r="R24" s="330">
        <v>4</v>
      </c>
      <c r="S24" s="331">
        <v>5</v>
      </c>
      <c r="T24" s="332">
        <v>6</v>
      </c>
      <c r="U24" s="333">
        <v>7</v>
      </c>
      <c r="V24" s="344">
        <v>8</v>
      </c>
      <c r="W24" s="334" t="s">
        <v>0</v>
      </c>
    </row>
    <row r="25" spans="1:33" x14ac:dyDescent="0.2">
      <c r="A25" s="1208" t="s">
        <v>3</v>
      </c>
      <c r="B25" s="1209"/>
      <c r="C25" s="419">
        <v>270</v>
      </c>
      <c r="D25" s="339">
        <v>270</v>
      </c>
      <c r="E25" s="339">
        <v>270</v>
      </c>
      <c r="F25" s="339">
        <v>270</v>
      </c>
      <c r="G25" s="339">
        <v>270</v>
      </c>
      <c r="H25" s="339">
        <v>270</v>
      </c>
      <c r="I25" s="339">
        <v>270</v>
      </c>
      <c r="J25" s="339">
        <v>270</v>
      </c>
      <c r="K25" s="339">
        <v>270</v>
      </c>
      <c r="L25" s="340">
        <v>270</v>
      </c>
      <c r="M25" s="338">
        <v>270</v>
      </c>
      <c r="N25" s="339">
        <v>270</v>
      </c>
      <c r="O25" s="339">
        <v>270</v>
      </c>
      <c r="P25" s="339">
        <v>270</v>
      </c>
      <c r="Q25" s="339">
        <v>270</v>
      </c>
      <c r="R25" s="339">
        <v>270</v>
      </c>
      <c r="S25" s="339">
        <v>270</v>
      </c>
      <c r="T25" s="339">
        <v>270</v>
      </c>
      <c r="U25" s="339">
        <v>270</v>
      </c>
      <c r="V25" s="343">
        <v>270</v>
      </c>
      <c r="W25" s="342">
        <v>270</v>
      </c>
      <c r="X25" s="313"/>
      <c r="Y25" s="313"/>
      <c r="Z25" s="313"/>
    </row>
    <row r="26" spans="1:33" x14ac:dyDescent="0.2">
      <c r="A26" s="1210" t="s">
        <v>6</v>
      </c>
      <c r="B26" s="1211"/>
      <c r="C26" s="420">
        <v>270</v>
      </c>
      <c r="D26" s="240">
        <v>275</v>
      </c>
      <c r="E26" s="240">
        <v>284</v>
      </c>
      <c r="F26" s="240">
        <v>274</v>
      </c>
      <c r="G26" s="240">
        <v>276</v>
      </c>
      <c r="H26" s="240">
        <v>279</v>
      </c>
      <c r="I26" s="240">
        <v>282</v>
      </c>
      <c r="J26" s="240">
        <v>276</v>
      </c>
      <c r="K26" s="240">
        <v>298</v>
      </c>
      <c r="L26" s="280">
        <v>295</v>
      </c>
      <c r="M26" s="239">
        <v>256</v>
      </c>
      <c r="N26" s="240">
        <v>252</v>
      </c>
      <c r="O26" s="240">
        <v>257</v>
      </c>
      <c r="P26" s="240">
        <v>269</v>
      </c>
      <c r="Q26" s="240">
        <v>260</v>
      </c>
      <c r="R26" s="240">
        <v>263</v>
      </c>
      <c r="S26" s="240">
        <v>270</v>
      </c>
      <c r="T26" s="240">
        <v>279</v>
      </c>
      <c r="U26" s="240">
        <v>286</v>
      </c>
      <c r="V26" s="241">
        <v>286</v>
      </c>
      <c r="W26" s="317">
        <v>274</v>
      </c>
      <c r="Y26" s="313"/>
      <c r="Z26" s="313"/>
    </row>
    <row r="27" spans="1:33" x14ac:dyDescent="0.2">
      <c r="A27" s="1206" t="s">
        <v>7</v>
      </c>
      <c r="B27" s="1207"/>
      <c r="C27" s="421">
        <v>78.7</v>
      </c>
      <c r="D27" s="243">
        <v>85.7</v>
      </c>
      <c r="E27" s="243">
        <v>90.7</v>
      </c>
      <c r="F27" s="243">
        <v>80</v>
      </c>
      <c r="G27" s="243">
        <v>83.1</v>
      </c>
      <c r="H27" s="243">
        <v>81</v>
      </c>
      <c r="I27" s="243">
        <v>86.7</v>
      </c>
      <c r="J27" s="243">
        <v>92.7</v>
      </c>
      <c r="K27" s="243">
        <v>88.3</v>
      </c>
      <c r="L27" s="281">
        <v>82</v>
      </c>
      <c r="M27" s="242">
        <v>74.3</v>
      </c>
      <c r="N27" s="243">
        <v>79.599999999999994</v>
      </c>
      <c r="O27" s="243">
        <v>80.400000000000006</v>
      </c>
      <c r="P27" s="243">
        <v>94.8</v>
      </c>
      <c r="Q27" s="243">
        <v>84.5</v>
      </c>
      <c r="R27" s="243">
        <v>81.7</v>
      </c>
      <c r="S27" s="243">
        <v>93.5</v>
      </c>
      <c r="T27" s="243">
        <v>92.5</v>
      </c>
      <c r="U27" s="243">
        <v>97.5</v>
      </c>
      <c r="V27" s="244">
        <v>95.5</v>
      </c>
      <c r="W27" s="245">
        <v>79.599999999999994</v>
      </c>
      <c r="X27" s="313"/>
    </row>
    <row r="28" spans="1:33" x14ac:dyDescent="0.2">
      <c r="A28" s="1206" t="s">
        <v>8</v>
      </c>
      <c r="B28" s="1207"/>
      <c r="C28" s="422">
        <v>7.9000000000000001E-2</v>
      </c>
      <c r="D28" s="247">
        <v>6.6000000000000003E-2</v>
      </c>
      <c r="E28" s="247">
        <v>6.4000000000000001E-2</v>
      </c>
      <c r="F28" s="247">
        <v>7.4999999999999997E-2</v>
      </c>
      <c r="G28" s="247">
        <v>7.0000000000000007E-2</v>
      </c>
      <c r="H28" s="247">
        <v>7.9000000000000001E-2</v>
      </c>
      <c r="I28" s="247">
        <v>6.7000000000000004E-2</v>
      </c>
      <c r="J28" s="247">
        <v>5.6000000000000001E-2</v>
      </c>
      <c r="K28" s="247">
        <v>6.4000000000000001E-2</v>
      </c>
      <c r="L28" s="283">
        <v>7.9000000000000001E-2</v>
      </c>
      <c r="M28" s="246">
        <v>9.0999999999999998E-2</v>
      </c>
      <c r="N28" s="247">
        <v>8.3000000000000004E-2</v>
      </c>
      <c r="O28" s="247">
        <v>8.2000000000000003E-2</v>
      </c>
      <c r="P28" s="247">
        <v>5.7000000000000002E-2</v>
      </c>
      <c r="Q28" s="247">
        <v>6.8000000000000005E-2</v>
      </c>
      <c r="R28" s="247">
        <v>6.8000000000000005E-2</v>
      </c>
      <c r="S28" s="247">
        <v>5.3999999999999999E-2</v>
      </c>
      <c r="T28" s="247">
        <v>0.06</v>
      </c>
      <c r="U28" s="247">
        <v>5.1999999999999998E-2</v>
      </c>
      <c r="V28" s="248">
        <v>5.3999999999999999E-2</v>
      </c>
      <c r="W28" s="249">
        <v>0.08</v>
      </c>
      <c r="X28" s="313"/>
      <c r="Y28" s="210"/>
      <c r="Z28" s="210"/>
    </row>
    <row r="29" spans="1:33" x14ac:dyDescent="0.2">
      <c r="A29" s="1210" t="s">
        <v>1</v>
      </c>
      <c r="B29" s="1211"/>
      <c r="C29" s="423">
        <f>C26/C25*100-100</f>
        <v>0</v>
      </c>
      <c r="D29" s="251">
        <f t="shared" ref="D29:F29" si="13">D26/D25*100-100</f>
        <v>1.8518518518518619</v>
      </c>
      <c r="E29" s="251">
        <f t="shared" si="13"/>
        <v>5.1851851851851762</v>
      </c>
      <c r="F29" s="251">
        <f t="shared" si="13"/>
        <v>1.481481481481481</v>
      </c>
      <c r="G29" s="251">
        <f>G26/G25*100-100</f>
        <v>2.2222222222222143</v>
      </c>
      <c r="H29" s="251">
        <f t="shared" ref="H29:L29" si="14">H26/H25*100-100</f>
        <v>3.3333333333333428</v>
      </c>
      <c r="I29" s="251">
        <f t="shared" si="14"/>
        <v>4.4444444444444571</v>
      </c>
      <c r="J29" s="251">
        <f t="shared" si="14"/>
        <v>2.2222222222222143</v>
      </c>
      <c r="K29" s="251">
        <f t="shared" si="14"/>
        <v>10.370370370370367</v>
      </c>
      <c r="L29" s="307">
        <f t="shared" si="14"/>
        <v>9.2592592592592524</v>
      </c>
      <c r="M29" s="250">
        <f>M26/M25*100-100</f>
        <v>-5.1851851851851762</v>
      </c>
      <c r="N29" s="251">
        <f t="shared" ref="N29:W29" si="15">N26/N25*100-100</f>
        <v>-6.6666666666666714</v>
      </c>
      <c r="O29" s="251">
        <f t="shared" si="15"/>
        <v>-4.8148148148148096</v>
      </c>
      <c r="P29" s="251">
        <f t="shared" si="15"/>
        <v>-0.37037037037036669</v>
      </c>
      <c r="Q29" s="251">
        <f t="shared" si="15"/>
        <v>-3.7037037037037095</v>
      </c>
      <c r="R29" s="251">
        <f t="shared" si="15"/>
        <v>-2.5925925925925952</v>
      </c>
      <c r="S29" s="251">
        <f t="shared" si="15"/>
        <v>0</v>
      </c>
      <c r="T29" s="251">
        <f t="shared" si="15"/>
        <v>3.3333333333333428</v>
      </c>
      <c r="U29" s="251">
        <f t="shared" si="15"/>
        <v>5.925925925925938</v>
      </c>
      <c r="V29" s="252">
        <f t="shared" si="15"/>
        <v>5.925925925925938</v>
      </c>
      <c r="W29" s="316">
        <f t="shared" si="15"/>
        <v>1.481481481481481</v>
      </c>
    </row>
    <row r="30" spans="1:33" ht="13.5" thickBot="1" x14ac:dyDescent="0.25">
      <c r="A30" s="1206" t="s">
        <v>27</v>
      </c>
      <c r="B30" s="1207"/>
      <c r="C30" s="477">
        <f>C26-C12</f>
        <v>127.98360655737704</v>
      </c>
      <c r="D30" s="221">
        <f t="shared" ref="D30:V30" si="16">D26-D12</f>
        <v>126.17582417582418</v>
      </c>
      <c r="E30" s="221">
        <f t="shared" si="16"/>
        <v>130.45283018867926</v>
      </c>
      <c r="F30" s="221">
        <f t="shared" si="16"/>
        <v>119.25454545454545</v>
      </c>
      <c r="G30" s="221">
        <f t="shared" si="16"/>
        <v>115.24137931034483</v>
      </c>
      <c r="H30" s="221">
        <f t="shared" si="16"/>
        <v>120.5</v>
      </c>
      <c r="I30" s="221">
        <f t="shared" si="16"/>
        <v>118.64772727272728</v>
      </c>
      <c r="J30" s="221">
        <f t="shared" si="16"/>
        <v>110.14432989690721</v>
      </c>
      <c r="K30" s="221">
        <f t="shared" si="16"/>
        <v>129.82539682539684</v>
      </c>
      <c r="L30" s="341">
        <f t="shared" si="16"/>
        <v>109.15625</v>
      </c>
      <c r="M30" s="220">
        <f t="shared" si="16"/>
        <v>94.75</v>
      </c>
      <c r="N30" s="221">
        <f t="shared" si="16"/>
        <v>86.35</v>
      </c>
      <c r="O30" s="221">
        <f t="shared" si="16"/>
        <v>85.139999999999986</v>
      </c>
      <c r="P30" s="221">
        <f t="shared" si="16"/>
        <v>98.809523809523796</v>
      </c>
      <c r="Q30" s="221">
        <f t="shared" si="16"/>
        <v>70.039999999999992</v>
      </c>
      <c r="R30" s="221">
        <f t="shared" si="16"/>
        <v>78.830508474576277</v>
      </c>
      <c r="S30" s="221">
        <f t="shared" si="16"/>
        <v>78.990099009901002</v>
      </c>
      <c r="T30" s="221">
        <f t="shared" si="16"/>
        <v>83.253521126760575</v>
      </c>
      <c r="U30" s="221">
        <f t="shared" si="16"/>
        <v>80.078947368421041</v>
      </c>
      <c r="V30" s="226">
        <f t="shared" si="16"/>
        <v>73.428571428571416</v>
      </c>
      <c r="W30" s="287">
        <f>W26-W12</f>
        <v>102.95069843878389</v>
      </c>
      <c r="X30" s="210"/>
      <c r="Y30" s="210"/>
      <c r="Z30" s="210"/>
    </row>
    <row r="31" spans="1:33" x14ac:dyDescent="0.2">
      <c r="A31" s="1206" t="s">
        <v>51</v>
      </c>
      <c r="B31" s="1207"/>
      <c r="C31" s="934">
        <v>557</v>
      </c>
      <c r="D31" s="308">
        <v>917</v>
      </c>
      <c r="E31" s="308">
        <v>546</v>
      </c>
      <c r="F31" s="308">
        <v>546</v>
      </c>
      <c r="G31" s="308">
        <v>573</v>
      </c>
      <c r="H31" s="308">
        <v>572</v>
      </c>
      <c r="I31" s="308">
        <v>835</v>
      </c>
      <c r="J31" s="308">
        <v>966</v>
      </c>
      <c r="K31" s="308">
        <v>606</v>
      </c>
      <c r="L31" s="335">
        <v>616</v>
      </c>
      <c r="M31" s="321">
        <v>332</v>
      </c>
      <c r="N31" s="308">
        <v>553</v>
      </c>
      <c r="O31" s="308">
        <v>510</v>
      </c>
      <c r="P31" s="308">
        <v>508</v>
      </c>
      <c r="Q31" s="308">
        <v>588</v>
      </c>
      <c r="R31" s="308">
        <v>590</v>
      </c>
      <c r="S31" s="308">
        <v>930</v>
      </c>
      <c r="T31" s="308">
        <v>670</v>
      </c>
      <c r="U31" s="308">
        <v>380</v>
      </c>
      <c r="V31" s="336">
        <v>223</v>
      </c>
      <c r="W31" s="337">
        <f>SUM(C31:V31)</f>
        <v>12018</v>
      </c>
      <c r="X31" s="200" t="s">
        <v>56</v>
      </c>
      <c r="Y31" s="263">
        <f>W17-W31</f>
        <v>68</v>
      </c>
      <c r="Z31" s="264">
        <f>Y31/W17</f>
        <v>5.6263445308621547E-3</v>
      </c>
    </row>
    <row r="32" spans="1:33" ht="13.5" thickBot="1" x14ac:dyDescent="0.25">
      <c r="A32" s="1206" t="s">
        <v>28</v>
      </c>
      <c r="B32" s="1207"/>
      <c r="C32" s="425">
        <v>35.5</v>
      </c>
      <c r="D32" s="267">
        <v>35</v>
      </c>
      <c r="E32" s="267">
        <v>34.5</v>
      </c>
      <c r="F32" s="267">
        <v>34.5</v>
      </c>
      <c r="G32" s="267">
        <v>34</v>
      </c>
      <c r="H32" s="267">
        <v>34</v>
      </c>
      <c r="I32" s="267">
        <v>34</v>
      </c>
      <c r="J32" s="267">
        <v>34</v>
      </c>
      <c r="K32" s="267">
        <v>33</v>
      </c>
      <c r="L32" s="309">
        <v>33</v>
      </c>
      <c r="M32" s="218">
        <v>34.5</v>
      </c>
      <c r="N32" s="267">
        <v>34.5</v>
      </c>
      <c r="O32" s="267">
        <v>34</v>
      </c>
      <c r="P32" s="267">
        <v>33.5</v>
      </c>
      <c r="Q32" s="267">
        <v>33.5</v>
      </c>
      <c r="R32" s="267">
        <v>33.5</v>
      </c>
      <c r="S32" s="267">
        <v>33.5</v>
      </c>
      <c r="T32" s="267">
        <v>33</v>
      </c>
      <c r="U32" s="267">
        <v>33</v>
      </c>
      <c r="V32" s="219">
        <v>33</v>
      </c>
      <c r="W32" s="222"/>
      <c r="X32" s="200" t="s">
        <v>57</v>
      </c>
      <c r="Y32" s="200">
        <v>28.91</v>
      </c>
    </row>
    <row r="33" spans="1:37" ht="13.5" thickBot="1" x14ac:dyDescent="0.25">
      <c r="A33" s="1212" t="s">
        <v>26</v>
      </c>
      <c r="B33" s="1213"/>
      <c r="C33" s="426">
        <f>(C32-C18)</f>
        <v>5</v>
      </c>
      <c r="D33" s="217">
        <f t="shared" ref="D33:V33" si="17">(D32-D18)</f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5</v>
      </c>
      <c r="K33" s="217">
        <f t="shared" si="17"/>
        <v>4.5</v>
      </c>
      <c r="L33" s="323">
        <f t="shared" si="17"/>
        <v>5</v>
      </c>
      <c r="M33" s="216">
        <f t="shared" si="17"/>
        <v>5.5</v>
      </c>
      <c r="N33" s="217">
        <f t="shared" si="17"/>
        <v>5.5</v>
      </c>
      <c r="O33" s="217">
        <f t="shared" si="17"/>
        <v>5.5</v>
      </c>
      <c r="P33" s="217">
        <f t="shared" si="17"/>
        <v>5</v>
      </c>
      <c r="Q33" s="217">
        <f t="shared" si="17"/>
        <v>5.5</v>
      </c>
      <c r="R33" s="217">
        <f t="shared" si="17"/>
        <v>5.5</v>
      </c>
      <c r="S33" s="217">
        <f t="shared" si="17"/>
        <v>5.5</v>
      </c>
      <c r="T33" s="217">
        <f t="shared" si="17"/>
        <v>5</v>
      </c>
      <c r="U33" s="217">
        <f t="shared" si="17"/>
        <v>5.5</v>
      </c>
      <c r="V33" s="322">
        <f t="shared" si="17"/>
        <v>5.5</v>
      </c>
      <c r="W33" s="223"/>
      <c r="X33" s="200" t="s">
        <v>26</v>
      </c>
      <c r="Y33" s="200">
        <f>Y32-Y18</f>
        <v>7.1000000000000014</v>
      </c>
      <c r="AB33" s="358" t="s">
        <v>77</v>
      </c>
      <c r="AC33" s="359"/>
      <c r="AD33" s="359"/>
      <c r="AE33" s="360"/>
    </row>
    <row r="34" spans="1:37" ht="13.5" thickBot="1" x14ac:dyDescent="0.25">
      <c r="AB34" s="352" t="s">
        <v>74</v>
      </c>
      <c r="AC34" s="351" t="s">
        <v>75</v>
      </c>
      <c r="AD34" s="351" t="s">
        <v>76</v>
      </c>
      <c r="AE34" s="353" t="s">
        <v>84</v>
      </c>
    </row>
    <row r="35" spans="1:37" ht="13.5" thickBot="1" x14ac:dyDescent="0.25">
      <c r="AB35" s="310">
        <v>1</v>
      </c>
      <c r="AC35" s="311">
        <v>370</v>
      </c>
      <c r="AD35" s="311">
        <v>603</v>
      </c>
      <c r="AE35" s="312">
        <v>39</v>
      </c>
    </row>
    <row r="36" spans="1:37" ht="13.5" thickBot="1" x14ac:dyDescent="0.25">
      <c r="A36" s="230" t="s">
        <v>324</v>
      </c>
      <c r="B36" s="1025">
        <f>B22+1</f>
        <v>3</v>
      </c>
      <c r="C36" s="1082" t="s">
        <v>50</v>
      </c>
      <c r="D36" s="1083"/>
      <c r="E36" s="1083"/>
      <c r="F36" s="1083"/>
      <c r="G36" s="1083"/>
      <c r="H36" s="1083"/>
      <c r="I36" s="1083"/>
      <c r="J36" s="1083"/>
      <c r="K36" s="1083"/>
      <c r="L36" s="1119"/>
      <c r="M36" s="1082" t="s">
        <v>53</v>
      </c>
      <c r="N36" s="1083"/>
      <c r="O36" s="1083"/>
      <c r="P36" s="1083"/>
      <c r="Q36" s="1083"/>
      <c r="R36" s="1083"/>
      <c r="S36" s="1083"/>
      <c r="T36" s="1083"/>
      <c r="U36" s="1083"/>
      <c r="V36" s="1084"/>
      <c r="W36" s="324" t="s">
        <v>55</v>
      </c>
      <c r="AB36" s="354">
        <v>2</v>
      </c>
      <c r="AC36" s="267" t="s">
        <v>78</v>
      </c>
      <c r="AD36" s="267">
        <v>480</v>
      </c>
      <c r="AE36" s="219">
        <v>38.5</v>
      </c>
      <c r="AH36" s="1121" t="s">
        <v>85</v>
      </c>
      <c r="AI36" s="1122"/>
      <c r="AJ36" s="1122"/>
      <c r="AK36" s="1123"/>
    </row>
    <row r="37" spans="1:37" x14ac:dyDescent="0.2">
      <c r="A37" s="1204" t="s">
        <v>54</v>
      </c>
      <c r="B37" s="1205"/>
      <c r="C37" s="310">
        <v>1</v>
      </c>
      <c r="D37" s="311">
        <v>2</v>
      </c>
      <c r="E37" s="311">
        <v>3</v>
      </c>
      <c r="F37" s="311">
        <v>4</v>
      </c>
      <c r="G37" s="311">
        <v>5</v>
      </c>
      <c r="H37" s="311">
        <v>6</v>
      </c>
      <c r="I37" s="311">
        <v>7</v>
      </c>
      <c r="J37" s="311">
        <v>8</v>
      </c>
      <c r="K37" s="311">
        <v>9</v>
      </c>
      <c r="L37" s="326">
        <v>10</v>
      </c>
      <c r="M37" s="310">
        <v>1</v>
      </c>
      <c r="N37" s="311">
        <v>2</v>
      </c>
      <c r="O37" s="311">
        <v>3</v>
      </c>
      <c r="P37" s="311">
        <v>4</v>
      </c>
      <c r="Q37" s="311">
        <v>5</v>
      </c>
      <c r="R37" s="311">
        <v>6</v>
      </c>
      <c r="S37" s="311">
        <v>7</v>
      </c>
      <c r="T37" s="311">
        <v>8</v>
      </c>
      <c r="U37" s="311">
        <v>9</v>
      </c>
      <c r="V37" s="312">
        <v>10</v>
      </c>
      <c r="W37" s="325">
        <v>1191</v>
      </c>
      <c r="AB37" s="354">
        <v>2</v>
      </c>
      <c r="AC37" s="267" t="s">
        <v>78</v>
      </c>
      <c r="AD37" s="267">
        <v>480</v>
      </c>
      <c r="AE37" s="219">
        <v>38.5</v>
      </c>
      <c r="AH37" s="218" t="s">
        <v>86</v>
      </c>
      <c r="AI37" s="267" t="s">
        <v>75</v>
      </c>
      <c r="AJ37" s="267" t="s">
        <v>52</v>
      </c>
      <c r="AK37" s="219" t="s">
        <v>69</v>
      </c>
    </row>
    <row r="38" spans="1:37" ht="13.5" thickBot="1" x14ac:dyDescent="0.25">
      <c r="A38" s="1206" t="s">
        <v>2</v>
      </c>
      <c r="B38" s="1207"/>
      <c r="C38" s="327">
        <v>1</v>
      </c>
      <c r="D38" s="328">
        <v>2</v>
      </c>
      <c r="E38" s="329">
        <v>3</v>
      </c>
      <c r="F38" s="329">
        <v>3</v>
      </c>
      <c r="G38" s="330">
        <v>4</v>
      </c>
      <c r="H38" s="330">
        <v>4</v>
      </c>
      <c r="I38" s="331">
        <v>5</v>
      </c>
      <c r="J38" s="332">
        <v>6</v>
      </c>
      <c r="K38" s="333">
        <v>7</v>
      </c>
      <c r="L38" s="344">
        <v>8</v>
      </c>
      <c r="M38" s="327">
        <v>1</v>
      </c>
      <c r="N38" s="328">
        <v>2</v>
      </c>
      <c r="O38" s="329">
        <v>3</v>
      </c>
      <c r="P38" s="329">
        <v>3</v>
      </c>
      <c r="Q38" s="330">
        <v>4</v>
      </c>
      <c r="R38" s="330">
        <v>4</v>
      </c>
      <c r="S38" s="331">
        <v>5</v>
      </c>
      <c r="T38" s="332">
        <v>6</v>
      </c>
      <c r="U38" s="333">
        <v>7</v>
      </c>
      <c r="V38" s="344">
        <v>8</v>
      </c>
      <c r="W38" s="334" t="s">
        <v>0</v>
      </c>
      <c r="AB38" s="355">
        <v>3</v>
      </c>
      <c r="AC38" s="267" t="s">
        <v>79</v>
      </c>
      <c r="AD38" s="267">
        <v>527</v>
      </c>
      <c r="AE38" s="219">
        <v>38.5</v>
      </c>
      <c r="AF38" s="200">
        <v>38.5</v>
      </c>
      <c r="AH38" s="218">
        <v>1</v>
      </c>
      <c r="AI38" s="267">
        <v>350</v>
      </c>
      <c r="AJ38" s="267">
        <v>257</v>
      </c>
      <c r="AK38" s="219">
        <v>39.5</v>
      </c>
    </row>
    <row r="39" spans="1:37" x14ac:dyDescent="0.2">
      <c r="A39" s="1208" t="s">
        <v>3</v>
      </c>
      <c r="B39" s="1209"/>
      <c r="C39" s="338">
        <v>400</v>
      </c>
      <c r="D39" s="339">
        <v>400</v>
      </c>
      <c r="E39" s="339">
        <v>400</v>
      </c>
      <c r="F39" s="339">
        <v>400</v>
      </c>
      <c r="G39" s="339">
        <v>400</v>
      </c>
      <c r="H39" s="339">
        <v>400</v>
      </c>
      <c r="I39" s="339">
        <v>400</v>
      </c>
      <c r="J39" s="339">
        <v>400</v>
      </c>
      <c r="K39" s="339">
        <v>400</v>
      </c>
      <c r="L39" s="340">
        <v>400</v>
      </c>
      <c r="M39" s="338">
        <v>400</v>
      </c>
      <c r="N39" s="339">
        <v>400</v>
      </c>
      <c r="O39" s="339">
        <v>400</v>
      </c>
      <c r="P39" s="339">
        <v>400</v>
      </c>
      <c r="Q39" s="339">
        <v>400</v>
      </c>
      <c r="R39" s="339">
        <v>400</v>
      </c>
      <c r="S39" s="339">
        <v>400</v>
      </c>
      <c r="T39" s="339">
        <v>400</v>
      </c>
      <c r="U39" s="339">
        <v>400</v>
      </c>
      <c r="V39" s="343">
        <v>400</v>
      </c>
      <c r="W39" s="342">
        <v>400</v>
      </c>
      <c r="X39" s="313"/>
      <c r="Y39" s="313"/>
      <c r="Z39" s="313"/>
      <c r="AB39" s="355">
        <v>3</v>
      </c>
      <c r="AC39" s="267" t="s">
        <v>79</v>
      </c>
      <c r="AD39" s="267">
        <v>528</v>
      </c>
      <c r="AE39" s="219">
        <v>38.5</v>
      </c>
      <c r="AF39" s="200">
        <v>38.5</v>
      </c>
      <c r="AH39" s="354">
        <v>2</v>
      </c>
      <c r="AI39" s="267" t="s">
        <v>70</v>
      </c>
      <c r="AJ39" s="267">
        <v>745</v>
      </c>
      <c r="AK39" s="219">
        <v>39</v>
      </c>
    </row>
    <row r="40" spans="1:37" x14ac:dyDescent="0.2">
      <c r="A40" s="1210" t="s">
        <v>6</v>
      </c>
      <c r="B40" s="1211"/>
      <c r="C40" s="239">
        <v>439</v>
      </c>
      <c r="D40" s="240">
        <v>443</v>
      </c>
      <c r="E40" s="240">
        <v>434</v>
      </c>
      <c r="F40" s="240">
        <v>453</v>
      </c>
      <c r="G40" s="240">
        <v>433</v>
      </c>
      <c r="H40" s="240">
        <v>425</v>
      </c>
      <c r="I40" s="240">
        <v>446</v>
      </c>
      <c r="J40" s="240">
        <v>441</v>
      </c>
      <c r="K40" s="240">
        <v>441</v>
      </c>
      <c r="L40" s="280">
        <v>479</v>
      </c>
      <c r="M40" s="239">
        <v>409</v>
      </c>
      <c r="N40" s="240">
        <v>378</v>
      </c>
      <c r="O40" s="240">
        <v>423</v>
      </c>
      <c r="P40" s="240">
        <v>414</v>
      </c>
      <c r="Q40" s="240">
        <v>409</v>
      </c>
      <c r="R40" s="240">
        <v>432</v>
      </c>
      <c r="S40" s="240">
        <v>402</v>
      </c>
      <c r="T40" s="240">
        <v>441</v>
      </c>
      <c r="U40" s="240">
        <v>443</v>
      </c>
      <c r="V40" s="241">
        <v>438</v>
      </c>
      <c r="W40" s="317">
        <v>432</v>
      </c>
      <c r="Y40" s="313"/>
      <c r="Z40" s="313"/>
      <c r="AB40" s="355">
        <v>3</v>
      </c>
      <c r="AC40" s="267" t="s">
        <v>79</v>
      </c>
      <c r="AD40" s="267">
        <v>528</v>
      </c>
      <c r="AE40" s="219">
        <v>38.5</v>
      </c>
      <c r="AF40" s="200">
        <v>38.5</v>
      </c>
      <c r="AH40" s="355">
        <v>3</v>
      </c>
      <c r="AI40" s="267" t="s">
        <v>71</v>
      </c>
      <c r="AJ40" s="267">
        <v>562</v>
      </c>
      <c r="AK40" s="219">
        <v>38.5</v>
      </c>
    </row>
    <row r="41" spans="1:37" x14ac:dyDescent="0.2">
      <c r="A41" s="1206" t="s">
        <v>7</v>
      </c>
      <c r="B41" s="1207"/>
      <c r="C41" s="242">
        <v>81.8</v>
      </c>
      <c r="D41" s="243">
        <v>72.5</v>
      </c>
      <c r="E41" s="243">
        <v>80</v>
      </c>
      <c r="F41" s="243">
        <v>73.599999999999994</v>
      </c>
      <c r="G41" s="243">
        <v>84.2</v>
      </c>
      <c r="H41" s="243">
        <v>80.7</v>
      </c>
      <c r="I41" s="243">
        <v>68.7</v>
      </c>
      <c r="J41" s="243">
        <v>75.3</v>
      </c>
      <c r="K41" s="243">
        <v>66.7</v>
      </c>
      <c r="L41" s="281">
        <v>77</v>
      </c>
      <c r="M41" s="242">
        <v>66.7</v>
      </c>
      <c r="N41" s="243">
        <v>85.5</v>
      </c>
      <c r="O41" s="243">
        <v>68.599999999999994</v>
      </c>
      <c r="P41" s="243">
        <v>80</v>
      </c>
      <c r="Q41" s="243">
        <v>75.900000000000006</v>
      </c>
      <c r="R41" s="243">
        <v>72.400000000000006</v>
      </c>
      <c r="S41" s="243">
        <v>78.099999999999994</v>
      </c>
      <c r="T41" s="243">
        <v>72.7</v>
      </c>
      <c r="U41" s="243">
        <v>68.8</v>
      </c>
      <c r="V41" s="244">
        <v>69.599999999999994</v>
      </c>
      <c r="W41" s="245">
        <v>68</v>
      </c>
      <c r="X41" s="313"/>
      <c r="AB41" s="356">
        <v>4</v>
      </c>
      <c r="AC41" s="267" t="s">
        <v>80</v>
      </c>
      <c r="AD41" s="267">
        <v>583</v>
      </c>
      <c r="AE41" s="219">
        <v>38</v>
      </c>
      <c r="AF41" s="200">
        <v>38</v>
      </c>
      <c r="AH41" s="355">
        <v>3</v>
      </c>
      <c r="AI41" s="267" t="s">
        <v>71</v>
      </c>
      <c r="AJ41" s="267">
        <v>562</v>
      </c>
      <c r="AK41" s="219">
        <v>38.5</v>
      </c>
    </row>
    <row r="42" spans="1:37" x14ac:dyDescent="0.2">
      <c r="A42" s="1206" t="s">
        <v>8</v>
      </c>
      <c r="B42" s="1207"/>
      <c r="C42" s="246">
        <v>7.8E-2</v>
      </c>
      <c r="D42" s="247">
        <v>8.5000000000000006E-2</v>
      </c>
      <c r="E42" s="247">
        <v>8.1000000000000003E-2</v>
      </c>
      <c r="F42" s="247">
        <v>9.4E-2</v>
      </c>
      <c r="G42" s="247">
        <v>7.3999999999999996E-2</v>
      </c>
      <c r="H42" s="247">
        <v>7.9000000000000001E-2</v>
      </c>
      <c r="I42" s="247">
        <v>9.5000000000000001E-2</v>
      </c>
      <c r="J42" s="247">
        <v>8.7999999999999995E-2</v>
      </c>
      <c r="K42" s="247">
        <v>9.6000000000000002E-2</v>
      </c>
      <c r="L42" s="283">
        <v>8.7999999999999995E-2</v>
      </c>
      <c r="M42" s="246">
        <v>8.7999999999999995E-2</v>
      </c>
      <c r="N42" s="247">
        <v>7.1999999999999995E-2</v>
      </c>
      <c r="O42" s="247">
        <v>0.09</v>
      </c>
      <c r="P42" s="247">
        <v>8.2000000000000003E-2</v>
      </c>
      <c r="Q42" s="247">
        <v>8.4000000000000005E-2</v>
      </c>
      <c r="R42" s="247">
        <v>8.5999999999999993E-2</v>
      </c>
      <c r="S42" s="247">
        <v>7.2999999999999995E-2</v>
      </c>
      <c r="T42" s="247">
        <v>8.8999999999999996E-2</v>
      </c>
      <c r="U42" s="247">
        <v>0.11</v>
      </c>
      <c r="V42" s="248">
        <v>0.10100000000000001</v>
      </c>
      <c r="W42" s="249">
        <v>9.9000000000000005E-2</v>
      </c>
      <c r="X42" s="313"/>
      <c r="Y42" s="210"/>
      <c r="Z42" s="210"/>
      <c r="AB42" s="356">
        <v>4</v>
      </c>
      <c r="AC42" s="267" t="s">
        <v>80</v>
      </c>
      <c r="AD42" s="267">
        <v>583</v>
      </c>
      <c r="AE42" s="219">
        <v>38</v>
      </c>
      <c r="AF42" s="200">
        <v>38</v>
      </c>
      <c r="AH42" s="356">
        <v>4</v>
      </c>
      <c r="AI42" s="267" t="s">
        <v>87</v>
      </c>
      <c r="AJ42" s="267">
        <v>812</v>
      </c>
      <c r="AK42" s="219">
        <v>38</v>
      </c>
    </row>
    <row r="43" spans="1:37" x14ac:dyDescent="0.2">
      <c r="A43" s="1210" t="s">
        <v>1</v>
      </c>
      <c r="B43" s="1211"/>
      <c r="C43" s="250">
        <f>C40/C39*100-100</f>
        <v>9.7499999999999858</v>
      </c>
      <c r="D43" s="251">
        <f t="shared" ref="D43:F43" si="18">D40/D39*100-100</f>
        <v>10.75</v>
      </c>
      <c r="E43" s="251">
        <f t="shared" si="18"/>
        <v>8.5</v>
      </c>
      <c r="F43" s="251">
        <f t="shared" si="18"/>
        <v>13.25</v>
      </c>
      <c r="G43" s="251">
        <f>G40/G39*100-100</f>
        <v>8.25</v>
      </c>
      <c r="H43" s="251">
        <f t="shared" ref="H43:L43" si="19">H40/H39*100-100</f>
        <v>6.25</v>
      </c>
      <c r="I43" s="251">
        <f t="shared" si="19"/>
        <v>11.5</v>
      </c>
      <c r="J43" s="251">
        <f t="shared" si="19"/>
        <v>10.25</v>
      </c>
      <c r="K43" s="251">
        <f t="shared" si="19"/>
        <v>10.25</v>
      </c>
      <c r="L43" s="307">
        <f t="shared" si="19"/>
        <v>19.75</v>
      </c>
      <c r="M43" s="250">
        <f>M40/M39*100-100</f>
        <v>2.25</v>
      </c>
      <c r="N43" s="251">
        <f t="shared" ref="N43:V43" si="20">N40/N39*100-100</f>
        <v>-5.5</v>
      </c>
      <c r="O43" s="251">
        <f t="shared" si="20"/>
        <v>5.7500000000000142</v>
      </c>
      <c r="P43" s="251">
        <f t="shared" si="20"/>
        <v>3.4999999999999858</v>
      </c>
      <c r="Q43" s="251">
        <f t="shared" si="20"/>
        <v>2.25</v>
      </c>
      <c r="R43" s="251">
        <f t="shared" si="20"/>
        <v>8</v>
      </c>
      <c r="S43" s="251">
        <f t="shared" si="20"/>
        <v>0.49999999999998579</v>
      </c>
      <c r="T43" s="251">
        <f t="shared" si="20"/>
        <v>10.25</v>
      </c>
      <c r="U43" s="251">
        <f t="shared" si="20"/>
        <v>10.75</v>
      </c>
      <c r="V43" s="252">
        <f t="shared" si="20"/>
        <v>9.5</v>
      </c>
      <c r="W43" s="316">
        <f>W40/W39*100-100</f>
        <v>8</v>
      </c>
      <c r="AB43" s="357">
        <v>5</v>
      </c>
      <c r="AC43" s="267" t="s">
        <v>81</v>
      </c>
      <c r="AD43" s="267">
        <v>478</v>
      </c>
      <c r="AE43" s="219">
        <v>37.5</v>
      </c>
      <c r="AF43" s="200">
        <v>37.5</v>
      </c>
      <c r="AH43" s="357">
        <v>5</v>
      </c>
      <c r="AI43" s="267" t="s">
        <v>88</v>
      </c>
      <c r="AJ43" s="267">
        <v>785</v>
      </c>
      <c r="AK43" s="219">
        <v>37.5</v>
      </c>
    </row>
    <row r="44" spans="1:37" ht="13.5" thickBot="1" x14ac:dyDescent="0.25">
      <c r="A44" s="1206" t="s">
        <v>27</v>
      </c>
      <c r="B44" s="1207"/>
      <c r="C44" s="220">
        <f>C40-C26</f>
        <v>169</v>
      </c>
      <c r="D44" s="221">
        <f t="shared" ref="D44:V44" si="21">D40-D26</f>
        <v>168</v>
      </c>
      <c r="E44" s="221">
        <f t="shared" si="21"/>
        <v>150</v>
      </c>
      <c r="F44" s="221">
        <f t="shared" si="21"/>
        <v>179</v>
      </c>
      <c r="G44" s="221">
        <f t="shared" si="21"/>
        <v>157</v>
      </c>
      <c r="H44" s="221">
        <f t="shared" si="21"/>
        <v>146</v>
      </c>
      <c r="I44" s="221">
        <f t="shared" si="21"/>
        <v>164</v>
      </c>
      <c r="J44" s="221">
        <f t="shared" si="21"/>
        <v>165</v>
      </c>
      <c r="K44" s="221">
        <f t="shared" si="21"/>
        <v>143</v>
      </c>
      <c r="L44" s="341">
        <f t="shared" si="21"/>
        <v>184</v>
      </c>
      <c r="M44" s="220">
        <f t="shared" si="21"/>
        <v>153</v>
      </c>
      <c r="N44" s="221">
        <f t="shared" si="21"/>
        <v>126</v>
      </c>
      <c r="O44" s="221">
        <f t="shared" si="21"/>
        <v>166</v>
      </c>
      <c r="P44" s="221">
        <f t="shared" si="21"/>
        <v>145</v>
      </c>
      <c r="Q44" s="221">
        <f t="shared" si="21"/>
        <v>149</v>
      </c>
      <c r="R44" s="221">
        <f t="shared" si="21"/>
        <v>169</v>
      </c>
      <c r="S44" s="221">
        <f t="shared" si="21"/>
        <v>132</v>
      </c>
      <c r="T44" s="221">
        <f t="shared" si="21"/>
        <v>162</v>
      </c>
      <c r="U44" s="221">
        <f t="shared" si="21"/>
        <v>157</v>
      </c>
      <c r="V44" s="226">
        <f t="shared" si="21"/>
        <v>152</v>
      </c>
      <c r="W44" s="287">
        <f>W40-W26</f>
        <v>158</v>
      </c>
      <c r="X44" s="210"/>
      <c r="Y44" s="210"/>
      <c r="Z44" s="210"/>
      <c r="AB44" s="357">
        <v>5</v>
      </c>
      <c r="AC44" s="267" t="s">
        <v>81</v>
      </c>
      <c r="AD44" s="267">
        <v>478</v>
      </c>
      <c r="AE44" s="219">
        <v>37.5</v>
      </c>
      <c r="AF44" s="200">
        <v>37.5</v>
      </c>
      <c r="AH44" s="218">
        <v>6</v>
      </c>
      <c r="AI44" s="267" t="s">
        <v>89</v>
      </c>
      <c r="AJ44" s="267">
        <v>632</v>
      </c>
      <c r="AK44" s="219">
        <v>37</v>
      </c>
    </row>
    <row r="45" spans="1:37" x14ac:dyDescent="0.2">
      <c r="A45" s="1206" t="s">
        <v>51</v>
      </c>
      <c r="B45" s="1207"/>
      <c r="C45" s="321">
        <v>553</v>
      </c>
      <c r="D45" s="308">
        <v>915</v>
      </c>
      <c r="E45" s="308">
        <v>545</v>
      </c>
      <c r="F45" s="308">
        <v>544</v>
      </c>
      <c r="G45" s="308">
        <v>573</v>
      </c>
      <c r="H45" s="308">
        <v>571</v>
      </c>
      <c r="I45" s="308">
        <v>834</v>
      </c>
      <c r="J45" s="308">
        <v>966</v>
      </c>
      <c r="K45" s="308">
        <v>606</v>
      </c>
      <c r="L45" s="335">
        <v>615</v>
      </c>
      <c r="M45" s="321">
        <v>326</v>
      </c>
      <c r="N45" s="308">
        <v>552</v>
      </c>
      <c r="O45" s="308">
        <v>510</v>
      </c>
      <c r="P45" s="308">
        <v>508</v>
      </c>
      <c r="Q45" s="308">
        <v>587</v>
      </c>
      <c r="R45" s="308">
        <v>590</v>
      </c>
      <c r="S45" s="308">
        <v>929</v>
      </c>
      <c r="T45" s="308">
        <v>670</v>
      </c>
      <c r="U45" s="308">
        <v>380</v>
      </c>
      <c r="V45" s="336">
        <v>223</v>
      </c>
      <c r="W45" s="337">
        <f>SUM(C45:V45)</f>
        <v>11997</v>
      </c>
      <c r="X45" s="200" t="s">
        <v>56</v>
      </c>
      <c r="Y45" s="263">
        <f>W31-W45</f>
        <v>21</v>
      </c>
      <c r="Z45" s="264">
        <f>Y45/W31</f>
        <v>1.747378931602596E-3</v>
      </c>
      <c r="AB45" s="218">
        <v>6</v>
      </c>
      <c r="AC45" s="267" t="s">
        <v>82</v>
      </c>
      <c r="AD45" s="267">
        <v>688</v>
      </c>
      <c r="AE45" s="219">
        <v>37</v>
      </c>
      <c r="AF45" s="200">
        <v>37</v>
      </c>
      <c r="AH45" s="218">
        <v>7</v>
      </c>
      <c r="AI45" s="267" t="s">
        <v>90</v>
      </c>
      <c r="AJ45" s="267">
        <v>462</v>
      </c>
      <c r="AK45" s="219">
        <v>36.5</v>
      </c>
    </row>
    <row r="46" spans="1:37" ht="13.5" thickBot="1" x14ac:dyDescent="0.25">
      <c r="A46" s="1206" t="s">
        <v>28</v>
      </c>
      <c r="B46" s="1207"/>
      <c r="C46" s="218">
        <v>38.5</v>
      </c>
      <c r="D46" s="267">
        <v>38</v>
      </c>
      <c r="E46" s="267">
        <v>37.5</v>
      </c>
      <c r="F46" s="267">
        <v>37.5</v>
      </c>
      <c r="G46" s="267">
        <v>37.5</v>
      </c>
      <c r="H46" s="267">
        <v>37.5</v>
      </c>
      <c r="I46" s="267">
        <v>37</v>
      </c>
      <c r="J46" s="267">
        <v>37</v>
      </c>
      <c r="K46" s="267">
        <v>36</v>
      </c>
      <c r="L46" s="309">
        <v>36</v>
      </c>
      <c r="M46" s="218">
        <v>38</v>
      </c>
      <c r="N46" s="267">
        <v>38.5</v>
      </c>
      <c r="O46" s="267">
        <v>37.5</v>
      </c>
      <c r="P46" s="267">
        <v>37</v>
      </c>
      <c r="Q46" s="267">
        <v>37.5</v>
      </c>
      <c r="R46" s="267">
        <v>37</v>
      </c>
      <c r="S46" s="267">
        <v>37.5</v>
      </c>
      <c r="T46" s="267">
        <v>36.5</v>
      </c>
      <c r="U46" s="267">
        <v>36.5</v>
      </c>
      <c r="V46" s="219">
        <v>36.5</v>
      </c>
      <c r="W46" s="222"/>
      <c r="X46" s="200" t="s">
        <v>57</v>
      </c>
      <c r="Y46" s="200">
        <v>33.97</v>
      </c>
      <c r="AB46" s="218">
        <v>7</v>
      </c>
      <c r="AC46" s="267" t="s">
        <v>83</v>
      </c>
      <c r="AD46" s="267">
        <v>534</v>
      </c>
      <c r="AE46" s="219">
        <v>36.5</v>
      </c>
      <c r="AF46" s="200">
        <v>36.5</v>
      </c>
      <c r="AH46" s="216">
        <v>8</v>
      </c>
      <c r="AI46" s="217">
        <v>510</v>
      </c>
      <c r="AJ46" s="217">
        <v>444</v>
      </c>
      <c r="AK46" s="322">
        <v>36.5</v>
      </c>
    </row>
    <row r="47" spans="1:37" ht="13.5" thickBot="1" x14ac:dyDescent="0.25">
      <c r="A47" s="1212" t="s">
        <v>26</v>
      </c>
      <c r="B47" s="1213"/>
      <c r="C47" s="216">
        <f>(C46-C32)</f>
        <v>3</v>
      </c>
      <c r="D47" s="217">
        <f t="shared" ref="D47:V47" si="22">(D46-D32)</f>
        <v>3</v>
      </c>
      <c r="E47" s="217">
        <f t="shared" si="22"/>
        <v>3</v>
      </c>
      <c r="F47" s="217">
        <f t="shared" si="22"/>
        <v>3</v>
      </c>
      <c r="G47" s="217">
        <f t="shared" si="22"/>
        <v>3.5</v>
      </c>
      <c r="H47" s="217">
        <f t="shared" si="22"/>
        <v>3.5</v>
      </c>
      <c r="I47" s="217">
        <f t="shared" si="22"/>
        <v>3</v>
      </c>
      <c r="J47" s="217">
        <f t="shared" si="22"/>
        <v>3</v>
      </c>
      <c r="K47" s="217">
        <f t="shared" si="22"/>
        <v>3</v>
      </c>
      <c r="L47" s="323">
        <f t="shared" si="22"/>
        <v>3</v>
      </c>
      <c r="M47" s="216">
        <f t="shared" si="22"/>
        <v>3.5</v>
      </c>
      <c r="N47" s="217">
        <f t="shared" si="22"/>
        <v>4</v>
      </c>
      <c r="O47" s="217">
        <f t="shared" si="22"/>
        <v>3.5</v>
      </c>
      <c r="P47" s="217">
        <f t="shared" si="22"/>
        <v>3.5</v>
      </c>
      <c r="Q47" s="217">
        <f t="shared" si="22"/>
        <v>4</v>
      </c>
      <c r="R47" s="217">
        <f t="shared" si="22"/>
        <v>3.5</v>
      </c>
      <c r="S47" s="217">
        <f t="shared" si="22"/>
        <v>4</v>
      </c>
      <c r="T47" s="217">
        <f t="shared" si="22"/>
        <v>3.5</v>
      </c>
      <c r="U47" s="217">
        <f t="shared" si="22"/>
        <v>3.5</v>
      </c>
      <c r="V47" s="322">
        <f t="shared" si="22"/>
        <v>3.5</v>
      </c>
      <c r="W47" s="223"/>
      <c r="X47" s="200" t="s">
        <v>26</v>
      </c>
      <c r="Y47" s="200">
        <f>Y46-Y32</f>
        <v>5.0599999999999987</v>
      </c>
      <c r="AB47" s="216">
        <v>8</v>
      </c>
      <c r="AC47" s="217">
        <v>530</v>
      </c>
      <c r="AD47" s="217">
        <v>231</v>
      </c>
      <c r="AE47" s="322">
        <v>36</v>
      </c>
      <c r="AF47" s="200">
        <v>36</v>
      </c>
    </row>
    <row r="49" spans="1:28" ht="13.5" thickBot="1" x14ac:dyDescent="0.25">
      <c r="C49" s="200">
        <v>39</v>
      </c>
      <c r="D49" s="200">
        <v>38.5</v>
      </c>
      <c r="E49" s="200">
        <v>38.5</v>
      </c>
      <c r="F49" s="200">
        <v>38.5</v>
      </c>
      <c r="G49" s="200">
        <v>38.5</v>
      </c>
      <c r="H49" s="200">
        <v>38.5</v>
      </c>
      <c r="I49" s="200">
        <v>38</v>
      </c>
      <c r="J49" s="200">
        <v>38</v>
      </c>
      <c r="K49" s="200">
        <v>37.5</v>
      </c>
      <c r="L49" s="200">
        <v>37.5</v>
      </c>
      <c r="M49" s="200">
        <v>37</v>
      </c>
      <c r="N49" s="200">
        <v>36.5</v>
      </c>
      <c r="O49" s="200">
        <v>36</v>
      </c>
      <c r="P49" s="200">
        <v>39.5</v>
      </c>
      <c r="Q49" s="200">
        <v>39</v>
      </c>
      <c r="R49" s="200">
        <v>38.5</v>
      </c>
      <c r="S49" s="200">
        <v>38.5</v>
      </c>
      <c r="T49" s="200">
        <v>38</v>
      </c>
      <c r="U49" s="200">
        <v>37.5</v>
      </c>
      <c r="V49" s="200">
        <v>37</v>
      </c>
      <c r="W49" s="200">
        <v>36.5</v>
      </c>
      <c r="X49" s="200">
        <v>36.5</v>
      </c>
    </row>
    <row r="50" spans="1:28" ht="13.5" thickBot="1" x14ac:dyDescent="0.25">
      <c r="A50" s="230" t="s">
        <v>324</v>
      </c>
      <c r="B50" s="1025">
        <f>B36+1</f>
        <v>4</v>
      </c>
      <c r="C50" s="1086" t="s">
        <v>50</v>
      </c>
      <c r="D50" s="1087"/>
      <c r="E50" s="1087"/>
      <c r="F50" s="1087"/>
      <c r="G50" s="1087"/>
      <c r="H50" s="1087"/>
      <c r="I50" s="1087"/>
      <c r="J50" s="1087"/>
      <c r="K50" s="1087"/>
      <c r="L50" s="1087"/>
      <c r="M50" s="1087"/>
      <c r="N50" s="1087"/>
      <c r="O50" s="1088"/>
      <c r="P50" s="1086" t="s">
        <v>53</v>
      </c>
      <c r="Q50" s="1087"/>
      <c r="R50" s="1087"/>
      <c r="S50" s="1087"/>
      <c r="T50" s="1087"/>
      <c r="U50" s="1087"/>
      <c r="V50" s="1087"/>
      <c r="W50" s="1087"/>
      <c r="X50" s="1088"/>
      <c r="Y50" s="324" t="s">
        <v>55</v>
      </c>
    </row>
    <row r="51" spans="1:28" x14ac:dyDescent="0.2">
      <c r="A51" s="1204" t="s">
        <v>54</v>
      </c>
      <c r="B51" s="1205"/>
      <c r="C51" s="310">
        <v>1</v>
      </c>
      <c r="D51" s="311">
        <v>2</v>
      </c>
      <c r="E51" s="311">
        <v>3</v>
      </c>
      <c r="F51" s="311">
        <v>4</v>
      </c>
      <c r="G51" s="311">
        <v>5</v>
      </c>
      <c r="H51" s="311">
        <v>6</v>
      </c>
      <c r="I51" s="311">
        <v>7</v>
      </c>
      <c r="J51" s="311">
        <v>8</v>
      </c>
      <c r="K51" s="311">
        <v>9</v>
      </c>
      <c r="L51" s="311">
        <v>10</v>
      </c>
      <c r="M51" s="311">
        <v>11</v>
      </c>
      <c r="N51" s="311">
        <v>12</v>
      </c>
      <c r="O51" s="312">
        <v>13</v>
      </c>
      <c r="P51" s="310">
        <v>1</v>
      </c>
      <c r="Q51" s="311">
        <v>2</v>
      </c>
      <c r="R51" s="311">
        <v>3</v>
      </c>
      <c r="S51" s="311">
        <v>4</v>
      </c>
      <c r="T51" s="311">
        <v>5</v>
      </c>
      <c r="U51" s="311">
        <v>6</v>
      </c>
      <c r="V51" s="311">
        <v>7</v>
      </c>
      <c r="W51" s="311">
        <v>8</v>
      </c>
      <c r="X51" s="312">
        <v>9</v>
      </c>
      <c r="Y51" s="325">
        <v>1190</v>
      </c>
    </row>
    <row r="52" spans="1:28" ht="13.5" thickBot="1" x14ac:dyDescent="0.25">
      <c r="A52" s="1206" t="s">
        <v>2</v>
      </c>
      <c r="B52" s="1207"/>
      <c r="C52" s="232">
        <v>1</v>
      </c>
      <c r="D52" s="306">
        <v>2</v>
      </c>
      <c r="E52" s="306">
        <v>2</v>
      </c>
      <c r="F52" s="233">
        <v>3</v>
      </c>
      <c r="G52" s="233">
        <v>3</v>
      </c>
      <c r="H52" s="233">
        <v>3</v>
      </c>
      <c r="I52" s="330">
        <v>4</v>
      </c>
      <c r="J52" s="330">
        <v>4</v>
      </c>
      <c r="K52" s="331">
        <v>5</v>
      </c>
      <c r="L52" s="331">
        <v>5</v>
      </c>
      <c r="M52" s="332">
        <v>6</v>
      </c>
      <c r="N52" s="333">
        <v>7</v>
      </c>
      <c r="O52" s="383">
        <v>8</v>
      </c>
      <c r="P52" s="327">
        <v>1</v>
      </c>
      <c r="Q52" s="328">
        <v>2</v>
      </c>
      <c r="R52" s="329">
        <v>3</v>
      </c>
      <c r="S52" s="329">
        <v>3</v>
      </c>
      <c r="T52" s="330">
        <v>4</v>
      </c>
      <c r="U52" s="331">
        <v>5</v>
      </c>
      <c r="V52" s="332">
        <v>6</v>
      </c>
      <c r="W52" s="333">
        <v>7</v>
      </c>
      <c r="X52" s="383">
        <v>8</v>
      </c>
      <c r="Y52" s="334" t="s">
        <v>0</v>
      </c>
    </row>
    <row r="53" spans="1:28" x14ac:dyDescent="0.2">
      <c r="A53" s="1208" t="s">
        <v>3</v>
      </c>
      <c r="B53" s="1209"/>
      <c r="C53" s="235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6">
        <v>520</v>
      </c>
      <c r="O53" s="237">
        <v>520</v>
      </c>
      <c r="P53" s="338">
        <v>520</v>
      </c>
      <c r="Q53" s="339">
        <v>520</v>
      </c>
      <c r="R53" s="339">
        <v>520</v>
      </c>
      <c r="S53" s="339">
        <v>520</v>
      </c>
      <c r="T53" s="339">
        <v>520</v>
      </c>
      <c r="U53" s="339">
        <v>520</v>
      </c>
      <c r="V53" s="339">
        <v>520</v>
      </c>
      <c r="W53" s="339">
        <v>520</v>
      </c>
      <c r="X53" s="343">
        <v>520</v>
      </c>
      <c r="Y53" s="384">
        <v>520</v>
      </c>
      <c r="Z53" s="313"/>
      <c r="AA53" s="313"/>
      <c r="AB53" s="313"/>
    </row>
    <row r="54" spans="1:28" x14ac:dyDescent="0.2">
      <c r="A54" s="1210" t="s">
        <v>6</v>
      </c>
      <c r="B54" s="1211"/>
      <c r="C54" s="239">
        <v>508</v>
      </c>
      <c r="D54" s="240">
        <v>525</v>
      </c>
      <c r="E54" s="240">
        <v>534</v>
      </c>
      <c r="F54" s="240">
        <v>545</v>
      </c>
      <c r="G54" s="240">
        <v>536</v>
      </c>
      <c r="H54" s="240">
        <v>543</v>
      </c>
      <c r="I54" s="240">
        <v>558</v>
      </c>
      <c r="J54" s="240">
        <v>554</v>
      </c>
      <c r="K54" s="240">
        <v>561</v>
      </c>
      <c r="L54" s="240">
        <v>570</v>
      </c>
      <c r="M54" s="240">
        <v>580</v>
      </c>
      <c r="N54" s="240">
        <v>588</v>
      </c>
      <c r="O54" s="241">
        <v>624</v>
      </c>
      <c r="P54" s="239">
        <v>474</v>
      </c>
      <c r="Q54" s="240">
        <v>491</v>
      </c>
      <c r="R54" s="240">
        <v>520</v>
      </c>
      <c r="S54" s="240">
        <v>518</v>
      </c>
      <c r="T54" s="240">
        <v>538</v>
      </c>
      <c r="U54" s="240">
        <v>552</v>
      </c>
      <c r="V54" s="240">
        <v>568</v>
      </c>
      <c r="W54" s="240">
        <v>580</v>
      </c>
      <c r="X54" s="241">
        <v>605</v>
      </c>
      <c r="Y54" s="375">
        <v>547</v>
      </c>
      <c r="AA54" s="313"/>
      <c r="AB54" s="313"/>
    </row>
    <row r="55" spans="1:28" x14ac:dyDescent="0.2">
      <c r="A55" s="1206" t="s">
        <v>7</v>
      </c>
      <c r="B55" s="1207"/>
      <c r="C55" s="242">
        <v>73.3</v>
      </c>
      <c r="D55" s="243">
        <v>91.7</v>
      </c>
      <c r="E55" s="243">
        <v>89.6</v>
      </c>
      <c r="F55" s="243">
        <v>86.5</v>
      </c>
      <c r="G55" s="243">
        <v>94.2</v>
      </c>
      <c r="H55" s="243">
        <v>98.1</v>
      </c>
      <c r="I55" s="243">
        <v>91.4</v>
      </c>
      <c r="J55" s="243">
        <v>94.6</v>
      </c>
      <c r="K55" s="243">
        <v>95.7</v>
      </c>
      <c r="L55" s="243">
        <v>93.6</v>
      </c>
      <c r="M55" s="243">
        <v>95.7</v>
      </c>
      <c r="N55" s="243">
        <v>88.7</v>
      </c>
      <c r="O55" s="244">
        <v>95.7</v>
      </c>
      <c r="P55" s="242">
        <v>88</v>
      </c>
      <c r="Q55" s="243">
        <v>94.7</v>
      </c>
      <c r="R55" s="243">
        <v>100</v>
      </c>
      <c r="S55" s="243">
        <v>100</v>
      </c>
      <c r="T55" s="243">
        <v>97.5</v>
      </c>
      <c r="U55" s="243">
        <v>98.7</v>
      </c>
      <c r="V55" s="243">
        <v>95.2</v>
      </c>
      <c r="W55" s="243">
        <v>100</v>
      </c>
      <c r="X55" s="244">
        <v>93.2</v>
      </c>
      <c r="Y55" s="376">
        <v>80.7</v>
      </c>
      <c r="Z55" s="313"/>
    </row>
    <row r="56" spans="1:28" x14ac:dyDescent="0.2">
      <c r="A56" s="1206" t="s">
        <v>8</v>
      </c>
      <c r="B56" s="1207"/>
      <c r="C56" s="246">
        <v>9.9000000000000005E-2</v>
      </c>
      <c r="D56" s="247">
        <v>0.06</v>
      </c>
      <c r="E56" s="247">
        <v>6.0999999999999999E-2</v>
      </c>
      <c r="F56" s="247">
        <v>6.2E-2</v>
      </c>
      <c r="G56" s="247">
        <v>5.5E-2</v>
      </c>
      <c r="H56" s="247">
        <v>4.9000000000000002E-2</v>
      </c>
      <c r="I56" s="247">
        <v>5.8999999999999997E-2</v>
      </c>
      <c r="J56" s="247">
        <v>5.0999999999999997E-2</v>
      </c>
      <c r="K56" s="247">
        <v>4.4999999999999998E-2</v>
      </c>
      <c r="L56" s="247">
        <v>5.3999999999999999E-2</v>
      </c>
      <c r="M56" s="247">
        <v>5.0999999999999997E-2</v>
      </c>
      <c r="N56" s="247">
        <v>6.2E-2</v>
      </c>
      <c r="O56" s="248">
        <v>4.9000000000000002E-2</v>
      </c>
      <c r="P56" s="246">
        <v>6.5000000000000002E-2</v>
      </c>
      <c r="Q56" s="247">
        <v>0.06</v>
      </c>
      <c r="R56" s="247">
        <v>4.1000000000000002E-2</v>
      </c>
      <c r="S56" s="247">
        <v>3.9E-2</v>
      </c>
      <c r="T56" s="247">
        <v>3.7999999999999999E-2</v>
      </c>
      <c r="U56" s="247">
        <v>4.2999999999999997E-2</v>
      </c>
      <c r="V56" s="247">
        <v>4.8000000000000001E-2</v>
      </c>
      <c r="W56" s="247">
        <v>4.4999999999999998E-2</v>
      </c>
      <c r="X56" s="248">
        <v>5.2999999999999999E-2</v>
      </c>
      <c r="Y56" s="377">
        <v>7.9000000000000001E-2</v>
      </c>
      <c r="Z56" s="313"/>
      <c r="AA56" s="210"/>
      <c r="AB56" s="210"/>
    </row>
    <row r="57" spans="1:28" x14ac:dyDescent="0.2">
      <c r="A57" s="1210" t="s">
        <v>1</v>
      </c>
      <c r="B57" s="1211"/>
      <c r="C57" s="250">
        <f>C54/C53*100-100</f>
        <v>-2.3076923076923066</v>
      </c>
      <c r="D57" s="251">
        <f t="shared" ref="D57:F57" si="23">D54/D53*100-100</f>
        <v>0.96153846153845279</v>
      </c>
      <c r="E57" s="251">
        <f t="shared" si="23"/>
        <v>2.6923076923076792</v>
      </c>
      <c r="F57" s="251">
        <f t="shared" si="23"/>
        <v>4.8076923076923066</v>
      </c>
      <c r="G57" s="251">
        <f>G54/G53*100-100</f>
        <v>3.076923076923066</v>
      </c>
      <c r="H57" s="251">
        <f t="shared" ref="H57:L57" si="24">H54/H53*100-100</f>
        <v>4.423076923076934</v>
      </c>
      <c r="I57" s="251">
        <f t="shared" si="24"/>
        <v>7.3076923076923066</v>
      </c>
      <c r="J57" s="251">
        <f t="shared" si="24"/>
        <v>6.538461538461533</v>
      </c>
      <c r="K57" s="251">
        <f t="shared" si="24"/>
        <v>7.8846153846153726</v>
      </c>
      <c r="L57" s="251">
        <f t="shared" si="24"/>
        <v>9.6153846153846274</v>
      </c>
      <c r="M57" s="251">
        <f t="shared" ref="M57:O57" si="25">M54/M53*100-100</f>
        <v>11.538461538461547</v>
      </c>
      <c r="N57" s="251">
        <f t="shared" si="25"/>
        <v>13.07692307692308</v>
      </c>
      <c r="O57" s="252">
        <f t="shared" si="25"/>
        <v>20</v>
      </c>
      <c r="P57" s="250">
        <f>P54/P53*100-100</f>
        <v>-8.8461538461538538</v>
      </c>
      <c r="Q57" s="251">
        <f t="shared" ref="Q57:X57" si="26">Q54/Q53*100-100</f>
        <v>-5.5769230769230802</v>
      </c>
      <c r="R57" s="251">
        <f t="shared" si="26"/>
        <v>0</v>
      </c>
      <c r="S57" s="251">
        <f t="shared" si="26"/>
        <v>-0.3846153846153868</v>
      </c>
      <c r="T57" s="251">
        <f t="shared" si="26"/>
        <v>3.461538461538467</v>
      </c>
      <c r="U57" s="251">
        <f t="shared" si="26"/>
        <v>6.1538461538461604</v>
      </c>
      <c r="V57" s="251">
        <f t="shared" si="26"/>
        <v>9.2307692307692264</v>
      </c>
      <c r="W57" s="251">
        <f t="shared" si="26"/>
        <v>11.538461538461547</v>
      </c>
      <c r="X57" s="252">
        <f t="shared" si="26"/>
        <v>16.346153846153854</v>
      </c>
      <c r="Y57" s="369">
        <f>Y54/Y53*100-100</f>
        <v>5.1923076923076934</v>
      </c>
    </row>
    <row r="58" spans="1:28" ht="13.5" thickBot="1" x14ac:dyDescent="0.25">
      <c r="A58" s="1206" t="s">
        <v>27</v>
      </c>
      <c r="B58" s="1207"/>
      <c r="C58" s="220">
        <f>C54-C40</f>
        <v>69</v>
      </c>
      <c r="D58" s="221">
        <f t="shared" ref="D58:L58" si="27">D54-D40</f>
        <v>82</v>
      </c>
      <c r="E58" s="221">
        <f t="shared" si="27"/>
        <v>100</v>
      </c>
      <c r="F58" s="221">
        <f t="shared" si="27"/>
        <v>92</v>
      </c>
      <c r="G58" s="221">
        <f t="shared" si="27"/>
        <v>103</v>
      </c>
      <c r="H58" s="221">
        <f t="shared" si="27"/>
        <v>118</v>
      </c>
      <c r="I58" s="221">
        <f t="shared" si="27"/>
        <v>112</v>
      </c>
      <c r="J58" s="221">
        <f t="shared" si="27"/>
        <v>113</v>
      </c>
      <c r="K58" s="221">
        <f t="shared" si="27"/>
        <v>120</v>
      </c>
      <c r="L58" s="221">
        <f t="shared" si="27"/>
        <v>91</v>
      </c>
      <c r="M58" s="221">
        <f>M54-L40</f>
        <v>101</v>
      </c>
      <c r="N58" s="221">
        <f>N54-L40</f>
        <v>109</v>
      </c>
      <c r="O58" s="226">
        <f t="shared" ref="O58:X58" si="28">O54-L40</f>
        <v>145</v>
      </c>
      <c r="P58" s="220">
        <f t="shared" si="28"/>
        <v>65</v>
      </c>
      <c r="Q58" s="221">
        <f t="shared" si="28"/>
        <v>113</v>
      </c>
      <c r="R58" s="221">
        <f t="shared" si="28"/>
        <v>97</v>
      </c>
      <c r="S58" s="221">
        <f t="shared" si="28"/>
        <v>104</v>
      </c>
      <c r="T58" s="221">
        <f t="shared" si="28"/>
        <v>129</v>
      </c>
      <c r="U58" s="221">
        <f t="shared" si="28"/>
        <v>120</v>
      </c>
      <c r="V58" s="221">
        <f t="shared" si="28"/>
        <v>166</v>
      </c>
      <c r="W58" s="221">
        <f t="shared" si="28"/>
        <v>139</v>
      </c>
      <c r="X58" s="226">
        <f t="shared" si="28"/>
        <v>162</v>
      </c>
      <c r="Y58" s="370">
        <f>Y54-W40</f>
        <v>115</v>
      </c>
      <c r="Z58" s="210"/>
      <c r="AA58" s="210"/>
      <c r="AB58" s="210"/>
    </row>
    <row r="59" spans="1:28" x14ac:dyDescent="0.2">
      <c r="A59" s="1206" t="s">
        <v>51</v>
      </c>
      <c r="B59" s="1207"/>
      <c r="C59" s="259">
        <v>595</v>
      </c>
      <c r="D59" s="260">
        <v>480</v>
      </c>
      <c r="E59" s="260">
        <v>480</v>
      </c>
      <c r="F59" s="260">
        <v>527</v>
      </c>
      <c r="G59" s="260">
        <v>528</v>
      </c>
      <c r="H59" s="260">
        <v>527</v>
      </c>
      <c r="I59" s="260">
        <v>583</v>
      </c>
      <c r="J59" s="260">
        <v>582</v>
      </c>
      <c r="K59" s="260">
        <v>478</v>
      </c>
      <c r="L59" s="260">
        <v>478</v>
      </c>
      <c r="M59" s="260">
        <v>687</v>
      </c>
      <c r="N59" s="260">
        <v>534</v>
      </c>
      <c r="O59" s="261">
        <v>231</v>
      </c>
      <c r="P59" s="321">
        <v>255</v>
      </c>
      <c r="Q59" s="308">
        <v>744</v>
      </c>
      <c r="R59" s="308">
        <v>562</v>
      </c>
      <c r="S59" s="308">
        <v>562</v>
      </c>
      <c r="T59" s="308">
        <v>812</v>
      </c>
      <c r="U59" s="308">
        <v>785</v>
      </c>
      <c r="V59" s="308">
        <v>632</v>
      </c>
      <c r="W59" s="308">
        <v>462</v>
      </c>
      <c r="X59" s="336">
        <v>444</v>
      </c>
      <c r="Y59" s="385">
        <f>SUM(C59:X59)</f>
        <v>11968</v>
      </c>
      <c r="Z59" s="200" t="s">
        <v>56</v>
      </c>
      <c r="AA59" s="263">
        <f>W45-Y59</f>
        <v>29</v>
      </c>
      <c r="AB59" s="264">
        <f>AA59/W45</f>
        <v>2.4172709844127701E-3</v>
      </c>
    </row>
    <row r="60" spans="1:28" x14ac:dyDescent="0.2">
      <c r="A60" s="1206" t="s">
        <v>28</v>
      </c>
      <c r="B60" s="1207"/>
      <c r="C60" s="218">
        <v>43</v>
      </c>
      <c r="D60" s="267">
        <v>42.5</v>
      </c>
      <c r="E60" s="267">
        <v>42.5</v>
      </c>
      <c r="F60" s="267">
        <v>42</v>
      </c>
      <c r="G60" s="267">
        <v>42</v>
      </c>
      <c r="H60" s="267">
        <v>42</v>
      </c>
      <c r="I60" s="267">
        <v>41.5</v>
      </c>
      <c r="J60" s="267">
        <v>41.5</v>
      </c>
      <c r="K60" s="267">
        <v>41.5</v>
      </c>
      <c r="L60" s="267">
        <v>41.5</v>
      </c>
      <c r="M60" s="267">
        <v>40</v>
      </c>
      <c r="N60" s="267">
        <v>39.5</v>
      </c>
      <c r="O60" s="219">
        <v>39</v>
      </c>
      <c r="P60" s="218">
        <v>44</v>
      </c>
      <c r="Q60" s="267">
        <v>43.5</v>
      </c>
      <c r="R60" s="267">
        <v>42.5</v>
      </c>
      <c r="S60" s="267">
        <v>42.5</v>
      </c>
      <c r="T60" s="267">
        <v>41.5</v>
      </c>
      <c r="U60" s="267">
        <v>41</v>
      </c>
      <c r="V60" s="267">
        <v>40.5</v>
      </c>
      <c r="W60" s="267">
        <v>39.5</v>
      </c>
      <c r="X60" s="219">
        <v>39.5</v>
      </c>
      <c r="Y60" s="325"/>
      <c r="Z60" s="200" t="s">
        <v>57</v>
      </c>
      <c r="AA60" s="200">
        <v>38.1</v>
      </c>
    </row>
    <row r="61" spans="1:28" ht="13.5" thickBot="1" x14ac:dyDescent="0.25">
      <c r="A61" s="1212" t="s">
        <v>26</v>
      </c>
      <c r="B61" s="1213"/>
      <c r="C61" s="216">
        <f>C60-C49</f>
        <v>4</v>
      </c>
      <c r="D61" s="217">
        <f t="shared" ref="D61:O61" si="29">D60-D49</f>
        <v>4</v>
      </c>
      <c r="E61" s="217">
        <f t="shared" si="29"/>
        <v>4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3.5</v>
      </c>
      <c r="K61" s="217">
        <f t="shared" si="29"/>
        <v>4</v>
      </c>
      <c r="L61" s="217">
        <f t="shared" si="29"/>
        <v>4</v>
      </c>
      <c r="M61" s="217">
        <f t="shared" si="29"/>
        <v>3</v>
      </c>
      <c r="N61" s="217">
        <f t="shared" si="29"/>
        <v>3</v>
      </c>
      <c r="O61" s="322">
        <f t="shared" si="29"/>
        <v>3</v>
      </c>
      <c r="P61" s="216">
        <f t="shared" ref="P61" si="30">P60-P49</f>
        <v>4.5</v>
      </c>
      <c r="Q61" s="217">
        <f t="shared" ref="Q61" si="31">Q60-Q49</f>
        <v>4.5</v>
      </c>
      <c r="R61" s="217">
        <f t="shared" ref="R61" si="32">R60-R49</f>
        <v>4</v>
      </c>
      <c r="S61" s="217">
        <f t="shared" ref="S61" si="33">S60-S49</f>
        <v>4</v>
      </c>
      <c r="T61" s="217">
        <f t="shared" ref="T61" si="34">T60-T49</f>
        <v>3.5</v>
      </c>
      <c r="U61" s="217">
        <f t="shared" ref="U61" si="35">U60-U49</f>
        <v>3.5</v>
      </c>
      <c r="V61" s="217">
        <f t="shared" ref="V61" si="36">V60-V49</f>
        <v>3.5</v>
      </c>
      <c r="W61" s="217">
        <f t="shared" ref="W61" si="37">W60-W49</f>
        <v>3</v>
      </c>
      <c r="X61" s="322">
        <f t="shared" ref="X61" si="38">X60-X49</f>
        <v>3</v>
      </c>
      <c r="Y61" s="371"/>
      <c r="Z61" s="200" t="s">
        <v>26</v>
      </c>
      <c r="AA61" s="200">
        <f>AA60-Y46</f>
        <v>4.1300000000000026</v>
      </c>
    </row>
    <row r="62" spans="1:28" x14ac:dyDescent="0.2">
      <c r="E62" s="200">
        <v>42.5</v>
      </c>
      <c r="I62" s="200">
        <v>41.5</v>
      </c>
      <c r="J62" s="200">
        <v>41.5</v>
      </c>
      <c r="K62" s="200">
        <v>41.5</v>
      </c>
      <c r="L62" s="200">
        <v>41.5</v>
      </c>
      <c r="M62" s="200">
        <v>40</v>
      </c>
      <c r="V62" s="200">
        <v>40.5</v>
      </c>
      <c r="X62" s="200">
        <v>39.5</v>
      </c>
    </row>
    <row r="63" spans="1:28" ht="13.5" thickBot="1" x14ac:dyDescent="0.25"/>
    <row r="64" spans="1:28" ht="13.5" thickBot="1" x14ac:dyDescent="0.25">
      <c r="A64" s="230" t="s">
        <v>324</v>
      </c>
      <c r="B64" s="1025">
        <f>B50+1</f>
        <v>5</v>
      </c>
      <c r="C64" s="1086" t="s">
        <v>50</v>
      </c>
      <c r="D64" s="1087"/>
      <c r="E64" s="1087"/>
      <c r="F64" s="1087"/>
      <c r="G64" s="1087"/>
      <c r="H64" s="1087"/>
      <c r="I64" s="1087"/>
      <c r="J64" s="1087"/>
      <c r="K64" s="1087"/>
      <c r="L64" s="1087"/>
      <c r="M64" s="1087"/>
      <c r="N64" s="1087"/>
      <c r="O64" s="1088"/>
      <c r="P64" s="1086" t="s">
        <v>53</v>
      </c>
      <c r="Q64" s="1087"/>
      <c r="R64" s="1087"/>
      <c r="S64" s="1087"/>
      <c r="T64" s="1087"/>
      <c r="U64" s="1087"/>
      <c r="V64" s="1087"/>
      <c r="W64" s="1087"/>
      <c r="X64" s="1088"/>
      <c r="Y64" s="324" t="s">
        <v>55</v>
      </c>
    </row>
    <row r="65" spans="1:28" x14ac:dyDescent="0.2">
      <c r="A65" s="1204" t="s">
        <v>54</v>
      </c>
      <c r="B65" s="1205"/>
      <c r="C65" s="310">
        <v>1</v>
      </c>
      <c r="D65" s="311">
        <v>2</v>
      </c>
      <c r="E65" s="311">
        <v>3</v>
      </c>
      <c r="F65" s="311">
        <v>4</v>
      </c>
      <c r="G65" s="311">
        <v>5</v>
      </c>
      <c r="H65" s="311">
        <v>6</v>
      </c>
      <c r="I65" s="311">
        <v>7</v>
      </c>
      <c r="J65" s="311">
        <v>8</v>
      </c>
      <c r="K65" s="311">
        <v>9</v>
      </c>
      <c r="L65" s="311">
        <v>10</v>
      </c>
      <c r="M65" s="311">
        <v>11</v>
      </c>
      <c r="N65" s="311">
        <v>12</v>
      </c>
      <c r="O65" s="312">
        <v>13</v>
      </c>
      <c r="P65" s="310">
        <v>1</v>
      </c>
      <c r="Q65" s="311">
        <v>2</v>
      </c>
      <c r="R65" s="311">
        <v>3</v>
      </c>
      <c r="S65" s="311">
        <v>4</v>
      </c>
      <c r="T65" s="311">
        <v>5</v>
      </c>
      <c r="U65" s="311">
        <v>6</v>
      </c>
      <c r="V65" s="311">
        <v>7</v>
      </c>
      <c r="W65" s="311">
        <v>8</v>
      </c>
      <c r="X65" s="312">
        <v>9</v>
      </c>
      <c r="Y65" s="325">
        <v>903</v>
      </c>
    </row>
    <row r="66" spans="1:28" ht="13.5" thickBot="1" x14ac:dyDescent="0.25">
      <c r="A66" s="1206" t="s">
        <v>2</v>
      </c>
      <c r="B66" s="1207"/>
      <c r="C66" s="232">
        <v>1</v>
      </c>
      <c r="D66" s="306">
        <v>2</v>
      </c>
      <c r="E66" s="306">
        <v>2</v>
      </c>
      <c r="F66" s="233">
        <v>3</v>
      </c>
      <c r="G66" s="233">
        <v>3</v>
      </c>
      <c r="H66" s="233">
        <v>3</v>
      </c>
      <c r="I66" s="330">
        <v>4</v>
      </c>
      <c r="J66" s="330">
        <v>4</v>
      </c>
      <c r="K66" s="331">
        <v>5</v>
      </c>
      <c r="L66" s="331">
        <v>5</v>
      </c>
      <c r="M66" s="332">
        <v>6</v>
      </c>
      <c r="N66" s="333">
        <v>7</v>
      </c>
      <c r="O66" s="383">
        <v>8</v>
      </c>
      <c r="P66" s="327">
        <v>1</v>
      </c>
      <c r="Q66" s="328">
        <v>2</v>
      </c>
      <c r="R66" s="329">
        <v>3</v>
      </c>
      <c r="S66" s="329">
        <v>3</v>
      </c>
      <c r="T66" s="330">
        <v>4</v>
      </c>
      <c r="U66" s="331">
        <v>5</v>
      </c>
      <c r="V66" s="332">
        <v>6</v>
      </c>
      <c r="W66" s="333">
        <v>7</v>
      </c>
      <c r="X66" s="383">
        <v>8</v>
      </c>
      <c r="Y66" s="334" t="s">
        <v>0</v>
      </c>
    </row>
    <row r="67" spans="1:28" x14ac:dyDescent="0.2">
      <c r="A67" s="1208" t="s">
        <v>3</v>
      </c>
      <c r="B67" s="1209"/>
      <c r="C67" s="235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6">
        <v>620</v>
      </c>
      <c r="O67" s="237">
        <v>620</v>
      </c>
      <c r="P67" s="338">
        <v>620</v>
      </c>
      <c r="Q67" s="339">
        <v>620</v>
      </c>
      <c r="R67" s="339">
        <v>620</v>
      </c>
      <c r="S67" s="339">
        <v>620</v>
      </c>
      <c r="T67" s="339">
        <v>620</v>
      </c>
      <c r="U67" s="339">
        <v>620</v>
      </c>
      <c r="V67" s="339">
        <v>620</v>
      </c>
      <c r="W67" s="339">
        <v>620</v>
      </c>
      <c r="X67" s="343">
        <v>620</v>
      </c>
      <c r="Y67" s="384">
        <v>620</v>
      </c>
      <c r="Z67" s="313"/>
      <c r="AA67" s="313"/>
      <c r="AB67" s="313"/>
    </row>
    <row r="68" spans="1:28" x14ac:dyDescent="0.2">
      <c r="A68" s="1210" t="s">
        <v>6</v>
      </c>
      <c r="B68" s="1211"/>
      <c r="C68" s="239">
        <v>642</v>
      </c>
      <c r="D68" s="240">
        <v>651</v>
      </c>
      <c r="E68" s="240">
        <v>675</v>
      </c>
      <c r="F68" s="240">
        <v>679</v>
      </c>
      <c r="G68" s="240">
        <v>667</v>
      </c>
      <c r="H68" s="240">
        <v>675</v>
      </c>
      <c r="I68" s="240">
        <v>687</v>
      </c>
      <c r="J68" s="240">
        <v>666</v>
      </c>
      <c r="K68" s="240">
        <v>702</v>
      </c>
      <c r="L68" s="240">
        <v>689</v>
      </c>
      <c r="M68" s="240">
        <v>708</v>
      </c>
      <c r="N68" s="240">
        <v>716</v>
      </c>
      <c r="O68" s="241">
        <v>734</v>
      </c>
      <c r="P68" s="239">
        <v>585</v>
      </c>
      <c r="Q68" s="240">
        <v>596</v>
      </c>
      <c r="R68" s="240">
        <v>612</v>
      </c>
      <c r="S68" s="240">
        <v>616</v>
      </c>
      <c r="T68" s="240">
        <v>626</v>
      </c>
      <c r="U68" s="240">
        <v>643</v>
      </c>
      <c r="V68" s="240">
        <v>661</v>
      </c>
      <c r="W68" s="240">
        <v>671</v>
      </c>
      <c r="X68" s="241">
        <v>703</v>
      </c>
      <c r="Y68" s="375">
        <v>661</v>
      </c>
      <c r="AA68" s="313"/>
      <c r="AB68" s="313"/>
    </row>
    <row r="69" spans="1:28" x14ac:dyDescent="0.2">
      <c r="A69" s="1206" t="s">
        <v>7</v>
      </c>
      <c r="B69" s="1207"/>
      <c r="C69" s="390">
        <v>65.900000000000006</v>
      </c>
      <c r="D69" s="243">
        <v>86.1</v>
      </c>
      <c r="E69" s="243">
        <v>97.2</v>
      </c>
      <c r="F69" s="243">
        <v>95</v>
      </c>
      <c r="G69" s="243">
        <v>91.7</v>
      </c>
      <c r="H69" s="243">
        <v>95</v>
      </c>
      <c r="I69" s="243">
        <v>88.6</v>
      </c>
      <c r="J69" s="243">
        <v>97.7</v>
      </c>
      <c r="K69" s="243">
        <v>80.599999999999994</v>
      </c>
      <c r="L69" s="243">
        <v>97.2</v>
      </c>
      <c r="M69" s="392">
        <v>76.900000000000006</v>
      </c>
      <c r="N69" s="243">
        <v>97.5</v>
      </c>
      <c r="O69" s="244">
        <v>88.2</v>
      </c>
      <c r="P69" s="242">
        <v>94.7</v>
      </c>
      <c r="Q69" s="243">
        <v>89.1</v>
      </c>
      <c r="R69" s="243">
        <v>95.2</v>
      </c>
      <c r="S69" s="243">
        <v>90.5</v>
      </c>
      <c r="T69" s="243">
        <v>93.3</v>
      </c>
      <c r="U69" s="243">
        <v>93.1</v>
      </c>
      <c r="V69" s="243">
        <v>95.7</v>
      </c>
      <c r="W69" s="243">
        <v>85.3</v>
      </c>
      <c r="X69" s="244">
        <v>93.9</v>
      </c>
      <c r="Y69" s="376">
        <v>78.7</v>
      </c>
      <c r="Z69" s="391" t="s">
        <v>97</v>
      </c>
    </row>
    <row r="70" spans="1:28" x14ac:dyDescent="0.2">
      <c r="A70" s="1206" t="s">
        <v>8</v>
      </c>
      <c r="B70" s="1207"/>
      <c r="C70" s="246">
        <v>0.11</v>
      </c>
      <c r="D70" s="247">
        <v>6.9000000000000006E-2</v>
      </c>
      <c r="E70" s="247">
        <v>5.3999999999999999E-2</v>
      </c>
      <c r="F70" s="247">
        <v>5.7000000000000002E-2</v>
      </c>
      <c r="G70" s="247">
        <v>5.3999999999999999E-2</v>
      </c>
      <c r="H70" s="247">
        <v>5.8999999999999997E-2</v>
      </c>
      <c r="I70" s="247">
        <v>6.7000000000000004E-2</v>
      </c>
      <c r="J70" s="247">
        <v>5.2999999999999999E-2</v>
      </c>
      <c r="K70" s="247">
        <v>7.0000000000000007E-2</v>
      </c>
      <c r="L70" s="247">
        <v>4.8000000000000001E-2</v>
      </c>
      <c r="M70" s="247">
        <v>7.9000000000000001E-2</v>
      </c>
      <c r="N70" s="247">
        <v>5.5E-2</v>
      </c>
      <c r="O70" s="248">
        <v>7.2999999999999995E-2</v>
      </c>
      <c r="P70" s="246">
        <v>6.4000000000000001E-2</v>
      </c>
      <c r="Q70" s="247">
        <v>6.9000000000000006E-2</v>
      </c>
      <c r="R70" s="247">
        <v>5.5E-2</v>
      </c>
      <c r="S70" s="247">
        <v>6.5000000000000002E-2</v>
      </c>
      <c r="T70" s="247">
        <v>5.6000000000000001E-2</v>
      </c>
      <c r="U70" s="247">
        <v>5.0999999999999997E-2</v>
      </c>
      <c r="V70" s="247">
        <v>4.9000000000000002E-2</v>
      </c>
      <c r="W70" s="247">
        <v>7.2999999999999995E-2</v>
      </c>
      <c r="X70" s="248">
        <v>5.6000000000000001E-2</v>
      </c>
      <c r="Y70" s="377">
        <v>8.4000000000000005E-2</v>
      </c>
      <c r="Z70" s="313"/>
      <c r="AA70" s="210"/>
      <c r="AB70" s="210"/>
    </row>
    <row r="71" spans="1:28" x14ac:dyDescent="0.2">
      <c r="A71" s="1210" t="s">
        <v>1</v>
      </c>
      <c r="B71" s="1211"/>
      <c r="C71" s="250">
        <f>C68/C67*100-100</f>
        <v>3.5483870967741922</v>
      </c>
      <c r="D71" s="251">
        <f t="shared" ref="D71:F71" si="39">D68/D67*100-100</f>
        <v>5</v>
      </c>
      <c r="E71" s="251">
        <f t="shared" si="39"/>
        <v>8.8709677419354733</v>
      </c>
      <c r="F71" s="251">
        <f t="shared" si="39"/>
        <v>9.5161290322580641</v>
      </c>
      <c r="G71" s="251">
        <f>G68/G67*100-100</f>
        <v>7.5806451612903345</v>
      </c>
      <c r="H71" s="251">
        <f t="shared" ref="H71:O71" si="40">H68/H67*100-100</f>
        <v>8.8709677419354733</v>
      </c>
      <c r="I71" s="251">
        <f t="shared" si="40"/>
        <v>10.806451612903231</v>
      </c>
      <c r="J71" s="251">
        <f t="shared" si="40"/>
        <v>7.4193548387096797</v>
      </c>
      <c r="K71" s="251">
        <f t="shared" si="40"/>
        <v>13.225806451612911</v>
      </c>
      <c r="L71" s="251">
        <f t="shared" si="40"/>
        <v>11.129032258064512</v>
      </c>
      <c r="M71" s="251">
        <f t="shared" si="40"/>
        <v>14.193548387096769</v>
      </c>
      <c r="N71" s="251">
        <f t="shared" si="40"/>
        <v>15.483870967741936</v>
      </c>
      <c r="O71" s="252">
        <f t="shared" si="40"/>
        <v>18.387096774193552</v>
      </c>
      <c r="P71" s="250">
        <f>P68/P67*100-100</f>
        <v>-5.6451612903225765</v>
      </c>
      <c r="Q71" s="251">
        <f t="shared" ref="Q71:X71" si="41">Q68/Q67*100-100</f>
        <v>-3.8709677419354875</v>
      </c>
      <c r="R71" s="251">
        <f t="shared" si="41"/>
        <v>-1.2903225806451672</v>
      </c>
      <c r="S71" s="251">
        <f t="shared" si="41"/>
        <v>-0.64516129032257652</v>
      </c>
      <c r="T71" s="251">
        <f t="shared" si="41"/>
        <v>0.96774193548387188</v>
      </c>
      <c r="U71" s="251">
        <f t="shared" si="41"/>
        <v>3.709677419354847</v>
      </c>
      <c r="V71" s="251">
        <f t="shared" si="41"/>
        <v>6.6129032258064484</v>
      </c>
      <c r="W71" s="251">
        <f t="shared" si="41"/>
        <v>8.225806451612911</v>
      </c>
      <c r="X71" s="252">
        <f t="shared" si="41"/>
        <v>13.387096774193537</v>
      </c>
      <c r="Y71" s="369">
        <f>Y68/Y67*100-100</f>
        <v>6.6129032258064484</v>
      </c>
    </row>
    <row r="72" spans="1:28" ht="13.5" thickBot="1" x14ac:dyDescent="0.25">
      <c r="A72" s="1206" t="s">
        <v>27</v>
      </c>
      <c r="B72" s="1207"/>
      <c r="C72" s="220">
        <f>C68-C54</f>
        <v>134</v>
      </c>
      <c r="D72" s="221">
        <f t="shared" ref="D72:L72" si="42">D68-D54</f>
        <v>126</v>
      </c>
      <c r="E72" s="221">
        <f t="shared" si="42"/>
        <v>141</v>
      </c>
      <c r="F72" s="221">
        <f t="shared" si="42"/>
        <v>134</v>
      </c>
      <c r="G72" s="221">
        <f t="shared" si="42"/>
        <v>131</v>
      </c>
      <c r="H72" s="221">
        <f t="shared" si="42"/>
        <v>132</v>
      </c>
      <c r="I72" s="221">
        <f t="shared" si="42"/>
        <v>129</v>
      </c>
      <c r="J72" s="221">
        <f t="shared" si="42"/>
        <v>112</v>
      </c>
      <c r="K72" s="221">
        <f t="shared" si="42"/>
        <v>141</v>
      </c>
      <c r="L72" s="221">
        <f t="shared" si="42"/>
        <v>119</v>
      </c>
      <c r="M72" s="221">
        <f>M68-L54</f>
        <v>138</v>
      </c>
      <c r="N72" s="221">
        <f>N68-L54</f>
        <v>146</v>
      </c>
      <c r="O72" s="226">
        <f t="shared" ref="O72" si="43">O68-L54</f>
        <v>164</v>
      </c>
      <c r="P72" s="220">
        <f t="shared" ref="P72" si="44">P68-M54</f>
        <v>5</v>
      </c>
      <c r="Q72" s="221">
        <f t="shared" ref="Q72" si="45">Q68-N54</f>
        <v>8</v>
      </c>
      <c r="R72" s="221">
        <f t="shared" ref="R72" si="46">R68-O54</f>
        <v>-12</v>
      </c>
      <c r="S72" s="221">
        <f t="shared" ref="S72" si="47">S68-P54</f>
        <v>142</v>
      </c>
      <c r="T72" s="221">
        <f t="shared" ref="T72" si="48">T68-Q54</f>
        <v>135</v>
      </c>
      <c r="U72" s="221">
        <f t="shared" ref="U72" si="49">U68-R54</f>
        <v>123</v>
      </c>
      <c r="V72" s="221">
        <f t="shared" ref="V72" si="50">V68-S54</f>
        <v>143</v>
      </c>
      <c r="W72" s="221">
        <f t="shared" ref="W72" si="51">W68-T54</f>
        <v>133</v>
      </c>
      <c r="X72" s="226">
        <f t="shared" ref="X72" si="52">X68-U54</f>
        <v>151</v>
      </c>
      <c r="Y72" s="370">
        <f>Y68-W54</f>
        <v>81</v>
      </c>
      <c r="Z72" s="210"/>
      <c r="AA72" s="210"/>
      <c r="AB72" s="210"/>
    </row>
    <row r="73" spans="1:28" x14ac:dyDescent="0.2">
      <c r="A73" s="1206" t="s">
        <v>51</v>
      </c>
      <c r="B73" s="1207"/>
      <c r="C73" s="259">
        <v>592</v>
      </c>
      <c r="D73" s="260">
        <v>480</v>
      </c>
      <c r="E73" s="260">
        <v>480</v>
      </c>
      <c r="F73" s="260">
        <v>526</v>
      </c>
      <c r="G73" s="260">
        <v>528</v>
      </c>
      <c r="H73" s="260">
        <v>527</v>
      </c>
      <c r="I73" s="260">
        <v>582</v>
      </c>
      <c r="J73" s="260">
        <v>582</v>
      </c>
      <c r="K73" s="260">
        <v>477</v>
      </c>
      <c r="L73" s="260">
        <v>476</v>
      </c>
      <c r="M73" s="260">
        <v>686</v>
      </c>
      <c r="N73" s="260">
        <v>533</v>
      </c>
      <c r="O73" s="261">
        <v>231</v>
      </c>
      <c r="P73" s="259">
        <v>252</v>
      </c>
      <c r="Q73" s="260">
        <v>744</v>
      </c>
      <c r="R73" s="260">
        <v>561</v>
      </c>
      <c r="S73" s="260">
        <v>562</v>
      </c>
      <c r="T73" s="260">
        <v>812</v>
      </c>
      <c r="U73" s="260">
        <v>784</v>
      </c>
      <c r="V73" s="260">
        <v>632</v>
      </c>
      <c r="W73" s="260">
        <v>461</v>
      </c>
      <c r="X73" s="261">
        <v>442</v>
      </c>
      <c r="Y73" s="385">
        <f>SUM(C73:X73)</f>
        <v>11950</v>
      </c>
      <c r="Z73" s="200" t="s">
        <v>56</v>
      </c>
      <c r="AA73" s="263">
        <f>Y59-Y73</f>
        <v>18</v>
      </c>
      <c r="AB73" s="264">
        <f>AA73/Y59</f>
        <v>1.5040106951871657E-3</v>
      </c>
    </row>
    <row r="74" spans="1:28" x14ac:dyDescent="0.2">
      <c r="A74" s="1206" t="s">
        <v>28</v>
      </c>
      <c r="B74" s="1207"/>
      <c r="C74" s="218">
        <v>44.5</v>
      </c>
      <c r="D74" s="267">
        <v>44</v>
      </c>
      <c r="E74" s="267">
        <v>44</v>
      </c>
      <c r="F74" s="267">
        <v>43.5</v>
      </c>
      <c r="G74" s="267">
        <v>43.5</v>
      </c>
      <c r="H74" s="267">
        <v>43.5</v>
      </c>
      <c r="I74" s="267">
        <v>43</v>
      </c>
      <c r="J74" s="267">
        <v>43</v>
      </c>
      <c r="K74" s="267">
        <v>43</v>
      </c>
      <c r="L74" s="267">
        <v>43</v>
      </c>
      <c r="M74" s="267">
        <v>41.5</v>
      </c>
      <c r="N74" s="267">
        <v>41</v>
      </c>
      <c r="O74" s="219">
        <v>40.5</v>
      </c>
      <c r="P74" s="218">
        <v>47</v>
      </c>
      <c r="Q74" s="267">
        <v>46</v>
      </c>
      <c r="R74" s="267">
        <v>45</v>
      </c>
      <c r="S74" s="267">
        <v>45</v>
      </c>
      <c r="T74" s="267">
        <v>44</v>
      </c>
      <c r="U74" s="267">
        <v>43</v>
      </c>
      <c r="V74" s="267">
        <v>42.5</v>
      </c>
      <c r="W74" s="267">
        <v>41.5</v>
      </c>
      <c r="X74" s="219">
        <v>41</v>
      </c>
      <c r="Y74" s="325"/>
      <c r="Z74" s="200" t="s">
        <v>57</v>
      </c>
      <c r="AA74" s="200">
        <v>41.59</v>
      </c>
    </row>
    <row r="75" spans="1:28" ht="13.5" thickBot="1" x14ac:dyDescent="0.25">
      <c r="A75" s="1212" t="s">
        <v>26</v>
      </c>
      <c r="B75" s="1213"/>
      <c r="C75" s="216">
        <f>C74-C60</f>
        <v>1.5</v>
      </c>
      <c r="D75" s="217">
        <f t="shared" ref="D75:X75" si="53">D74-D60</f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1.5</v>
      </c>
      <c r="P75" s="217">
        <f t="shared" si="53"/>
        <v>3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2.5</v>
      </c>
      <c r="U75" s="217">
        <f t="shared" si="53"/>
        <v>2</v>
      </c>
      <c r="V75" s="217">
        <f t="shared" si="53"/>
        <v>2</v>
      </c>
      <c r="W75" s="217">
        <f t="shared" si="53"/>
        <v>2</v>
      </c>
      <c r="X75" s="322">
        <f t="shared" si="53"/>
        <v>1.5</v>
      </c>
      <c r="Y75" s="371"/>
      <c r="Z75" s="200" t="s">
        <v>26</v>
      </c>
      <c r="AA75" s="200">
        <f>AA74-AA60</f>
        <v>3.490000000000002</v>
      </c>
    </row>
    <row r="76" spans="1:28" x14ac:dyDescent="0.2">
      <c r="C76" s="200">
        <v>44.5</v>
      </c>
      <c r="D76" s="200">
        <v>44</v>
      </c>
      <c r="E76" s="200">
        <v>44</v>
      </c>
      <c r="F76" s="200">
        <v>43.5</v>
      </c>
      <c r="G76" s="200">
        <v>43.5</v>
      </c>
      <c r="H76" s="200">
        <v>43.5</v>
      </c>
      <c r="I76" s="200">
        <v>43</v>
      </c>
      <c r="J76" s="200">
        <v>43</v>
      </c>
      <c r="K76" s="200">
        <v>43</v>
      </c>
      <c r="L76" s="200">
        <v>43</v>
      </c>
      <c r="M76" s="200">
        <v>41.5</v>
      </c>
      <c r="N76" s="200">
        <v>41</v>
      </c>
      <c r="O76" s="200">
        <v>40.5</v>
      </c>
      <c r="P76" s="200">
        <v>46.5</v>
      </c>
      <c r="U76" s="200">
        <v>43</v>
      </c>
      <c r="W76" s="200">
        <v>41.5</v>
      </c>
      <c r="X76" s="200">
        <v>41</v>
      </c>
    </row>
    <row r="77" spans="1:28" ht="13.5" thickBot="1" x14ac:dyDescent="0.25"/>
    <row r="78" spans="1:28" ht="13.5" thickBot="1" x14ac:dyDescent="0.25">
      <c r="A78" s="230" t="s">
        <v>324</v>
      </c>
      <c r="B78" s="1025">
        <f>B64+1</f>
        <v>6</v>
      </c>
      <c r="C78" s="1086" t="s">
        <v>50</v>
      </c>
      <c r="D78" s="1087"/>
      <c r="E78" s="1087"/>
      <c r="F78" s="1087"/>
      <c r="G78" s="1087"/>
      <c r="H78" s="1087"/>
      <c r="I78" s="1087"/>
      <c r="J78" s="1087"/>
      <c r="K78" s="1087"/>
      <c r="L78" s="1087"/>
      <c r="M78" s="1087"/>
      <c r="N78" s="1087"/>
      <c r="O78" s="1088"/>
      <c r="P78" s="1086" t="s">
        <v>53</v>
      </c>
      <c r="Q78" s="1087"/>
      <c r="R78" s="1087"/>
      <c r="S78" s="1087"/>
      <c r="T78" s="1087"/>
      <c r="U78" s="1087"/>
      <c r="V78" s="1087"/>
      <c r="W78" s="1087"/>
      <c r="X78" s="1088"/>
      <c r="Y78" s="324" t="s">
        <v>55</v>
      </c>
    </row>
    <row r="79" spans="1:28" x14ac:dyDescent="0.2">
      <c r="A79" s="1204" t="s">
        <v>54</v>
      </c>
      <c r="B79" s="1205"/>
      <c r="C79" s="310">
        <v>1</v>
      </c>
      <c r="D79" s="311">
        <v>2</v>
      </c>
      <c r="E79" s="311">
        <v>3</v>
      </c>
      <c r="F79" s="311">
        <v>4</v>
      </c>
      <c r="G79" s="311">
        <v>5</v>
      </c>
      <c r="H79" s="311">
        <v>6</v>
      </c>
      <c r="I79" s="311">
        <v>7</v>
      </c>
      <c r="J79" s="311">
        <v>8</v>
      </c>
      <c r="K79" s="311">
        <v>9</v>
      </c>
      <c r="L79" s="311">
        <v>10</v>
      </c>
      <c r="M79" s="311">
        <v>11</v>
      </c>
      <c r="N79" s="311">
        <v>12</v>
      </c>
      <c r="O79" s="312">
        <v>13</v>
      </c>
      <c r="P79" s="310">
        <v>1</v>
      </c>
      <c r="Q79" s="311">
        <v>2</v>
      </c>
      <c r="R79" s="311">
        <v>3</v>
      </c>
      <c r="S79" s="311">
        <v>4</v>
      </c>
      <c r="T79" s="311">
        <v>5</v>
      </c>
      <c r="U79" s="311">
        <v>6</v>
      </c>
      <c r="V79" s="311">
        <v>7</v>
      </c>
      <c r="W79" s="311">
        <v>8</v>
      </c>
      <c r="X79" s="312">
        <v>9</v>
      </c>
      <c r="Y79" s="325">
        <v>896</v>
      </c>
    </row>
    <row r="80" spans="1:28" ht="13.5" thickBot="1" x14ac:dyDescent="0.25">
      <c r="A80" s="1206" t="s">
        <v>2</v>
      </c>
      <c r="B80" s="1207"/>
      <c r="C80" s="232">
        <v>1</v>
      </c>
      <c r="D80" s="306">
        <v>2</v>
      </c>
      <c r="E80" s="306">
        <v>2</v>
      </c>
      <c r="F80" s="233">
        <v>3</v>
      </c>
      <c r="G80" s="233">
        <v>3</v>
      </c>
      <c r="H80" s="233">
        <v>3</v>
      </c>
      <c r="I80" s="330">
        <v>4</v>
      </c>
      <c r="J80" s="330">
        <v>4</v>
      </c>
      <c r="K80" s="331">
        <v>5</v>
      </c>
      <c r="L80" s="331">
        <v>5</v>
      </c>
      <c r="M80" s="332">
        <v>6</v>
      </c>
      <c r="N80" s="333">
        <v>7</v>
      </c>
      <c r="O80" s="383">
        <v>8</v>
      </c>
      <c r="P80" s="327">
        <v>1</v>
      </c>
      <c r="Q80" s="328">
        <v>2</v>
      </c>
      <c r="R80" s="329">
        <v>3</v>
      </c>
      <c r="S80" s="329">
        <v>3</v>
      </c>
      <c r="T80" s="330">
        <v>4</v>
      </c>
      <c r="U80" s="331">
        <v>5</v>
      </c>
      <c r="V80" s="332">
        <v>6</v>
      </c>
      <c r="W80" s="333">
        <v>7</v>
      </c>
      <c r="X80" s="383">
        <v>8</v>
      </c>
      <c r="Y80" s="334" t="s">
        <v>0</v>
      </c>
    </row>
    <row r="81" spans="1:28" x14ac:dyDescent="0.2">
      <c r="A81" s="1208" t="s">
        <v>3</v>
      </c>
      <c r="B81" s="1209"/>
      <c r="C81" s="235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6">
        <v>720</v>
      </c>
      <c r="O81" s="237">
        <v>720</v>
      </c>
      <c r="P81" s="338">
        <v>720</v>
      </c>
      <c r="Q81" s="339">
        <v>720</v>
      </c>
      <c r="R81" s="339">
        <v>720</v>
      </c>
      <c r="S81" s="339">
        <v>720</v>
      </c>
      <c r="T81" s="339">
        <v>720</v>
      </c>
      <c r="U81" s="339">
        <v>720</v>
      </c>
      <c r="V81" s="339">
        <v>720</v>
      </c>
      <c r="W81" s="339">
        <v>720</v>
      </c>
      <c r="X81" s="343">
        <v>720</v>
      </c>
      <c r="Y81" s="384">
        <v>720</v>
      </c>
      <c r="Z81" s="313"/>
      <c r="AA81" s="313"/>
      <c r="AB81" s="313"/>
    </row>
    <row r="82" spans="1:28" x14ac:dyDescent="0.2">
      <c r="A82" s="1210" t="s">
        <v>6</v>
      </c>
      <c r="B82" s="1211"/>
      <c r="C82" s="239">
        <v>715</v>
      </c>
      <c r="D82" s="240">
        <v>744</v>
      </c>
      <c r="E82" s="240">
        <v>748</v>
      </c>
      <c r="F82" s="240">
        <v>771</v>
      </c>
      <c r="G82" s="240">
        <v>736</v>
      </c>
      <c r="H82" s="240">
        <v>757</v>
      </c>
      <c r="I82" s="240">
        <v>784</v>
      </c>
      <c r="J82" s="240">
        <v>737</v>
      </c>
      <c r="K82" s="240">
        <v>756</v>
      </c>
      <c r="L82" s="240">
        <v>773</v>
      </c>
      <c r="M82" s="240">
        <v>797</v>
      </c>
      <c r="N82" s="240">
        <v>800</v>
      </c>
      <c r="O82" s="241">
        <v>818</v>
      </c>
      <c r="P82" s="239">
        <v>664</v>
      </c>
      <c r="Q82" s="240">
        <v>682</v>
      </c>
      <c r="R82" s="240">
        <v>722</v>
      </c>
      <c r="S82" s="240">
        <v>722</v>
      </c>
      <c r="T82" s="240">
        <v>722</v>
      </c>
      <c r="U82" s="240">
        <v>726</v>
      </c>
      <c r="V82" s="240">
        <v>745</v>
      </c>
      <c r="W82" s="240">
        <v>743</v>
      </c>
      <c r="X82" s="280">
        <v>780</v>
      </c>
      <c r="Y82" s="375">
        <v>745</v>
      </c>
      <c r="AA82" s="313"/>
      <c r="AB82" s="313"/>
    </row>
    <row r="83" spans="1:28" x14ac:dyDescent="0.2">
      <c r="A83" s="1206" t="s">
        <v>7</v>
      </c>
      <c r="B83" s="1207"/>
      <c r="C83" s="242">
        <v>59.1</v>
      </c>
      <c r="D83" s="243">
        <v>86.1</v>
      </c>
      <c r="E83" s="243">
        <v>73</v>
      </c>
      <c r="F83" s="243">
        <v>79.5</v>
      </c>
      <c r="G83" s="243">
        <v>79.5</v>
      </c>
      <c r="H83" s="243">
        <v>87.2</v>
      </c>
      <c r="I83" s="243">
        <v>81.8</v>
      </c>
      <c r="J83" s="243">
        <v>81.8</v>
      </c>
      <c r="K83" s="243">
        <v>91.7</v>
      </c>
      <c r="L83" s="243">
        <v>86.1</v>
      </c>
      <c r="M83" s="243">
        <v>90.2</v>
      </c>
      <c r="N83" s="243">
        <v>87.5</v>
      </c>
      <c r="O83" s="244">
        <v>82.4</v>
      </c>
      <c r="P83" s="242">
        <v>84.2</v>
      </c>
      <c r="Q83" s="243">
        <v>73.2</v>
      </c>
      <c r="R83" s="243">
        <v>90.5</v>
      </c>
      <c r="S83" s="243">
        <v>85.7</v>
      </c>
      <c r="T83" s="243">
        <v>88.5</v>
      </c>
      <c r="U83" s="243">
        <v>88.1</v>
      </c>
      <c r="V83" s="243">
        <v>85.1</v>
      </c>
      <c r="W83" s="243">
        <v>91.4</v>
      </c>
      <c r="X83" s="281">
        <v>90.9</v>
      </c>
      <c r="Y83" s="376">
        <v>78.5</v>
      </c>
      <c r="Z83" s="393"/>
    </row>
    <row r="84" spans="1:28" x14ac:dyDescent="0.2">
      <c r="A84" s="1206" t="s">
        <v>8</v>
      </c>
      <c r="B84" s="1207"/>
      <c r="C84" s="246">
        <v>0.115</v>
      </c>
      <c r="D84" s="247">
        <v>7.3999999999999996E-2</v>
      </c>
      <c r="E84" s="247">
        <v>7.6999999999999999E-2</v>
      </c>
      <c r="F84" s="247">
        <v>6.9000000000000006E-2</v>
      </c>
      <c r="G84" s="247">
        <v>7.4999999999999997E-2</v>
      </c>
      <c r="H84" s="247">
        <v>6.6000000000000003E-2</v>
      </c>
      <c r="I84" s="247">
        <v>7.1999999999999995E-2</v>
      </c>
      <c r="J84" s="247">
        <v>7.8E-2</v>
      </c>
      <c r="K84" s="247">
        <v>6.2E-2</v>
      </c>
      <c r="L84" s="247">
        <v>6.9000000000000006E-2</v>
      </c>
      <c r="M84" s="247">
        <v>7.1999999999999995E-2</v>
      </c>
      <c r="N84" s="247">
        <v>6.8000000000000005E-2</v>
      </c>
      <c r="O84" s="248">
        <v>6.6000000000000003E-2</v>
      </c>
      <c r="P84" s="246">
        <v>8.1000000000000003E-2</v>
      </c>
      <c r="Q84" s="247">
        <v>8.4000000000000005E-2</v>
      </c>
      <c r="R84" s="247">
        <v>5.8999999999999997E-2</v>
      </c>
      <c r="S84" s="247">
        <v>7.0000000000000007E-2</v>
      </c>
      <c r="T84" s="247">
        <v>6.0999999999999999E-2</v>
      </c>
      <c r="U84" s="247">
        <v>6.5000000000000002E-2</v>
      </c>
      <c r="V84" s="247">
        <v>7.0999999999999994E-2</v>
      </c>
      <c r="W84" s="247">
        <v>5.8000000000000003E-2</v>
      </c>
      <c r="X84" s="283">
        <v>6.7000000000000004E-2</v>
      </c>
      <c r="Y84" s="377">
        <v>8.5000000000000006E-2</v>
      </c>
      <c r="Z84" s="313"/>
      <c r="AA84" s="210"/>
      <c r="AB84" s="210"/>
    </row>
    <row r="85" spans="1:28" x14ac:dyDescent="0.2">
      <c r="A85" s="1210" t="s">
        <v>1</v>
      </c>
      <c r="B85" s="1211"/>
      <c r="C85" s="250">
        <f>C82/C81*100-100</f>
        <v>-0.69444444444444287</v>
      </c>
      <c r="D85" s="251">
        <f t="shared" ref="D85:F85" si="54">D82/D81*100-100</f>
        <v>3.3333333333333428</v>
      </c>
      <c r="E85" s="251">
        <f t="shared" si="54"/>
        <v>3.8888888888888999</v>
      </c>
      <c r="F85" s="251">
        <f t="shared" si="54"/>
        <v>7.0833333333333286</v>
      </c>
      <c r="G85" s="251">
        <f>G82/G81*100-100</f>
        <v>2.2222222222222143</v>
      </c>
      <c r="H85" s="251">
        <f t="shared" ref="H85:O85" si="55">H82/H81*100-100</f>
        <v>5.1388888888888857</v>
      </c>
      <c r="I85" s="251">
        <f t="shared" si="55"/>
        <v>8.8888888888888857</v>
      </c>
      <c r="J85" s="251">
        <f t="shared" si="55"/>
        <v>2.3611111111111001</v>
      </c>
      <c r="K85" s="251">
        <f t="shared" si="55"/>
        <v>5</v>
      </c>
      <c r="L85" s="251">
        <f t="shared" si="55"/>
        <v>7.3611111111111143</v>
      </c>
      <c r="M85" s="251">
        <f t="shared" si="55"/>
        <v>10.694444444444457</v>
      </c>
      <c r="N85" s="251">
        <f t="shared" si="55"/>
        <v>11.111111111111114</v>
      </c>
      <c r="O85" s="252">
        <f t="shared" si="55"/>
        <v>13.611111111111114</v>
      </c>
      <c r="P85" s="250">
        <f>P82/P81*100-100</f>
        <v>-7.7777777777777715</v>
      </c>
      <c r="Q85" s="251">
        <f t="shared" ref="Q85:X85" si="56">Q82/Q81*100-100</f>
        <v>-5.2777777777777857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0.27777777777777146</v>
      </c>
      <c r="U85" s="251">
        <f t="shared" si="56"/>
        <v>0.8333333333333286</v>
      </c>
      <c r="V85" s="251">
        <f t="shared" si="56"/>
        <v>3.4722222222222285</v>
      </c>
      <c r="W85" s="251">
        <f t="shared" si="56"/>
        <v>3.1944444444444571</v>
      </c>
      <c r="X85" s="252">
        <f t="shared" si="56"/>
        <v>8.3333333333333286</v>
      </c>
      <c r="Y85" s="369">
        <f>Y82/Y81*100-100</f>
        <v>3.4722222222222285</v>
      </c>
    </row>
    <row r="86" spans="1:28" ht="13.5" thickBot="1" x14ac:dyDescent="0.25">
      <c r="A86" s="1206" t="s">
        <v>27</v>
      </c>
      <c r="B86" s="1207"/>
      <c r="C86" s="220">
        <f>C82-C68</f>
        <v>73</v>
      </c>
      <c r="D86" s="221">
        <f t="shared" ref="D86:L86" si="57">D82-D68</f>
        <v>93</v>
      </c>
      <c r="E86" s="221">
        <f t="shared" si="57"/>
        <v>73</v>
      </c>
      <c r="F86" s="221">
        <f t="shared" si="57"/>
        <v>92</v>
      </c>
      <c r="G86" s="221">
        <f t="shared" si="57"/>
        <v>69</v>
      </c>
      <c r="H86" s="221">
        <f t="shared" si="57"/>
        <v>82</v>
      </c>
      <c r="I86" s="221">
        <f t="shared" si="57"/>
        <v>97</v>
      </c>
      <c r="J86" s="221">
        <f t="shared" si="57"/>
        <v>71</v>
      </c>
      <c r="K86" s="221">
        <f t="shared" si="57"/>
        <v>54</v>
      </c>
      <c r="L86" s="221">
        <f t="shared" si="57"/>
        <v>84</v>
      </c>
      <c r="M86" s="221">
        <f>M82-L68</f>
        <v>108</v>
      </c>
      <c r="N86" s="221">
        <f>N82-L68</f>
        <v>111</v>
      </c>
      <c r="O86" s="226">
        <f t="shared" ref="O86" si="58">O82-L68</f>
        <v>129</v>
      </c>
      <c r="P86" s="220">
        <f t="shared" ref="P86" si="59">P82-M68</f>
        <v>-44</v>
      </c>
      <c r="Q86" s="221">
        <f t="shared" ref="Q86" si="60">Q82-N68</f>
        <v>-34</v>
      </c>
      <c r="R86" s="221">
        <f t="shared" ref="R86" si="61">R82-O68</f>
        <v>-12</v>
      </c>
      <c r="S86" s="221">
        <f t="shared" ref="S86" si="62">S82-P68</f>
        <v>137</v>
      </c>
      <c r="T86" s="221">
        <f t="shared" ref="T86" si="63">T82-Q68</f>
        <v>126</v>
      </c>
      <c r="U86" s="221">
        <f t="shared" ref="U86" si="64">U82-R68</f>
        <v>114</v>
      </c>
      <c r="V86" s="221">
        <f t="shared" ref="V86" si="65">V82-S68</f>
        <v>129</v>
      </c>
      <c r="W86" s="221">
        <f t="shared" ref="W86" si="66">W82-T68</f>
        <v>117</v>
      </c>
      <c r="X86" s="226">
        <f t="shared" ref="X86" si="67">X82-U68</f>
        <v>137</v>
      </c>
      <c r="Y86" s="370">
        <f>Y82-W68</f>
        <v>74</v>
      </c>
      <c r="Z86" s="210"/>
      <c r="AA86" s="210"/>
      <c r="AB86" s="210"/>
    </row>
    <row r="87" spans="1:28" x14ac:dyDescent="0.2">
      <c r="A87" s="1206" t="s">
        <v>51</v>
      </c>
      <c r="B87" s="1207"/>
      <c r="C87" s="259">
        <v>588</v>
      </c>
      <c r="D87" s="260">
        <v>479</v>
      </c>
      <c r="E87" s="260">
        <v>479</v>
      </c>
      <c r="F87" s="260">
        <v>526</v>
      </c>
      <c r="G87" s="260">
        <v>528</v>
      </c>
      <c r="H87" s="260">
        <v>527</v>
      </c>
      <c r="I87" s="260">
        <v>581</v>
      </c>
      <c r="J87" s="260">
        <v>581</v>
      </c>
      <c r="K87" s="260">
        <v>477</v>
      </c>
      <c r="L87" s="260">
        <v>474</v>
      </c>
      <c r="M87" s="260">
        <v>681</v>
      </c>
      <c r="N87" s="260">
        <v>533</v>
      </c>
      <c r="O87" s="394">
        <v>230</v>
      </c>
      <c r="P87" s="259">
        <v>252</v>
      </c>
      <c r="Q87" s="260">
        <v>740</v>
      </c>
      <c r="R87" s="260">
        <v>560</v>
      </c>
      <c r="S87" s="260">
        <v>561</v>
      </c>
      <c r="T87" s="260">
        <v>812</v>
      </c>
      <c r="U87" s="260">
        <v>784</v>
      </c>
      <c r="V87" s="260">
        <v>632</v>
      </c>
      <c r="W87" s="260">
        <v>461</v>
      </c>
      <c r="X87" s="261">
        <v>442</v>
      </c>
      <c r="Y87" s="385">
        <f>SUM(C87:X87)</f>
        <v>11928</v>
      </c>
      <c r="Z87" s="200" t="s">
        <v>56</v>
      </c>
      <c r="AA87" s="263">
        <f>Y73-Y87</f>
        <v>22</v>
      </c>
      <c r="AB87" s="264">
        <f>AA87/Y73</f>
        <v>1.8410041841004183E-3</v>
      </c>
    </row>
    <row r="88" spans="1:28" x14ac:dyDescent="0.2">
      <c r="A88" s="1206" t="s">
        <v>28</v>
      </c>
      <c r="B88" s="1207"/>
      <c r="C88" s="218">
        <v>46</v>
      </c>
      <c r="D88" s="267">
        <v>45.5</v>
      </c>
      <c r="E88" s="267">
        <v>45.5</v>
      </c>
      <c r="F88" s="267">
        <v>45</v>
      </c>
      <c r="G88" s="267">
        <v>45</v>
      </c>
      <c r="H88" s="267">
        <v>45</v>
      </c>
      <c r="I88" s="267">
        <v>44</v>
      </c>
      <c r="J88" s="267">
        <v>45</v>
      </c>
      <c r="K88" s="267">
        <v>44.5</v>
      </c>
      <c r="L88" s="267">
        <v>44.5</v>
      </c>
      <c r="M88" s="267">
        <v>43</v>
      </c>
      <c r="N88" s="267">
        <v>42.5</v>
      </c>
      <c r="O88" s="309">
        <v>42</v>
      </c>
      <c r="P88" s="218">
        <v>49.5</v>
      </c>
      <c r="Q88" s="267">
        <v>48.5</v>
      </c>
      <c r="R88" s="267">
        <v>46.5</v>
      </c>
      <c r="S88" s="267">
        <v>46.5</v>
      </c>
      <c r="T88" s="267">
        <v>46</v>
      </c>
      <c r="U88" s="267">
        <v>45</v>
      </c>
      <c r="V88" s="267">
        <v>44.5</v>
      </c>
      <c r="W88" s="267">
        <v>43.5</v>
      </c>
      <c r="X88" s="219">
        <v>42.5</v>
      </c>
      <c r="Y88" s="325"/>
      <c r="Z88" s="200" t="s">
        <v>57</v>
      </c>
      <c r="AA88" s="200">
        <v>43.42</v>
      </c>
    </row>
    <row r="89" spans="1:28" ht="13.5" thickBot="1" x14ac:dyDescent="0.25">
      <c r="A89" s="1212" t="s">
        <v>26</v>
      </c>
      <c r="B89" s="1213"/>
      <c r="C89" s="216">
        <f>C88-C74</f>
        <v>1.5</v>
      </c>
      <c r="D89" s="217">
        <f t="shared" ref="D89:X89" si="68">D88-D74</f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1.5</v>
      </c>
      <c r="I89" s="217">
        <f t="shared" si="68"/>
        <v>1</v>
      </c>
      <c r="J89" s="217">
        <f t="shared" si="68"/>
        <v>2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217">
        <f t="shared" si="68"/>
        <v>1.5</v>
      </c>
      <c r="O89" s="323">
        <f t="shared" si="68"/>
        <v>1.5</v>
      </c>
      <c r="P89" s="216">
        <f t="shared" si="68"/>
        <v>2.5</v>
      </c>
      <c r="Q89" s="217">
        <f t="shared" si="68"/>
        <v>2.5</v>
      </c>
      <c r="R89" s="217">
        <f t="shared" si="68"/>
        <v>1.5</v>
      </c>
      <c r="S89" s="217">
        <f t="shared" si="68"/>
        <v>1.5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217">
        <f t="shared" si="68"/>
        <v>2</v>
      </c>
      <c r="X89" s="322">
        <f t="shared" si="68"/>
        <v>1.5</v>
      </c>
      <c r="Y89" s="371"/>
      <c r="Z89" s="200" t="s">
        <v>26</v>
      </c>
      <c r="AA89" s="200">
        <f>AA88-AA74</f>
        <v>1.8299999999999983</v>
      </c>
    </row>
    <row r="90" spans="1:28" x14ac:dyDescent="0.2">
      <c r="C90" s="200">
        <v>46</v>
      </c>
      <c r="I90" s="200" t="s">
        <v>101</v>
      </c>
      <c r="J90" s="200">
        <v>45</v>
      </c>
      <c r="O90" s="200">
        <v>42</v>
      </c>
      <c r="R90" s="200">
        <v>46.5</v>
      </c>
      <c r="S90" s="200">
        <v>46.5</v>
      </c>
      <c r="V90" s="200">
        <v>44.5</v>
      </c>
    </row>
    <row r="91" spans="1:28" ht="13.5" thickBot="1" x14ac:dyDescent="0.25"/>
    <row r="92" spans="1:28" ht="13.5" thickBot="1" x14ac:dyDescent="0.25">
      <c r="A92" s="230" t="s">
        <v>324</v>
      </c>
      <c r="B92" s="1025">
        <f>B78+1</f>
        <v>7</v>
      </c>
      <c r="C92" s="1086" t="s">
        <v>50</v>
      </c>
      <c r="D92" s="1087"/>
      <c r="E92" s="1087"/>
      <c r="F92" s="1087"/>
      <c r="G92" s="1087"/>
      <c r="H92" s="1087"/>
      <c r="I92" s="1087"/>
      <c r="J92" s="1087"/>
      <c r="K92" s="1087"/>
      <c r="L92" s="1087"/>
      <c r="M92" s="1087"/>
      <c r="N92" s="1087"/>
      <c r="O92" s="1088"/>
      <c r="P92" s="1086" t="s">
        <v>53</v>
      </c>
      <c r="Q92" s="1087"/>
      <c r="R92" s="1087"/>
      <c r="S92" s="1087"/>
      <c r="T92" s="1087"/>
      <c r="U92" s="1087"/>
      <c r="V92" s="1087"/>
      <c r="W92" s="1087"/>
      <c r="X92" s="1088"/>
      <c r="Y92" s="324" t="s">
        <v>55</v>
      </c>
    </row>
    <row r="93" spans="1:28" x14ac:dyDescent="0.2">
      <c r="A93" s="1204" t="s">
        <v>54</v>
      </c>
      <c r="B93" s="1205"/>
      <c r="C93" s="310">
        <v>1</v>
      </c>
      <c r="D93" s="311">
        <v>2</v>
      </c>
      <c r="E93" s="311">
        <v>3</v>
      </c>
      <c r="F93" s="311">
        <v>4</v>
      </c>
      <c r="G93" s="311">
        <v>5</v>
      </c>
      <c r="H93" s="311">
        <v>6</v>
      </c>
      <c r="I93" s="311">
        <v>7</v>
      </c>
      <c r="J93" s="311">
        <v>8</v>
      </c>
      <c r="K93" s="311">
        <v>9</v>
      </c>
      <c r="L93" s="311">
        <v>10</v>
      </c>
      <c r="M93" s="311">
        <v>11</v>
      </c>
      <c r="N93" s="311">
        <v>12</v>
      </c>
      <c r="O93" s="312">
        <v>13</v>
      </c>
      <c r="P93" s="310">
        <v>1</v>
      </c>
      <c r="Q93" s="311">
        <v>2</v>
      </c>
      <c r="R93" s="311">
        <v>3</v>
      </c>
      <c r="S93" s="311">
        <v>4</v>
      </c>
      <c r="T93" s="311">
        <v>5</v>
      </c>
      <c r="U93" s="311">
        <v>6</v>
      </c>
      <c r="V93" s="311">
        <v>7</v>
      </c>
      <c r="W93" s="311">
        <v>8</v>
      </c>
      <c r="X93" s="312">
        <v>9</v>
      </c>
      <c r="Y93" s="325"/>
    </row>
    <row r="94" spans="1:28" ht="13.5" thickBot="1" x14ac:dyDescent="0.25">
      <c r="A94" s="1206" t="s">
        <v>2</v>
      </c>
      <c r="B94" s="1207"/>
      <c r="C94" s="232">
        <v>1</v>
      </c>
      <c r="D94" s="306">
        <v>2</v>
      </c>
      <c r="E94" s="306">
        <v>2</v>
      </c>
      <c r="F94" s="233">
        <v>3</v>
      </c>
      <c r="G94" s="233">
        <v>3</v>
      </c>
      <c r="H94" s="233">
        <v>3</v>
      </c>
      <c r="I94" s="330">
        <v>4</v>
      </c>
      <c r="J94" s="330">
        <v>4</v>
      </c>
      <c r="K94" s="331">
        <v>5</v>
      </c>
      <c r="L94" s="331">
        <v>5</v>
      </c>
      <c r="M94" s="332">
        <v>6</v>
      </c>
      <c r="N94" s="333">
        <v>7</v>
      </c>
      <c r="O94" s="383">
        <v>8</v>
      </c>
      <c r="P94" s="327">
        <v>1</v>
      </c>
      <c r="Q94" s="328">
        <v>2</v>
      </c>
      <c r="R94" s="329">
        <v>3</v>
      </c>
      <c r="S94" s="329">
        <v>3</v>
      </c>
      <c r="T94" s="330">
        <v>4</v>
      </c>
      <c r="U94" s="331">
        <v>5</v>
      </c>
      <c r="V94" s="332">
        <v>6</v>
      </c>
      <c r="W94" s="333">
        <v>7</v>
      </c>
      <c r="X94" s="383">
        <v>8</v>
      </c>
      <c r="Y94" s="334" t="s">
        <v>0</v>
      </c>
    </row>
    <row r="95" spans="1:28" x14ac:dyDescent="0.2">
      <c r="A95" s="1208" t="s">
        <v>3</v>
      </c>
      <c r="B95" s="1209"/>
      <c r="C95" s="235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6">
        <v>810</v>
      </c>
      <c r="O95" s="237">
        <v>810</v>
      </c>
      <c r="P95" s="338">
        <v>810</v>
      </c>
      <c r="Q95" s="339">
        <v>810</v>
      </c>
      <c r="R95" s="339">
        <v>810</v>
      </c>
      <c r="S95" s="339">
        <v>810</v>
      </c>
      <c r="T95" s="339">
        <v>810</v>
      </c>
      <c r="U95" s="339">
        <v>810</v>
      </c>
      <c r="V95" s="339">
        <v>810</v>
      </c>
      <c r="W95" s="339">
        <v>810</v>
      </c>
      <c r="X95" s="340">
        <v>810</v>
      </c>
      <c r="Y95" s="342">
        <v>810</v>
      </c>
      <c r="Z95" s="313"/>
      <c r="AA95" s="313"/>
      <c r="AB95" s="313"/>
    </row>
    <row r="96" spans="1:28" x14ac:dyDescent="0.2">
      <c r="A96" s="1210" t="s">
        <v>6</v>
      </c>
      <c r="B96" s="1211"/>
      <c r="C96" s="239">
        <v>834</v>
      </c>
      <c r="D96" s="240">
        <v>794</v>
      </c>
      <c r="E96" s="240">
        <v>816</v>
      </c>
      <c r="F96" s="240">
        <v>808</v>
      </c>
      <c r="G96" s="240">
        <v>824</v>
      </c>
      <c r="H96" s="240">
        <v>818</v>
      </c>
      <c r="I96" s="240">
        <v>849</v>
      </c>
      <c r="J96" s="240">
        <v>822</v>
      </c>
      <c r="K96" s="240">
        <v>827</v>
      </c>
      <c r="L96" s="240">
        <v>827</v>
      </c>
      <c r="M96" s="240">
        <v>854</v>
      </c>
      <c r="N96" s="240">
        <v>835</v>
      </c>
      <c r="O96" s="241">
        <v>853</v>
      </c>
      <c r="P96" s="239">
        <v>801</v>
      </c>
      <c r="Q96" s="240">
        <v>793</v>
      </c>
      <c r="R96" s="240">
        <v>781</v>
      </c>
      <c r="S96" s="240">
        <v>790</v>
      </c>
      <c r="T96" s="240">
        <v>809</v>
      </c>
      <c r="U96" s="240">
        <v>813</v>
      </c>
      <c r="V96" s="240">
        <v>829</v>
      </c>
      <c r="W96" s="240">
        <v>819</v>
      </c>
      <c r="X96" s="280">
        <v>838</v>
      </c>
      <c r="Y96" s="317">
        <v>819</v>
      </c>
      <c r="AA96" s="313"/>
      <c r="AB96" s="313"/>
    </row>
    <row r="97" spans="1:28" x14ac:dyDescent="0.2">
      <c r="A97" s="1206" t="s">
        <v>7</v>
      </c>
      <c r="B97" s="1207"/>
      <c r="C97" s="242">
        <v>70.5</v>
      </c>
      <c r="D97" s="243">
        <v>88.9</v>
      </c>
      <c r="E97" s="243">
        <v>75</v>
      </c>
      <c r="F97" s="243">
        <v>74.400000000000006</v>
      </c>
      <c r="G97" s="243">
        <v>84.6</v>
      </c>
      <c r="H97" s="243">
        <v>76.900000000000006</v>
      </c>
      <c r="I97" s="243">
        <v>88.6</v>
      </c>
      <c r="J97" s="243">
        <v>88.6</v>
      </c>
      <c r="K97" s="243">
        <v>81</v>
      </c>
      <c r="L97" s="243">
        <v>86.1</v>
      </c>
      <c r="M97" s="243">
        <v>80.400000000000006</v>
      </c>
      <c r="N97" s="243">
        <v>92.5</v>
      </c>
      <c r="O97" s="244">
        <v>70.599999999999994</v>
      </c>
      <c r="P97" s="242">
        <v>84.2</v>
      </c>
      <c r="Q97" s="243">
        <v>89.3</v>
      </c>
      <c r="R97" s="243">
        <v>95.2</v>
      </c>
      <c r="S97" s="243">
        <v>88.1</v>
      </c>
      <c r="T97" s="243">
        <v>83.6</v>
      </c>
      <c r="U97" s="243">
        <v>86.4</v>
      </c>
      <c r="V97" s="243">
        <v>87.2</v>
      </c>
      <c r="W97" s="243">
        <v>91.7</v>
      </c>
      <c r="X97" s="281">
        <v>67.599999999999994</v>
      </c>
      <c r="Y97" s="245">
        <v>80.7</v>
      </c>
      <c r="Z97" s="393"/>
    </row>
    <row r="98" spans="1:28" x14ac:dyDescent="0.2">
      <c r="A98" s="1206" t="s">
        <v>8</v>
      </c>
      <c r="B98" s="1207"/>
      <c r="C98" s="246">
        <v>0.1</v>
      </c>
      <c r="D98" s="247">
        <v>6.0999999999999999E-2</v>
      </c>
      <c r="E98" s="247">
        <v>8.6999999999999994E-2</v>
      </c>
      <c r="F98" s="247">
        <v>8.6999999999999994E-2</v>
      </c>
      <c r="G98" s="247">
        <v>7.0999999999999994E-2</v>
      </c>
      <c r="H98" s="247">
        <v>8.3000000000000004E-2</v>
      </c>
      <c r="I98" s="247">
        <v>0.06</v>
      </c>
      <c r="J98" s="247">
        <v>6.8000000000000005E-2</v>
      </c>
      <c r="K98" s="247">
        <v>7.4999999999999997E-2</v>
      </c>
      <c r="L98" s="247">
        <v>7.1999999999999995E-2</v>
      </c>
      <c r="M98" s="247">
        <v>7.9000000000000001E-2</v>
      </c>
      <c r="N98" s="247">
        <v>6.9000000000000006E-2</v>
      </c>
      <c r="O98" s="248">
        <v>8.3000000000000004E-2</v>
      </c>
      <c r="P98" s="246">
        <v>8.5999999999999993E-2</v>
      </c>
      <c r="Q98" s="247">
        <v>0.06</v>
      </c>
      <c r="R98" s="247">
        <v>0.06</v>
      </c>
      <c r="S98" s="247">
        <v>6.4000000000000001E-2</v>
      </c>
      <c r="T98" s="247">
        <v>7.6999999999999999E-2</v>
      </c>
      <c r="U98" s="247">
        <v>6.4000000000000001E-2</v>
      </c>
      <c r="V98" s="247">
        <v>6.8000000000000005E-2</v>
      </c>
      <c r="W98" s="247">
        <v>5.8999999999999997E-2</v>
      </c>
      <c r="X98" s="283">
        <v>8.8999999999999996E-2</v>
      </c>
      <c r="Y98" s="249">
        <v>7.6999999999999999E-2</v>
      </c>
      <c r="Z98" s="313"/>
      <c r="AA98" s="210"/>
      <c r="AB98" s="210"/>
    </row>
    <row r="99" spans="1:28" x14ac:dyDescent="0.2">
      <c r="A99" s="1210" t="s">
        <v>1</v>
      </c>
      <c r="B99" s="1211"/>
      <c r="C99" s="250">
        <f>C96/C95*100-100</f>
        <v>2.9629629629629619</v>
      </c>
      <c r="D99" s="251">
        <f t="shared" ref="D99:F99" si="69">D96/D95*100-100</f>
        <v>-1.9753086419753032</v>
      </c>
      <c r="E99" s="251">
        <f t="shared" si="69"/>
        <v>0.74074074074073337</v>
      </c>
      <c r="F99" s="251">
        <f t="shared" si="69"/>
        <v>-0.24691358024691112</v>
      </c>
      <c r="G99" s="251">
        <f>G96/G95*100-100</f>
        <v>1.7283950617283921</v>
      </c>
      <c r="H99" s="251">
        <f t="shared" ref="H99:O99" si="70">H96/H95*100-100</f>
        <v>0.98765432098765871</v>
      </c>
      <c r="I99" s="251">
        <f t="shared" si="70"/>
        <v>4.8148148148148096</v>
      </c>
      <c r="J99" s="251">
        <f t="shared" si="70"/>
        <v>1.481481481481481</v>
      </c>
      <c r="K99" s="251">
        <f t="shared" si="70"/>
        <v>2.098765432098773</v>
      </c>
      <c r="L99" s="251">
        <f t="shared" si="70"/>
        <v>2.098765432098773</v>
      </c>
      <c r="M99" s="251">
        <f t="shared" si="70"/>
        <v>5.4320987654320874</v>
      </c>
      <c r="N99" s="251">
        <f t="shared" si="70"/>
        <v>3.0864197530864175</v>
      </c>
      <c r="O99" s="252">
        <f t="shared" si="70"/>
        <v>5.308641975308646</v>
      </c>
      <c r="P99" s="250">
        <f>P96/P95*100-100</f>
        <v>-1.1111111111111143</v>
      </c>
      <c r="Q99" s="251">
        <f t="shared" ref="Q99:X99" si="71">Q96/Q95*100-100</f>
        <v>-2.098765432098773</v>
      </c>
      <c r="R99" s="251">
        <f t="shared" si="71"/>
        <v>-3.5802469135802397</v>
      </c>
      <c r="S99" s="251">
        <f t="shared" si="71"/>
        <v>-2.4691358024691397</v>
      </c>
      <c r="T99" s="251">
        <f t="shared" si="71"/>
        <v>-0.12345679012345556</v>
      </c>
      <c r="U99" s="251">
        <f t="shared" si="71"/>
        <v>0.3703703703703809</v>
      </c>
      <c r="V99" s="251">
        <f t="shared" si="71"/>
        <v>2.3456790123456841</v>
      </c>
      <c r="W99" s="251">
        <f t="shared" si="71"/>
        <v>1.1111111111111143</v>
      </c>
      <c r="X99" s="307">
        <f t="shared" si="71"/>
        <v>3.4567901234567842</v>
      </c>
      <c r="Y99" s="316">
        <f>Y96/Y95*100-100</f>
        <v>1.1111111111111143</v>
      </c>
    </row>
    <row r="100" spans="1:28" ht="13.5" thickBot="1" x14ac:dyDescent="0.25">
      <c r="A100" s="1206" t="s">
        <v>27</v>
      </c>
      <c r="B100" s="1207"/>
      <c r="C100" s="220">
        <f>C96-C82</f>
        <v>119</v>
      </c>
      <c r="D100" s="221">
        <f t="shared" ref="D100:L100" si="72">D96-D82</f>
        <v>50</v>
      </c>
      <c r="E100" s="221">
        <f t="shared" si="72"/>
        <v>68</v>
      </c>
      <c r="F100" s="221">
        <f t="shared" si="72"/>
        <v>37</v>
      </c>
      <c r="G100" s="221">
        <f t="shared" si="72"/>
        <v>88</v>
      </c>
      <c r="H100" s="221">
        <f t="shared" si="72"/>
        <v>61</v>
      </c>
      <c r="I100" s="221">
        <f t="shared" si="72"/>
        <v>65</v>
      </c>
      <c r="J100" s="221">
        <f t="shared" si="72"/>
        <v>85</v>
      </c>
      <c r="K100" s="221">
        <f t="shared" si="72"/>
        <v>71</v>
      </c>
      <c r="L100" s="221">
        <f t="shared" si="72"/>
        <v>54</v>
      </c>
      <c r="M100" s="221">
        <f>M96-L82</f>
        <v>81</v>
      </c>
      <c r="N100" s="221">
        <f>N96-L82</f>
        <v>62</v>
      </c>
      <c r="O100" s="226">
        <f t="shared" ref="O100" si="73">O96-L82</f>
        <v>80</v>
      </c>
      <c r="P100" s="220">
        <f t="shared" ref="P100" si="74">P96-M82</f>
        <v>4</v>
      </c>
      <c r="Q100" s="221">
        <f t="shared" ref="Q100" si="75">Q96-N82</f>
        <v>-7</v>
      </c>
      <c r="R100" s="221">
        <f t="shared" ref="R100" si="76">R96-O82</f>
        <v>-37</v>
      </c>
      <c r="S100" s="221">
        <f t="shared" ref="S100" si="77">S96-P82</f>
        <v>126</v>
      </c>
      <c r="T100" s="221">
        <f t="shared" ref="T100" si="78">T96-Q82</f>
        <v>127</v>
      </c>
      <c r="U100" s="221">
        <f t="shared" ref="U100" si="79">U96-R82</f>
        <v>91</v>
      </c>
      <c r="V100" s="221">
        <f t="shared" ref="V100" si="80">V96-S82</f>
        <v>107</v>
      </c>
      <c r="W100" s="221">
        <f t="shared" ref="W100" si="81">W96-T82</f>
        <v>97</v>
      </c>
      <c r="X100" s="341">
        <f t="shared" ref="X100" si="82">X96-U82</f>
        <v>112</v>
      </c>
      <c r="Y100" s="287">
        <f>Y96-W82</f>
        <v>76</v>
      </c>
      <c r="Z100" s="210"/>
      <c r="AA100" s="210"/>
      <c r="AB100" s="210"/>
    </row>
    <row r="101" spans="1:28" x14ac:dyDescent="0.2">
      <c r="A101" s="1206" t="s">
        <v>51</v>
      </c>
      <c r="B101" s="1207"/>
      <c r="C101" s="259">
        <v>586</v>
      </c>
      <c r="D101" s="260">
        <v>479</v>
      </c>
      <c r="E101" s="260">
        <v>478</v>
      </c>
      <c r="F101" s="260">
        <v>523</v>
      </c>
      <c r="G101" s="260">
        <v>526</v>
      </c>
      <c r="H101" s="260">
        <v>527</v>
      </c>
      <c r="I101" s="260">
        <v>581</v>
      </c>
      <c r="J101" s="260">
        <v>581</v>
      </c>
      <c r="K101" s="260">
        <v>477</v>
      </c>
      <c r="L101" s="260">
        <v>474</v>
      </c>
      <c r="M101" s="260">
        <v>681</v>
      </c>
      <c r="N101" s="260">
        <v>533</v>
      </c>
      <c r="O101" s="394">
        <v>229</v>
      </c>
      <c r="P101" s="259">
        <v>252</v>
      </c>
      <c r="Q101" s="260">
        <v>740</v>
      </c>
      <c r="R101" s="260">
        <v>560</v>
      </c>
      <c r="S101" s="260">
        <v>561</v>
      </c>
      <c r="T101" s="260">
        <v>811</v>
      </c>
      <c r="U101" s="260">
        <v>784</v>
      </c>
      <c r="V101" s="260">
        <v>632</v>
      </c>
      <c r="W101" s="260">
        <v>461</v>
      </c>
      <c r="X101" s="261">
        <v>442</v>
      </c>
      <c r="Y101" s="385">
        <f>SUM(C101:X101)</f>
        <v>11918</v>
      </c>
      <c r="Z101" s="200" t="s">
        <v>56</v>
      </c>
      <c r="AA101" s="263">
        <f>Y87-Y101</f>
        <v>10</v>
      </c>
      <c r="AB101" s="264">
        <f>AA101/Y87</f>
        <v>8.3836351441985248E-4</v>
      </c>
    </row>
    <row r="102" spans="1:28" x14ac:dyDescent="0.2">
      <c r="A102" s="1206" t="s">
        <v>28</v>
      </c>
      <c r="B102" s="1207"/>
      <c r="C102" s="218">
        <v>47.5</v>
      </c>
      <c r="D102" s="267">
        <v>47.5</v>
      </c>
      <c r="E102" s="267">
        <v>47.5</v>
      </c>
      <c r="F102" s="267">
        <v>47</v>
      </c>
      <c r="G102" s="267">
        <v>46.5</v>
      </c>
      <c r="H102" s="267">
        <v>47</v>
      </c>
      <c r="I102" s="267">
        <v>45.5</v>
      </c>
      <c r="J102" s="267">
        <v>46.5</v>
      </c>
      <c r="K102" s="267">
        <v>46.5</v>
      </c>
      <c r="L102" s="267">
        <v>46.5</v>
      </c>
      <c r="M102" s="267">
        <v>45</v>
      </c>
      <c r="N102" s="267">
        <v>44.5</v>
      </c>
      <c r="O102" s="309">
        <v>44</v>
      </c>
      <c r="P102" s="218">
        <v>51</v>
      </c>
      <c r="Q102" s="267">
        <v>50.5</v>
      </c>
      <c r="R102" s="267">
        <v>48.5</v>
      </c>
      <c r="S102" s="267">
        <v>48.5</v>
      </c>
      <c r="T102" s="267">
        <v>48</v>
      </c>
      <c r="U102" s="267">
        <v>47</v>
      </c>
      <c r="V102" s="267">
        <v>46.5</v>
      </c>
      <c r="W102" s="267">
        <v>45.5</v>
      </c>
      <c r="X102" s="219">
        <v>44.5</v>
      </c>
      <c r="Y102" s="325"/>
      <c r="Z102" s="200" t="s">
        <v>57</v>
      </c>
      <c r="AA102" s="200">
        <v>45.11</v>
      </c>
    </row>
    <row r="103" spans="1:28" ht="13.5" thickBot="1" x14ac:dyDescent="0.25">
      <c r="A103" s="1212" t="s">
        <v>26</v>
      </c>
      <c r="B103" s="1213"/>
      <c r="C103" s="216">
        <f>C102-C88</f>
        <v>1.5</v>
      </c>
      <c r="D103" s="217">
        <f t="shared" ref="D103:X103" si="83">D102-D88</f>
        <v>2</v>
      </c>
      <c r="E103" s="217">
        <f t="shared" si="83"/>
        <v>2</v>
      </c>
      <c r="F103" s="217">
        <f t="shared" si="83"/>
        <v>2</v>
      </c>
      <c r="G103" s="217">
        <f t="shared" si="83"/>
        <v>1.5</v>
      </c>
      <c r="H103" s="217">
        <f t="shared" si="83"/>
        <v>2</v>
      </c>
      <c r="I103" s="217">
        <f t="shared" si="83"/>
        <v>1.5</v>
      </c>
      <c r="J103" s="217">
        <f t="shared" si="83"/>
        <v>1.5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217">
        <f t="shared" si="83"/>
        <v>2</v>
      </c>
      <c r="O103" s="323">
        <f t="shared" si="83"/>
        <v>2</v>
      </c>
      <c r="P103" s="216">
        <f t="shared" si="83"/>
        <v>1.5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217">
        <f t="shared" si="83"/>
        <v>2</v>
      </c>
      <c r="X103" s="322">
        <f t="shared" si="83"/>
        <v>2</v>
      </c>
      <c r="Y103" s="371"/>
      <c r="Z103" s="200" t="s">
        <v>26</v>
      </c>
      <c r="AA103" s="200">
        <f>AA102-AA88</f>
        <v>1.6899999999999977</v>
      </c>
    </row>
    <row r="104" spans="1:28" x14ac:dyDescent="0.2">
      <c r="M104" s="200">
        <v>45</v>
      </c>
      <c r="N104" s="200">
        <v>44.5</v>
      </c>
      <c r="O104" s="200">
        <v>44</v>
      </c>
      <c r="T104" s="200">
        <v>48</v>
      </c>
      <c r="V104" s="200">
        <v>46.5</v>
      </c>
      <c r="W104" s="200">
        <v>45.5</v>
      </c>
      <c r="X104" s="200">
        <v>44.5</v>
      </c>
    </row>
    <row r="105" spans="1:28" ht="13.5" thickBot="1" x14ac:dyDescent="0.25"/>
    <row r="106" spans="1:28" ht="13.5" thickBot="1" x14ac:dyDescent="0.25">
      <c r="A106" s="230" t="s">
        <v>324</v>
      </c>
      <c r="B106" s="1025">
        <f>B92+1</f>
        <v>8</v>
      </c>
      <c r="C106" s="1086" t="s">
        <v>50</v>
      </c>
      <c r="D106" s="1087"/>
      <c r="E106" s="1087"/>
      <c r="F106" s="1087"/>
      <c r="G106" s="1087"/>
      <c r="H106" s="1087"/>
      <c r="I106" s="1087"/>
      <c r="J106" s="1087"/>
      <c r="K106" s="1087"/>
      <c r="L106" s="1087"/>
      <c r="M106" s="1087"/>
      <c r="N106" s="1087"/>
      <c r="O106" s="1088"/>
      <c r="P106" s="1086" t="s">
        <v>53</v>
      </c>
      <c r="Q106" s="1087"/>
      <c r="R106" s="1087"/>
      <c r="S106" s="1087"/>
      <c r="T106" s="1087"/>
      <c r="U106" s="1087"/>
      <c r="V106" s="1087"/>
      <c r="W106" s="1087"/>
      <c r="X106" s="1088"/>
      <c r="Y106" s="324" t="s">
        <v>55</v>
      </c>
    </row>
    <row r="107" spans="1:28" x14ac:dyDescent="0.2">
      <c r="A107" s="1204" t="s">
        <v>54</v>
      </c>
      <c r="B107" s="1205"/>
      <c r="C107" s="310">
        <v>1</v>
      </c>
      <c r="D107" s="311">
        <v>2</v>
      </c>
      <c r="E107" s="311">
        <v>3</v>
      </c>
      <c r="F107" s="311">
        <v>4</v>
      </c>
      <c r="G107" s="311">
        <v>5</v>
      </c>
      <c r="H107" s="311">
        <v>6</v>
      </c>
      <c r="I107" s="311">
        <v>7</v>
      </c>
      <c r="J107" s="311">
        <v>8</v>
      </c>
      <c r="K107" s="311">
        <v>9</v>
      </c>
      <c r="L107" s="311">
        <v>10</v>
      </c>
      <c r="M107" s="311">
        <v>11</v>
      </c>
      <c r="N107" s="311">
        <v>12</v>
      </c>
      <c r="O107" s="312">
        <v>13</v>
      </c>
      <c r="P107" s="310">
        <v>1</v>
      </c>
      <c r="Q107" s="311">
        <v>2</v>
      </c>
      <c r="R107" s="311">
        <v>3</v>
      </c>
      <c r="S107" s="311">
        <v>4</v>
      </c>
      <c r="T107" s="311">
        <v>5</v>
      </c>
      <c r="U107" s="311">
        <v>6</v>
      </c>
      <c r="V107" s="311">
        <v>7</v>
      </c>
      <c r="W107" s="311">
        <v>8</v>
      </c>
      <c r="X107" s="312">
        <v>9</v>
      </c>
      <c r="Y107" s="325">
        <v>896</v>
      </c>
    </row>
    <row r="108" spans="1:28" ht="13.5" thickBot="1" x14ac:dyDescent="0.25">
      <c r="A108" s="1206" t="s">
        <v>2</v>
      </c>
      <c r="B108" s="1207"/>
      <c r="C108" s="232">
        <v>1</v>
      </c>
      <c r="D108" s="306">
        <v>2</v>
      </c>
      <c r="E108" s="306">
        <v>2</v>
      </c>
      <c r="F108" s="233">
        <v>3</v>
      </c>
      <c r="G108" s="233">
        <v>3</v>
      </c>
      <c r="H108" s="233">
        <v>3</v>
      </c>
      <c r="I108" s="330">
        <v>4</v>
      </c>
      <c r="J108" s="330">
        <v>4</v>
      </c>
      <c r="K108" s="331">
        <v>5</v>
      </c>
      <c r="L108" s="331">
        <v>5</v>
      </c>
      <c r="M108" s="332">
        <v>6</v>
      </c>
      <c r="N108" s="333">
        <v>7</v>
      </c>
      <c r="O108" s="383">
        <v>8</v>
      </c>
      <c r="P108" s="327">
        <v>1</v>
      </c>
      <c r="Q108" s="328">
        <v>2</v>
      </c>
      <c r="R108" s="329">
        <v>3</v>
      </c>
      <c r="S108" s="329">
        <v>3</v>
      </c>
      <c r="T108" s="330">
        <v>4</v>
      </c>
      <c r="U108" s="331">
        <v>5</v>
      </c>
      <c r="V108" s="332">
        <v>6</v>
      </c>
      <c r="W108" s="333">
        <v>7</v>
      </c>
      <c r="X108" s="383">
        <v>8</v>
      </c>
      <c r="Y108" s="334" t="s">
        <v>0</v>
      </c>
    </row>
    <row r="109" spans="1:28" x14ac:dyDescent="0.2">
      <c r="A109" s="1208" t="s">
        <v>3</v>
      </c>
      <c r="B109" s="1209"/>
      <c r="C109" s="235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6">
        <v>900</v>
      </c>
      <c r="O109" s="237">
        <v>900</v>
      </c>
      <c r="P109" s="338">
        <v>900</v>
      </c>
      <c r="Q109" s="339">
        <v>900</v>
      </c>
      <c r="R109" s="339">
        <v>900</v>
      </c>
      <c r="S109" s="339">
        <v>900</v>
      </c>
      <c r="T109" s="339">
        <v>900</v>
      </c>
      <c r="U109" s="339">
        <v>900</v>
      </c>
      <c r="V109" s="339">
        <v>900</v>
      </c>
      <c r="W109" s="339">
        <v>900</v>
      </c>
      <c r="X109" s="340">
        <v>900</v>
      </c>
      <c r="Y109" s="342">
        <v>900</v>
      </c>
      <c r="Z109" s="313"/>
      <c r="AA109" s="313"/>
      <c r="AB109" s="313"/>
    </row>
    <row r="110" spans="1:28" x14ac:dyDescent="0.2">
      <c r="A110" s="1210" t="s">
        <v>6</v>
      </c>
      <c r="B110" s="1211"/>
      <c r="C110" s="239">
        <v>911</v>
      </c>
      <c r="D110" s="240">
        <v>923</v>
      </c>
      <c r="E110" s="240">
        <v>928</v>
      </c>
      <c r="F110" s="240">
        <v>947</v>
      </c>
      <c r="G110" s="240">
        <v>926</v>
      </c>
      <c r="H110" s="240">
        <v>935</v>
      </c>
      <c r="I110" s="240">
        <v>978</v>
      </c>
      <c r="J110" s="240">
        <v>917</v>
      </c>
      <c r="K110" s="240">
        <v>961</v>
      </c>
      <c r="L110" s="240">
        <v>949</v>
      </c>
      <c r="M110" s="240">
        <v>941</v>
      </c>
      <c r="N110" s="240">
        <v>949</v>
      </c>
      <c r="O110" s="241">
        <v>963</v>
      </c>
      <c r="P110" s="239">
        <v>867</v>
      </c>
      <c r="Q110" s="240">
        <v>891</v>
      </c>
      <c r="R110" s="240">
        <v>889</v>
      </c>
      <c r="S110" s="240">
        <v>900</v>
      </c>
      <c r="T110" s="240">
        <v>910</v>
      </c>
      <c r="U110" s="240">
        <v>889</v>
      </c>
      <c r="V110" s="240">
        <v>912</v>
      </c>
      <c r="W110" s="240">
        <v>915</v>
      </c>
      <c r="X110" s="280">
        <v>924</v>
      </c>
      <c r="Y110" s="317">
        <v>922</v>
      </c>
      <c r="AA110" s="313"/>
      <c r="AB110" s="313"/>
    </row>
    <row r="111" spans="1:28" x14ac:dyDescent="0.2">
      <c r="A111" s="1206" t="s">
        <v>7</v>
      </c>
      <c r="B111" s="1207"/>
      <c r="C111" s="242">
        <v>56.8</v>
      </c>
      <c r="D111" s="243">
        <v>83.3</v>
      </c>
      <c r="E111" s="243">
        <v>63.9</v>
      </c>
      <c r="F111" s="243">
        <v>66.7</v>
      </c>
      <c r="G111" s="243">
        <v>82.1</v>
      </c>
      <c r="H111" s="243">
        <v>87.2</v>
      </c>
      <c r="I111" s="243">
        <v>88.6</v>
      </c>
      <c r="J111" s="243">
        <v>86.4</v>
      </c>
      <c r="K111" s="243">
        <v>66.7</v>
      </c>
      <c r="L111" s="243">
        <v>91.7</v>
      </c>
      <c r="M111" s="243">
        <v>78.400000000000006</v>
      </c>
      <c r="N111" s="243">
        <v>72.5</v>
      </c>
      <c r="O111" s="244">
        <v>76.5</v>
      </c>
      <c r="P111" s="242">
        <v>52.6</v>
      </c>
      <c r="Q111" s="243">
        <v>66.099999999999994</v>
      </c>
      <c r="R111" s="243">
        <v>81</v>
      </c>
      <c r="S111" s="243">
        <v>85.7</v>
      </c>
      <c r="T111" s="243">
        <v>85.2</v>
      </c>
      <c r="U111" s="243">
        <v>89.8</v>
      </c>
      <c r="V111" s="243">
        <v>85.1</v>
      </c>
      <c r="W111" s="243">
        <v>77.8</v>
      </c>
      <c r="X111" s="281">
        <v>81.8</v>
      </c>
      <c r="Y111" s="245">
        <v>75.400000000000006</v>
      </c>
      <c r="Z111" s="393"/>
    </row>
    <row r="112" spans="1:28" x14ac:dyDescent="0.2">
      <c r="A112" s="1206" t="s">
        <v>8</v>
      </c>
      <c r="B112" s="1207"/>
      <c r="C112" s="246">
        <v>0.12</v>
      </c>
      <c r="D112" s="247">
        <v>8.5999999999999993E-2</v>
      </c>
      <c r="E112" s="247">
        <v>9.8000000000000004E-2</v>
      </c>
      <c r="F112" s="247">
        <v>8.4000000000000005E-2</v>
      </c>
      <c r="G112" s="247">
        <v>7.1999999999999995E-2</v>
      </c>
      <c r="H112" s="247">
        <v>7.4999999999999997E-2</v>
      </c>
      <c r="I112" s="247">
        <v>6.7000000000000004E-2</v>
      </c>
      <c r="J112" s="247">
        <v>7.4999999999999997E-2</v>
      </c>
      <c r="K112" s="247">
        <v>9.4E-2</v>
      </c>
      <c r="L112" s="247">
        <v>6.7000000000000004E-2</v>
      </c>
      <c r="M112" s="247">
        <v>7.2999999999999995E-2</v>
      </c>
      <c r="N112" s="247">
        <v>0.09</v>
      </c>
      <c r="O112" s="248">
        <v>7.8E-2</v>
      </c>
      <c r="P112" s="246">
        <v>0.121</v>
      </c>
      <c r="Q112" s="247">
        <v>9.5000000000000001E-2</v>
      </c>
      <c r="R112" s="247">
        <v>8.6999999999999994E-2</v>
      </c>
      <c r="S112" s="247">
        <v>6.9000000000000006E-2</v>
      </c>
      <c r="T112" s="247">
        <v>7.5999999999999998E-2</v>
      </c>
      <c r="U112" s="247">
        <v>6.2E-2</v>
      </c>
      <c r="V112" s="247">
        <v>6.5000000000000002E-2</v>
      </c>
      <c r="W112" s="247">
        <v>8.5000000000000006E-2</v>
      </c>
      <c r="X112" s="283">
        <v>7.6999999999999999E-2</v>
      </c>
      <c r="Y112" s="249">
        <v>8.5999999999999993E-2</v>
      </c>
      <c r="Z112" s="313"/>
      <c r="AA112" s="210"/>
      <c r="AB112" s="210"/>
    </row>
    <row r="113" spans="1:44" x14ac:dyDescent="0.2">
      <c r="A113" s="1210" t="s">
        <v>1</v>
      </c>
      <c r="B113" s="1211"/>
      <c r="C113" s="250">
        <f>C110/C109*100-100</f>
        <v>1.2222222222222143</v>
      </c>
      <c r="D113" s="251">
        <f t="shared" ref="D113:F113" si="84">D110/D109*100-100</f>
        <v>2.5555555555555571</v>
      </c>
      <c r="E113" s="251">
        <f t="shared" si="84"/>
        <v>3.1111111111111143</v>
      </c>
      <c r="F113" s="251">
        <f t="shared" si="84"/>
        <v>5.2222222222222143</v>
      </c>
      <c r="G113" s="251">
        <f>G110/G109*100-100</f>
        <v>2.8888888888888999</v>
      </c>
      <c r="H113" s="251">
        <f t="shared" ref="H113:O113" si="85">H110/H109*100-100</f>
        <v>3.8888888888888999</v>
      </c>
      <c r="I113" s="251">
        <f t="shared" si="85"/>
        <v>8.6666666666666714</v>
      </c>
      <c r="J113" s="251">
        <f t="shared" si="85"/>
        <v>1.8888888888888999</v>
      </c>
      <c r="K113" s="251">
        <f t="shared" si="85"/>
        <v>6.7777777777777715</v>
      </c>
      <c r="L113" s="251">
        <f t="shared" si="85"/>
        <v>5.4444444444444571</v>
      </c>
      <c r="M113" s="251">
        <f t="shared" si="85"/>
        <v>4.5555555555555571</v>
      </c>
      <c r="N113" s="251">
        <f t="shared" si="85"/>
        <v>5.4444444444444571</v>
      </c>
      <c r="O113" s="252">
        <f t="shared" si="85"/>
        <v>7</v>
      </c>
      <c r="P113" s="250">
        <f>P110/P109*100-100</f>
        <v>-3.6666666666666572</v>
      </c>
      <c r="Q113" s="251">
        <f t="shared" ref="Q113:X113" si="86">Q110/Q109*100-100</f>
        <v>-1</v>
      </c>
      <c r="R113" s="251">
        <f t="shared" si="86"/>
        <v>-1.2222222222222285</v>
      </c>
      <c r="S113" s="251">
        <f t="shared" si="86"/>
        <v>0</v>
      </c>
      <c r="T113" s="251">
        <f t="shared" si="86"/>
        <v>1.1111111111111143</v>
      </c>
      <c r="U113" s="251">
        <f t="shared" si="86"/>
        <v>-1.2222222222222285</v>
      </c>
      <c r="V113" s="251">
        <f t="shared" si="86"/>
        <v>1.3333333333333428</v>
      </c>
      <c r="W113" s="251">
        <f t="shared" si="86"/>
        <v>1.6666666666666572</v>
      </c>
      <c r="X113" s="307">
        <f t="shared" si="86"/>
        <v>2.6666666666666572</v>
      </c>
      <c r="Y113" s="316">
        <f>Y110/Y109*100-100</f>
        <v>2.4444444444444429</v>
      </c>
    </row>
    <row r="114" spans="1:44" ht="13.5" thickBot="1" x14ac:dyDescent="0.25">
      <c r="A114" s="1206" t="s">
        <v>27</v>
      </c>
      <c r="B114" s="1207"/>
      <c r="C114" s="220">
        <f>C110-C96</f>
        <v>77</v>
      </c>
      <c r="D114" s="221">
        <f t="shared" ref="D114:L114" si="87">D110-D96</f>
        <v>129</v>
      </c>
      <c r="E114" s="221">
        <f t="shared" si="87"/>
        <v>112</v>
      </c>
      <c r="F114" s="221">
        <f t="shared" si="87"/>
        <v>139</v>
      </c>
      <c r="G114" s="221">
        <f t="shared" si="87"/>
        <v>102</v>
      </c>
      <c r="H114" s="221">
        <f t="shared" si="87"/>
        <v>117</v>
      </c>
      <c r="I114" s="221">
        <f t="shared" si="87"/>
        <v>129</v>
      </c>
      <c r="J114" s="221">
        <f t="shared" si="87"/>
        <v>95</v>
      </c>
      <c r="K114" s="221">
        <f t="shared" si="87"/>
        <v>134</v>
      </c>
      <c r="L114" s="221">
        <f t="shared" si="87"/>
        <v>122</v>
      </c>
      <c r="M114" s="221">
        <f>M110-L96</f>
        <v>114</v>
      </c>
      <c r="N114" s="221">
        <f>N110-L96</f>
        <v>122</v>
      </c>
      <c r="O114" s="226">
        <f t="shared" ref="O114" si="88">O110-L96</f>
        <v>136</v>
      </c>
      <c r="P114" s="220">
        <f t="shared" ref="P114" si="89">P110-M96</f>
        <v>13</v>
      </c>
      <c r="Q114" s="221">
        <f t="shared" ref="Q114" si="90">Q110-N96</f>
        <v>56</v>
      </c>
      <c r="R114" s="221">
        <f t="shared" ref="R114" si="91">R110-O96</f>
        <v>36</v>
      </c>
      <c r="S114" s="221">
        <f t="shared" ref="S114" si="92">S110-P96</f>
        <v>99</v>
      </c>
      <c r="T114" s="221">
        <f t="shared" ref="T114" si="93">T110-Q96</f>
        <v>117</v>
      </c>
      <c r="U114" s="221">
        <f t="shared" ref="U114" si="94">U110-R96</f>
        <v>108</v>
      </c>
      <c r="V114" s="221">
        <f t="shared" ref="V114" si="95">V110-S96</f>
        <v>122</v>
      </c>
      <c r="W114" s="221">
        <f t="shared" ref="W114" si="96">W110-T96</f>
        <v>106</v>
      </c>
      <c r="X114" s="341">
        <f t="shared" ref="X114" si="97">X110-U96</f>
        <v>111</v>
      </c>
      <c r="Y114" s="287">
        <f>Y110-W96</f>
        <v>103</v>
      </c>
      <c r="Z114" s="210"/>
      <c r="AA114" s="210"/>
      <c r="AB114" s="210"/>
    </row>
    <row r="115" spans="1:44" x14ac:dyDescent="0.2">
      <c r="A115" s="1206" t="s">
        <v>51</v>
      </c>
      <c r="B115" s="1207"/>
      <c r="C115" s="259">
        <v>586</v>
      </c>
      <c r="D115" s="260">
        <v>478</v>
      </c>
      <c r="E115" s="260">
        <v>477</v>
      </c>
      <c r="F115" s="260">
        <v>523</v>
      </c>
      <c r="G115" s="260">
        <v>526</v>
      </c>
      <c r="H115" s="260">
        <v>527</v>
      </c>
      <c r="I115" s="260">
        <v>579</v>
      </c>
      <c r="J115" s="260">
        <v>581</v>
      </c>
      <c r="K115" s="260">
        <v>477</v>
      </c>
      <c r="L115" s="260">
        <v>474</v>
      </c>
      <c r="M115" s="260">
        <v>681</v>
      </c>
      <c r="N115" s="260">
        <v>533</v>
      </c>
      <c r="O115" s="394">
        <v>229</v>
      </c>
      <c r="P115" s="259">
        <v>252</v>
      </c>
      <c r="Q115" s="260">
        <v>740</v>
      </c>
      <c r="R115" s="260">
        <v>560</v>
      </c>
      <c r="S115" s="260">
        <v>561</v>
      </c>
      <c r="T115" s="260">
        <v>811</v>
      </c>
      <c r="U115" s="260">
        <v>784</v>
      </c>
      <c r="V115" s="260">
        <v>632</v>
      </c>
      <c r="W115" s="260">
        <v>461</v>
      </c>
      <c r="X115" s="261">
        <v>441</v>
      </c>
      <c r="Y115" s="385">
        <f>SUM(C115:X115)</f>
        <v>11913</v>
      </c>
      <c r="Z115" s="200" t="s">
        <v>56</v>
      </c>
      <c r="AA115" s="263">
        <f>Y101-Y115</f>
        <v>5</v>
      </c>
      <c r="AB115" s="264">
        <f>AA115/Y101</f>
        <v>4.1953347877160595E-4</v>
      </c>
    </row>
    <row r="116" spans="1:44" x14ac:dyDescent="0.2">
      <c r="A116" s="1206" t="s">
        <v>28</v>
      </c>
      <c r="B116" s="1207"/>
      <c r="C116" s="218">
        <v>49.5</v>
      </c>
      <c r="D116" s="267">
        <v>49.5</v>
      </c>
      <c r="E116" s="267">
        <v>49.5</v>
      </c>
      <c r="F116" s="267">
        <v>48.5</v>
      </c>
      <c r="G116" s="267">
        <v>48.5</v>
      </c>
      <c r="H116" s="267">
        <v>49</v>
      </c>
      <c r="I116" s="267">
        <v>47</v>
      </c>
      <c r="J116" s="267">
        <v>48.5</v>
      </c>
      <c r="K116" s="267">
        <v>48</v>
      </c>
      <c r="L116" s="267">
        <v>48</v>
      </c>
      <c r="M116" s="267">
        <v>47</v>
      </c>
      <c r="N116" s="267">
        <v>46</v>
      </c>
      <c r="O116" s="309">
        <v>46</v>
      </c>
      <c r="P116" s="218">
        <v>53.5</v>
      </c>
      <c r="Q116" s="267">
        <v>52.5</v>
      </c>
      <c r="R116" s="267">
        <v>51</v>
      </c>
      <c r="S116" s="267">
        <v>50.5</v>
      </c>
      <c r="T116" s="267">
        <v>50</v>
      </c>
      <c r="U116" s="267">
        <v>49.5</v>
      </c>
      <c r="V116" s="267">
        <v>49</v>
      </c>
      <c r="W116" s="267">
        <v>48</v>
      </c>
      <c r="X116" s="219">
        <v>47</v>
      </c>
      <c r="Y116" s="325"/>
      <c r="Z116" s="200" t="s">
        <v>57</v>
      </c>
      <c r="AA116" s="200">
        <v>46.96</v>
      </c>
    </row>
    <row r="117" spans="1:44" ht="13.5" thickBot="1" x14ac:dyDescent="0.25">
      <c r="A117" s="1212" t="s">
        <v>26</v>
      </c>
      <c r="B117" s="1213"/>
      <c r="C117" s="216">
        <f>C116-C102</f>
        <v>2</v>
      </c>
      <c r="D117" s="217">
        <f t="shared" ref="D117:X117" si="98">D116-D102</f>
        <v>2</v>
      </c>
      <c r="E117" s="217">
        <f t="shared" si="98"/>
        <v>2</v>
      </c>
      <c r="F117" s="217">
        <f t="shared" si="98"/>
        <v>1.5</v>
      </c>
      <c r="G117" s="217">
        <f t="shared" si="98"/>
        <v>2</v>
      </c>
      <c r="H117" s="217">
        <f t="shared" si="98"/>
        <v>2</v>
      </c>
      <c r="I117" s="217">
        <f t="shared" si="98"/>
        <v>1.5</v>
      </c>
      <c r="J117" s="217">
        <f t="shared" si="98"/>
        <v>2</v>
      </c>
      <c r="K117" s="217">
        <f t="shared" si="98"/>
        <v>1.5</v>
      </c>
      <c r="L117" s="217">
        <f t="shared" si="98"/>
        <v>1.5</v>
      </c>
      <c r="M117" s="217">
        <f t="shared" si="98"/>
        <v>2</v>
      </c>
      <c r="N117" s="217">
        <f t="shared" si="98"/>
        <v>1.5</v>
      </c>
      <c r="O117" s="323">
        <f t="shared" si="98"/>
        <v>2</v>
      </c>
      <c r="P117" s="216">
        <f t="shared" si="98"/>
        <v>2.5</v>
      </c>
      <c r="Q117" s="217">
        <f t="shared" si="98"/>
        <v>2</v>
      </c>
      <c r="R117" s="217">
        <f t="shared" si="98"/>
        <v>2.5</v>
      </c>
      <c r="S117" s="217">
        <f t="shared" si="98"/>
        <v>2</v>
      </c>
      <c r="T117" s="217">
        <f t="shared" si="98"/>
        <v>2</v>
      </c>
      <c r="U117" s="217">
        <f t="shared" si="98"/>
        <v>2.5</v>
      </c>
      <c r="V117" s="217">
        <f t="shared" si="98"/>
        <v>2.5</v>
      </c>
      <c r="W117" s="217">
        <f t="shared" si="98"/>
        <v>2.5</v>
      </c>
      <c r="X117" s="322">
        <f t="shared" si="98"/>
        <v>2.5</v>
      </c>
      <c r="Y117" s="371"/>
      <c r="Z117" s="200" t="s">
        <v>26</v>
      </c>
      <c r="AA117" s="200">
        <f>AA116-AA102</f>
        <v>1.8500000000000014</v>
      </c>
    </row>
    <row r="118" spans="1:44" x14ac:dyDescent="0.2">
      <c r="C118" s="200">
        <v>49.5</v>
      </c>
      <c r="M118" s="200">
        <v>47</v>
      </c>
      <c r="O118" s="200">
        <v>46</v>
      </c>
      <c r="S118" s="200">
        <v>50.5</v>
      </c>
      <c r="T118" s="200">
        <v>50</v>
      </c>
      <c r="X118" s="200">
        <v>47</v>
      </c>
    </row>
    <row r="119" spans="1:44" ht="13.5" thickBot="1" x14ac:dyDescent="0.25"/>
    <row r="120" spans="1:44" ht="13.5" thickBot="1" x14ac:dyDescent="0.25">
      <c r="A120" s="230" t="s">
        <v>324</v>
      </c>
      <c r="B120" s="1025">
        <f>B106+1</f>
        <v>9</v>
      </c>
      <c r="C120" s="1077" t="s">
        <v>50</v>
      </c>
      <c r="D120" s="1078"/>
      <c r="E120" s="1078"/>
      <c r="F120" s="1078"/>
      <c r="G120" s="1078"/>
      <c r="H120" s="1087"/>
      <c r="I120" s="1087"/>
      <c r="J120" s="1087"/>
      <c r="K120" s="1087"/>
      <c r="L120" s="1087"/>
      <c r="M120" s="1078"/>
      <c r="N120" s="1078"/>
      <c r="O120" s="1079"/>
      <c r="P120" s="1077" t="s">
        <v>53</v>
      </c>
      <c r="Q120" s="1078"/>
      <c r="R120" s="1078"/>
      <c r="S120" s="1078"/>
      <c r="T120" s="1078"/>
      <c r="U120" s="1078"/>
      <c r="V120" s="1078"/>
      <c r="W120" s="1078"/>
      <c r="X120" s="1079"/>
      <c r="Y120" s="324" t="s">
        <v>55</v>
      </c>
      <c r="AC120" s="1124" t="s">
        <v>114</v>
      </c>
      <c r="AD120" s="1125"/>
      <c r="AE120" s="1125"/>
      <c r="AF120" s="1126"/>
      <c r="AI120" s="1124" t="s">
        <v>123</v>
      </c>
      <c r="AJ120" s="1125"/>
      <c r="AK120" s="1125"/>
      <c r="AL120" s="1126"/>
      <c r="AN120" s="1124" t="s">
        <v>124</v>
      </c>
      <c r="AO120" s="1125"/>
      <c r="AP120" s="1125"/>
      <c r="AQ120" s="1126"/>
    </row>
    <row r="121" spans="1:44" x14ac:dyDescent="0.2">
      <c r="A121" s="1204" t="s">
        <v>54</v>
      </c>
      <c r="B121" s="1205"/>
      <c r="C121" s="463">
        <v>1</v>
      </c>
      <c r="D121" s="464">
        <v>2</v>
      </c>
      <c r="E121" s="464">
        <v>3</v>
      </c>
      <c r="F121" s="464">
        <v>4</v>
      </c>
      <c r="G121" s="465">
        <v>5</v>
      </c>
      <c r="H121" s="456">
        <v>6</v>
      </c>
      <c r="I121" s="401">
        <v>7</v>
      </c>
      <c r="J121" s="401">
        <v>8</v>
      </c>
      <c r="K121" s="401">
        <v>9</v>
      </c>
      <c r="L121" s="556">
        <v>10</v>
      </c>
      <c r="M121" s="562">
        <v>11</v>
      </c>
      <c r="N121" s="563">
        <v>12</v>
      </c>
      <c r="O121" s="564">
        <v>13</v>
      </c>
      <c r="P121" s="559">
        <v>1</v>
      </c>
      <c r="Q121" s="530">
        <v>2</v>
      </c>
      <c r="R121" s="530">
        <v>3</v>
      </c>
      <c r="S121" s="531">
        <v>4</v>
      </c>
      <c r="T121" s="529">
        <v>5</v>
      </c>
      <c r="U121" s="513">
        <v>6</v>
      </c>
      <c r="V121" s="513">
        <v>7</v>
      </c>
      <c r="W121" s="584">
        <v>8</v>
      </c>
      <c r="X121" s="587">
        <v>9</v>
      </c>
      <c r="Y121" s="325">
        <v>889</v>
      </c>
      <c r="Z121" s="389" t="s">
        <v>110</v>
      </c>
      <c r="AC121" s="1127" t="s">
        <v>121</v>
      </c>
      <c r="AD121" s="1128"/>
      <c r="AE121" s="1128"/>
      <c r="AF121" s="1129"/>
      <c r="AI121" s="1127" t="s">
        <v>115</v>
      </c>
      <c r="AJ121" s="1128"/>
      <c r="AK121" s="1128"/>
      <c r="AL121" s="1129"/>
      <c r="AN121" s="1127" t="s">
        <v>67</v>
      </c>
      <c r="AO121" s="1128"/>
      <c r="AP121" s="1128"/>
      <c r="AQ121" s="1129"/>
    </row>
    <row r="122" spans="1:44" ht="13.5" thickBot="1" x14ac:dyDescent="0.25">
      <c r="A122" s="1206" t="s">
        <v>2</v>
      </c>
      <c r="B122" s="1207"/>
      <c r="C122" s="478">
        <v>1</v>
      </c>
      <c r="D122" s="306">
        <v>2</v>
      </c>
      <c r="E122" s="306">
        <v>2</v>
      </c>
      <c r="F122" s="233">
        <v>3</v>
      </c>
      <c r="G122" s="479">
        <v>3</v>
      </c>
      <c r="H122" s="499">
        <v>3</v>
      </c>
      <c r="I122" s="330">
        <v>4</v>
      </c>
      <c r="J122" s="330">
        <v>4</v>
      </c>
      <c r="K122" s="331">
        <v>5</v>
      </c>
      <c r="L122" s="557">
        <v>5</v>
      </c>
      <c r="M122" s="565">
        <v>6</v>
      </c>
      <c r="N122" s="331">
        <v>7</v>
      </c>
      <c r="O122" s="566">
        <v>8</v>
      </c>
      <c r="P122" s="560">
        <v>1</v>
      </c>
      <c r="Q122" s="328">
        <v>2</v>
      </c>
      <c r="R122" s="329">
        <v>3</v>
      </c>
      <c r="S122" s="532">
        <v>3</v>
      </c>
      <c r="T122" s="475">
        <v>4</v>
      </c>
      <c r="U122" s="331">
        <v>5</v>
      </c>
      <c r="V122" s="332">
        <v>6</v>
      </c>
      <c r="W122" s="585">
        <v>7</v>
      </c>
      <c r="X122" s="588">
        <v>8</v>
      </c>
      <c r="Y122" s="334" t="s">
        <v>0</v>
      </c>
      <c r="AC122" s="352" t="s">
        <v>54</v>
      </c>
      <c r="AD122" s="351" t="s">
        <v>68</v>
      </c>
      <c r="AE122" s="351" t="s">
        <v>59</v>
      </c>
      <c r="AF122" s="353" t="s">
        <v>51</v>
      </c>
      <c r="AI122" s="352" t="s">
        <v>54</v>
      </c>
      <c r="AJ122" s="351" t="s">
        <v>68</v>
      </c>
      <c r="AK122" s="351" t="s">
        <v>59</v>
      </c>
      <c r="AL122" s="353" t="s">
        <v>51</v>
      </c>
      <c r="AN122" s="352" t="s">
        <v>54</v>
      </c>
      <c r="AO122" s="351" t="s">
        <v>68</v>
      </c>
      <c r="AP122" s="351" t="s">
        <v>59</v>
      </c>
      <c r="AQ122" s="353" t="s">
        <v>51</v>
      </c>
    </row>
    <row r="123" spans="1:44" x14ac:dyDescent="0.2">
      <c r="A123" s="1208" t="s">
        <v>3</v>
      </c>
      <c r="B123" s="1209"/>
      <c r="C123" s="480">
        <v>990</v>
      </c>
      <c r="D123" s="236">
        <v>990</v>
      </c>
      <c r="E123" s="236">
        <v>990</v>
      </c>
      <c r="F123" s="236">
        <v>990</v>
      </c>
      <c r="G123" s="481">
        <v>990</v>
      </c>
      <c r="H123" s="476">
        <v>990</v>
      </c>
      <c r="I123" s="236">
        <v>990</v>
      </c>
      <c r="J123" s="236">
        <v>990</v>
      </c>
      <c r="K123" s="236">
        <v>990</v>
      </c>
      <c r="L123" s="558">
        <v>990</v>
      </c>
      <c r="M123" s="567">
        <v>990</v>
      </c>
      <c r="N123" s="411">
        <v>990</v>
      </c>
      <c r="O123" s="568">
        <v>990</v>
      </c>
      <c r="P123" s="419">
        <v>990</v>
      </c>
      <c r="Q123" s="339">
        <v>990</v>
      </c>
      <c r="R123" s="339">
        <v>990</v>
      </c>
      <c r="S123" s="519">
        <v>990</v>
      </c>
      <c r="T123" s="419">
        <v>990</v>
      </c>
      <c r="U123" s="339">
        <v>990</v>
      </c>
      <c r="V123" s="339">
        <v>990</v>
      </c>
      <c r="W123" s="340">
        <v>990</v>
      </c>
      <c r="X123" s="589">
        <v>990</v>
      </c>
      <c r="Y123" s="384">
        <v>990</v>
      </c>
      <c r="Z123" s="313"/>
      <c r="AA123" s="313"/>
      <c r="AB123" s="313"/>
      <c r="AC123" s="407">
        <v>1</v>
      </c>
      <c r="AD123" s="408">
        <v>5</v>
      </c>
      <c r="AE123" s="408">
        <v>1150</v>
      </c>
      <c r="AF123" s="409">
        <v>323</v>
      </c>
      <c r="AG123" s="200">
        <v>49.5</v>
      </c>
      <c r="AI123" s="407">
        <v>1</v>
      </c>
      <c r="AJ123" s="408">
        <v>1</v>
      </c>
      <c r="AK123" s="408">
        <v>960</v>
      </c>
      <c r="AL123" s="409">
        <v>539</v>
      </c>
      <c r="AM123" s="200">
        <v>50.5</v>
      </c>
      <c r="AN123" s="310">
        <v>1</v>
      </c>
      <c r="AO123" s="311">
        <v>4</v>
      </c>
      <c r="AP123" s="311">
        <v>1110</v>
      </c>
      <c r="AQ123" s="312">
        <v>367</v>
      </c>
      <c r="AR123" s="200">
        <v>52</v>
      </c>
    </row>
    <row r="124" spans="1:44" ht="12.75" customHeight="1" x14ac:dyDescent="0.2">
      <c r="A124" s="1210" t="s">
        <v>6</v>
      </c>
      <c r="B124" s="1211"/>
      <c r="C124" s="482">
        <v>968</v>
      </c>
      <c r="D124" s="240">
        <v>997</v>
      </c>
      <c r="E124" s="240">
        <v>974</v>
      </c>
      <c r="F124" s="240">
        <v>991</v>
      </c>
      <c r="G124" s="483">
        <v>992</v>
      </c>
      <c r="H124" s="420">
        <v>964</v>
      </c>
      <c r="I124" s="240">
        <v>1024</v>
      </c>
      <c r="J124" s="240">
        <v>990</v>
      </c>
      <c r="K124" s="240">
        <v>1005</v>
      </c>
      <c r="L124" s="280">
        <v>1016</v>
      </c>
      <c r="M124" s="569">
        <v>995</v>
      </c>
      <c r="N124" s="412">
        <v>1005</v>
      </c>
      <c r="O124" s="570">
        <v>1044</v>
      </c>
      <c r="P124" s="420">
        <v>972</v>
      </c>
      <c r="Q124" s="240">
        <v>982</v>
      </c>
      <c r="R124" s="240">
        <v>989</v>
      </c>
      <c r="S124" s="520">
        <v>980</v>
      </c>
      <c r="T124" s="420">
        <v>1005</v>
      </c>
      <c r="U124" s="240">
        <v>972</v>
      </c>
      <c r="V124" s="240">
        <v>997</v>
      </c>
      <c r="W124" s="280">
        <v>993</v>
      </c>
      <c r="X124" s="590">
        <v>998</v>
      </c>
      <c r="Y124" s="375">
        <v>992</v>
      </c>
      <c r="Z124" s="1130" t="s">
        <v>136</v>
      </c>
      <c r="AA124" s="1131"/>
      <c r="AB124" s="1132"/>
      <c r="AC124" s="354">
        <v>2</v>
      </c>
      <c r="AD124" s="397">
        <v>4</v>
      </c>
      <c r="AE124" s="397" t="s">
        <v>116</v>
      </c>
      <c r="AF124" s="398">
        <v>605</v>
      </c>
      <c r="AG124" s="200">
        <v>49.5</v>
      </c>
      <c r="AI124" s="354">
        <v>2</v>
      </c>
      <c r="AJ124" s="397">
        <v>2</v>
      </c>
      <c r="AK124" s="397" t="s">
        <v>122</v>
      </c>
      <c r="AL124" s="398">
        <v>941</v>
      </c>
      <c r="AM124" s="200">
        <v>49</v>
      </c>
      <c r="AN124" s="218">
        <v>2</v>
      </c>
      <c r="AO124" s="267">
        <v>3</v>
      </c>
      <c r="AP124" s="267" t="s">
        <v>125</v>
      </c>
      <c r="AQ124" s="219">
        <v>606</v>
      </c>
      <c r="AR124" s="200">
        <v>52.5</v>
      </c>
    </row>
    <row r="125" spans="1:44" x14ac:dyDescent="0.2">
      <c r="A125" s="1206" t="s">
        <v>7</v>
      </c>
      <c r="B125" s="1207"/>
      <c r="C125" s="484">
        <v>50</v>
      </c>
      <c r="D125" s="243">
        <v>72.2</v>
      </c>
      <c r="E125" s="243">
        <v>72.2</v>
      </c>
      <c r="F125" s="243">
        <v>82.1</v>
      </c>
      <c r="G125" s="485">
        <v>89.7</v>
      </c>
      <c r="H125" s="421">
        <v>89.7</v>
      </c>
      <c r="I125" s="243">
        <v>81.8</v>
      </c>
      <c r="J125" s="243">
        <v>66.7</v>
      </c>
      <c r="K125" s="243">
        <v>63.9</v>
      </c>
      <c r="L125" s="281">
        <v>86.1</v>
      </c>
      <c r="M125" s="569">
        <v>74.5</v>
      </c>
      <c r="N125" s="412">
        <v>70.7</v>
      </c>
      <c r="O125" s="570">
        <v>70.599999999999994</v>
      </c>
      <c r="P125" s="421">
        <v>57.9</v>
      </c>
      <c r="Q125" s="243">
        <v>67.900000000000006</v>
      </c>
      <c r="R125" s="243">
        <v>71.400000000000006</v>
      </c>
      <c r="S125" s="521">
        <v>73.8</v>
      </c>
      <c r="T125" s="421">
        <v>72.099999999999994</v>
      </c>
      <c r="U125" s="243">
        <v>86.4</v>
      </c>
      <c r="V125" s="243">
        <v>87.2</v>
      </c>
      <c r="W125" s="281">
        <v>83.3</v>
      </c>
      <c r="X125" s="590">
        <v>72.7</v>
      </c>
      <c r="Y125" s="376">
        <v>75.099999999999994</v>
      </c>
      <c r="Z125" s="1130"/>
      <c r="AA125" s="1131"/>
      <c r="AB125" s="1132"/>
      <c r="AC125" s="354">
        <v>3</v>
      </c>
      <c r="AD125" s="397">
        <v>3</v>
      </c>
      <c r="AE125" s="397" t="s">
        <v>107</v>
      </c>
      <c r="AF125" s="398">
        <v>755</v>
      </c>
      <c r="AG125" s="200">
        <v>50</v>
      </c>
      <c r="AI125" s="354">
        <v>3</v>
      </c>
      <c r="AJ125" s="397">
        <v>3</v>
      </c>
      <c r="AK125" s="397">
        <v>1120</v>
      </c>
      <c r="AL125" s="398">
        <v>392</v>
      </c>
      <c r="AM125" s="200">
        <v>47.5</v>
      </c>
      <c r="AN125" s="218">
        <v>3</v>
      </c>
      <c r="AO125" s="267">
        <v>2</v>
      </c>
      <c r="AP125" s="267" t="s">
        <v>126</v>
      </c>
      <c r="AQ125" s="219">
        <v>614</v>
      </c>
      <c r="AR125" s="200">
        <v>53</v>
      </c>
    </row>
    <row r="126" spans="1:44" x14ac:dyDescent="0.2">
      <c r="A126" s="1206" t="s">
        <v>8</v>
      </c>
      <c r="B126" s="1207"/>
      <c r="C126" s="486">
        <v>0.128</v>
      </c>
      <c r="D126" s="247">
        <v>8.6999999999999994E-2</v>
      </c>
      <c r="E126" s="247">
        <v>0.09</v>
      </c>
      <c r="F126" s="247">
        <v>7.9000000000000001E-2</v>
      </c>
      <c r="G126" s="487">
        <v>7.8E-2</v>
      </c>
      <c r="H126" s="422">
        <v>7.0000000000000007E-2</v>
      </c>
      <c r="I126" s="247">
        <v>8.2000000000000003E-2</v>
      </c>
      <c r="J126" s="247">
        <v>9.2999999999999999E-2</v>
      </c>
      <c r="K126" s="247">
        <v>9.6000000000000002E-2</v>
      </c>
      <c r="L126" s="283">
        <v>6.9000000000000006E-2</v>
      </c>
      <c r="M126" s="571">
        <v>0.08</v>
      </c>
      <c r="N126" s="413">
        <v>9.9000000000000005E-2</v>
      </c>
      <c r="O126" s="572">
        <v>0.10100000000000001</v>
      </c>
      <c r="P126" s="422">
        <v>0.10100000000000001</v>
      </c>
      <c r="Q126" s="247">
        <v>8.4000000000000005E-2</v>
      </c>
      <c r="R126" s="247">
        <v>8.5000000000000006E-2</v>
      </c>
      <c r="S126" s="522">
        <v>9.2999999999999999E-2</v>
      </c>
      <c r="T126" s="422">
        <v>9.0999999999999998E-2</v>
      </c>
      <c r="U126" s="247">
        <v>6.8000000000000005E-2</v>
      </c>
      <c r="V126" s="247">
        <v>6.9000000000000006E-2</v>
      </c>
      <c r="W126" s="283">
        <v>7.5999999999999998E-2</v>
      </c>
      <c r="X126" s="591">
        <v>8.1000000000000003E-2</v>
      </c>
      <c r="Y126" s="377">
        <v>8.6999999999999994E-2</v>
      </c>
      <c r="Z126" s="1130"/>
      <c r="AA126" s="1131"/>
      <c r="AB126" s="1132"/>
      <c r="AC126" s="354">
        <v>4</v>
      </c>
      <c r="AD126" s="397">
        <v>2</v>
      </c>
      <c r="AE126" s="397" t="s">
        <v>117</v>
      </c>
      <c r="AF126" s="398">
        <v>560</v>
      </c>
      <c r="AG126" s="200">
        <v>50</v>
      </c>
      <c r="AN126" s="218">
        <v>4</v>
      </c>
      <c r="AO126" s="267">
        <v>1</v>
      </c>
      <c r="AP126" s="267">
        <v>930</v>
      </c>
      <c r="AQ126" s="219">
        <v>532</v>
      </c>
      <c r="AR126" s="200">
        <v>55</v>
      </c>
    </row>
    <row r="127" spans="1:44" x14ac:dyDescent="0.2">
      <c r="A127" s="1210" t="s">
        <v>1</v>
      </c>
      <c r="B127" s="1211"/>
      <c r="C127" s="488">
        <f>C124/C123*100-100</f>
        <v>-2.2222222222222285</v>
      </c>
      <c r="D127" s="251">
        <f t="shared" ref="D127:F127" si="99">D124/D123*100-100</f>
        <v>0.70707070707069875</v>
      </c>
      <c r="E127" s="251">
        <f t="shared" si="99"/>
        <v>-1.6161616161616195</v>
      </c>
      <c r="F127" s="251">
        <f t="shared" si="99"/>
        <v>0.10101010101008967</v>
      </c>
      <c r="G127" s="489">
        <f>G124/G123*100-100</f>
        <v>0.20202020202020776</v>
      </c>
      <c r="H127" s="423">
        <f t="shared" ref="H127:O127" si="100">H124/H123*100-100</f>
        <v>-2.6262626262626156</v>
      </c>
      <c r="I127" s="251">
        <f t="shared" si="100"/>
        <v>3.4343434343434325</v>
      </c>
      <c r="J127" s="251">
        <f t="shared" si="100"/>
        <v>0</v>
      </c>
      <c r="K127" s="251">
        <f t="shared" si="100"/>
        <v>1.5151515151515156</v>
      </c>
      <c r="L127" s="307">
        <f t="shared" si="100"/>
        <v>2.6262626262626156</v>
      </c>
      <c r="M127" s="573">
        <f t="shared" si="100"/>
        <v>0.50505050505049098</v>
      </c>
      <c r="N127" s="414">
        <f t="shared" si="100"/>
        <v>1.5151515151515156</v>
      </c>
      <c r="O127" s="574">
        <f t="shared" si="100"/>
        <v>5.454545454545439</v>
      </c>
      <c r="P127" s="423">
        <f>P124/P123*100-100</f>
        <v>-1.818181818181813</v>
      </c>
      <c r="Q127" s="251">
        <f t="shared" ref="Q127:X127" si="101">Q124/Q123*100-100</f>
        <v>-0.80808080808081684</v>
      </c>
      <c r="R127" s="251">
        <f t="shared" si="101"/>
        <v>-0.10101010101010388</v>
      </c>
      <c r="S127" s="523">
        <f t="shared" si="101"/>
        <v>-1.0101010101010104</v>
      </c>
      <c r="T127" s="423">
        <f t="shared" si="101"/>
        <v>1.5151515151515156</v>
      </c>
      <c r="U127" s="251">
        <f t="shared" si="101"/>
        <v>-1.818181818181813</v>
      </c>
      <c r="V127" s="251">
        <f t="shared" si="101"/>
        <v>0.70707070707069875</v>
      </c>
      <c r="W127" s="307">
        <f t="shared" si="101"/>
        <v>0.30303030303029743</v>
      </c>
      <c r="X127" s="592">
        <f t="shared" si="101"/>
        <v>0.80808080808081684</v>
      </c>
      <c r="Y127" s="369">
        <f>Y124/Y123*100-100</f>
        <v>0.20202020202020776</v>
      </c>
      <c r="Z127" s="1130"/>
      <c r="AA127" s="1131"/>
      <c r="AB127" s="1132"/>
      <c r="AC127" s="354">
        <v>5</v>
      </c>
      <c r="AD127" s="397">
        <v>1</v>
      </c>
      <c r="AE127" s="397">
        <v>930</v>
      </c>
      <c r="AF127" s="398">
        <v>412</v>
      </c>
      <c r="AG127" s="200">
        <v>51.5</v>
      </c>
      <c r="AN127" s="218">
        <v>5</v>
      </c>
      <c r="AO127" s="267">
        <v>1</v>
      </c>
      <c r="AP127" s="267">
        <v>930</v>
      </c>
      <c r="AQ127" s="219">
        <v>416</v>
      </c>
      <c r="AR127" s="200">
        <v>53</v>
      </c>
    </row>
    <row r="128" spans="1:44" ht="13.5" thickBot="1" x14ac:dyDescent="0.25">
      <c r="A128" s="1206" t="s">
        <v>27</v>
      </c>
      <c r="B128" s="1207"/>
      <c r="C128" s="490">
        <f>C124-C110</f>
        <v>57</v>
      </c>
      <c r="D128" s="221">
        <f t="shared" ref="D128:L128" si="102">D124-D110</f>
        <v>74</v>
      </c>
      <c r="E128" s="221">
        <f t="shared" si="102"/>
        <v>46</v>
      </c>
      <c r="F128" s="221">
        <f t="shared" si="102"/>
        <v>44</v>
      </c>
      <c r="G128" s="491">
        <f t="shared" si="102"/>
        <v>66</v>
      </c>
      <c r="H128" s="477">
        <f t="shared" si="102"/>
        <v>29</v>
      </c>
      <c r="I128" s="221">
        <f t="shared" si="102"/>
        <v>46</v>
      </c>
      <c r="J128" s="221">
        <f t="shared" si="102"/>
        <v>73</v>
      </c>
      <c r="K128" s="221">
        <f t="shared" si="102"/>
        <v>44</v>
      </c>
      <c r="L128" s="341">
        <f t="shared" si="102"/>
        <v>67</v>
      </c>
      <c r="M128" s="575">
        <f>M124-L110</f>
        <v>46</v>
      </c>
      <c r="N128" s="415">
        <f>N124-L110</f>
        <v>56</v>
      </c>
      <c r="O128" s="576">
        <f t="shared" ref="O128" si="103">O124-L110</f>
        <v>95</v>
      </c>
      <c r="P128" s="477">
        <f t="shared" ref="P128" si="104">P124-M110</f>
        <v>31</v>
      </c>
      <c r="Q128" s="221">
        <f t="shared" ref="Q128" si="105">Q124-N110</f>
        <v>33</v>
      </c>
      <c r="R128" s="221">
        <f t="shared" ref="R128" si="106">R124-O110</f>
        <v>26</v>
      </c>
      <c r="S128" s="533">
        <f t="shared" ref="S128" si="107">S124-P110</f>
        <v>113</v>
      </c>
      <c r="T128" s="477">
        <f t="shared" ref="T128" si="108">T124-Q110</f>
        <v>114</v>
      </c>
      <c r="U128" s="221">
        <f t="shared" ref="U128" si="109">U124-R110</f>
        <v>83</v>
      </c>
      <c r="V128" s="221">
        <f t="shared" ref="V128" si="110">V124-S110</f>
        <v>97</v>
      </c>
      <c r="W128" s="341">
        <f t="shared" ref="W128" si="111">W124-T110</f>
        <v>83</v>
      </c>
      <c r="X128" s="593">
        <f t="shared" ref="X128" si="112">X124-U110</f>
        <v>109</v>
      </c>
      <c r="Y128" s="370">
        <f>Y124-W110</f>
        <v>77</v>
      </c>
      <c r="Z128" s="1130"/>
      <c r="AA128" s="1131"/>
      <c r="AB128" s="1132"/>
      <c r="AC128" s="218">
        <v>6</v>
      </c>
      <c r="AD128" s="267">
        <v>1</v>
      </c>
      <c r="AE128" s="267">
        <v>880</v>
      </c>
      <c r="AF128" s="219">
        <v>286</v>
      </c>
      <c r="AG128" s="200">
        <v>52</v>
      </c>
      <c r="AN128" s="218">
        <v>6</v>
      </c>
      <c r="AO128" s="267">
        <v>2</v>
      </c>
      <c r="AP128" s="267" t="s">
        <v>127</v>
      </c>
      <c r="AQ128" s="219">
        <v>804</v>
      </c>
      <c r="AR128" s="200">
        <v>52.5</v>
      </c>
    </row>
    <row r="129" spans="1:44" x14ac:dyDescent="0.2">
      <c r="A129" s="1206" t="s">
        <v>51</v>
      </c>
      <c r="B129" s="1207"/>
      <c r="C129" s="492">
        <v>584</v>
      </c>
      <c r="D129" s="260">
        <v>478</v>
      </c>
      <c r="E129" s="260">
        <v>476</v>
      </c>
      <c r="F129" s="260">
        <v>521</v>
      </c>
      <c r="G129" s="493">
        <v>525</v>
      </c>
      <c r="H129" s="424">
        <v>526</v>
      </c>
      <c r="I129" s="260">
        <v>578</v>
      </c>
      <c r="J129" s="260">
        <v>581</v>
      </c>
      <c r="K129" s="260">
        <v>477</v>
      </c>
      <c r="L129" s="394">
        <v>473</v>
      </c>
      <c r="M129" s="577">
        <v>681</v>
      </c>
      <c r="N129" s="416">
        <v>533</v>
      </c>
      <c r="O129" s="578">
        <v>228</v>
      </c>
      <c r="P129" s="424">
        <v>252</v>
      </c>
      <c r="Q129" s="260">
        <v>740</v>
      </c>
      <c r="R129" s="260">
        <v>559</v>
      </c>
      <c r="S129" s="525">
        <v>561</v>
      </c>
      <c r="T129" s="424">
        <v>811</v>
      </c>
      <c r="U129" s="260">
        <v>782</v>
      </c>
      <c r="V129" s="260">
        <v>632</v>
      </c>
      <c r="W129" s="394">
        <v>461</v>
      </c>
      <c r="X129" s="594">
        <v>441</v>
      </c>
      <c r="Y129" s="385">
        <f>SUM(C129:X129)</f>
        <v>11900</v>
      </c>
      <c r="Z129" s="200" t="s">
        <v>56</v>
      </c>
      <c r="AA129" s="263">
        <f>Y115-Y129</f>
        <v>13</v>
      </c>
      <c r="AB129" s="264">
        <f>AA129/Y115</f>
        <v>1.0912448585578779E-3</v>
      </c>
      <c r="AC129" s="218">
        <v>7</v>
      </c>
      <c r="AD129" s="267">
        <v>2</v>
      </c>
      <c r="AE129" s="267" t="s">
        <v>118</v>
      </c>
      <c r="AF129" s="219">
        <v>697</v>
      </c>
      <c r="AG129" s="200">
        <v>51.5</v>
      </c>
      <c r="AN129" s="218">
        <v>7</v>
      </c>
      <c r="AO129" s="267">
        <v>3</v>
      </c>
      <c r="AP129" s="267" t="s">
        <v>128</v>
      </c>
      <c r="AQ129" s="219">
        <v>932</v>
      </c>
      <c r="AR129" s="200">
        <v>53.5</v>
      </c>
    </row>
    <row r="130" spans="1:44" ht="13.5" thickBot="1" x14ac:dyDescent="0.25">
      <c r="A130" s="1206" t="s">
        <v>28</v>
      </c>
      <c r="B130" s="1207"/>
      <c r="C130" s="494">
        <v>52</v>
      </c>
      <c r="D130" s="267">
        <v>52</v>
      </c>
      <c r="E130" s="267">
        <v>52</v>
      </c>
      <c r="F130" s="267">
        <v>51</v>
      </c>
      <c r="G130" s="495">
        <v>51</v>
      </c>
      <c r="H130" s="425">
        <v>51.5</v>
      </c>
      <c r="I130" s="267">
        <v>49</v>
      </c>
      <c r="J130" s="267">
        <v>50.5</v>
      </c>
      <c r="K130" s="267">
        <v>50</v>
      </c>
      <c r="L130" s="309">
        <v>50</v>
      </c>
      <c r="M130" s="579">
        <v>49.5</v>
      </c>
      <c r="N130" s="417">
        <v>48</v>
      </c>
      <c r="O130" s="580">
        <v>47.5</v>
      </c>
      <c r="P130" s="425">
        <v>55.5</v>
      </c>
      <c r="Q130" s="267">
        <v>54.5</v>
      </c>
      <c r="R130" s="267">
        <v>53</v>
      </c>
      <c r="S130" s="526">
        <v>53</v>
      </c>
      <c r="T130" s="425">
        <v>52</v>
      </c>
      <c r="U130" s="267">
        <v>52</v>
      </c>
      <c r="V130" s="267">
        <v>51.5</v>
      </c>
      <c r="W130" s="309">
        <v>50.5</v>
      </c>
      <c r="X130" s="595">
        <v>49.5</v>
      </c>
      <c r="Y130" s="325"/>
      <c r="Z130" s="200" t="s">
        <v>57</v>
      </c>
      <c r="AA130" s="200">
        <v>49.05</v>
      </c>
      <c r="AC130" s="218">
        <v>8</v>
      </c>
      <c r="AD130" s="267">
        <v>3</v>
      </c>
      <c r="AE130" s="267" t="s">
        <v>119</v>
      </c>
      <c r="AF130" s="219">
        <v>821</v>
      </c>
      <c r="AG130" s="200">
        <v>51</v>
      </c>
      <c r="AN130" s="216">
        <v>8</v>
      </c>
      <c r="AO130" s="217">
        <v>4</v>
      </c>
      <c r="AP130" s="217">
        <v>1090</v>
      </c>
      <c r="AQ130" s="322">
        <v>525</v>
      </c>
      <c r="AR130" s="200">
        <v>53.5</v>
      </c>
    </row>
    <row r="131" spans="1:44" ht="13.5" thickBot="1" x14ac:dyDescent="0.25">
      <c r="A131" s="1212" t="s">
        <v>26</v>
      </c>
      <c r="B131" s="1213"/>
      <c r="C131" s="496">
        <f>C130-C116</f>
        <v>2.5</v>
      </c>
      <c r="D131" s="497">
        <f t="shared" ref="D131:X131" si="113">D130-D116</f>
        <v>2.5</v>
      </c>
      <c r="E131" s="497">
        <f t="shared" si="113"/>
        <v>2.5</v>
      </c>
      <c r="F131" s="497">
        <f t="shared" si="113"/>
        <v>2.5</v>
      </c>
      <c r="G131" s="498">
        <f t="shared" si="113"/>
        <v>2.5</v>
      </c>
      <c r="H131" s="426">
        <f t="shared" si="113"/>
        <v>2.5</v>
      </c>
      <c r="I131" s="217">
        <f t="shared" si="113"/>
        <v>2</v>
      </c>
      <c r="J131" s="217">
        <f t="shared" si="113"/>
        <v>2</v>
      </c>
      <c r="K131" s="217">
        <f t="shared" si="113"/>
        <v>2</v>
      </c>
      <c r="L131" s="323">
        <f t="shared" si="113"/>
        <v>2</v>
      </c>
      <c r="M131" s="581">
        <f t="shared" si="113"/>
        <v>2.5</v>
      </c>
      <c r="N131" s="582">
        <f t="shared" si="113"/>
        <v>2</v>
      </c>
      <c r="O131" s="583">
        <f t="shared" si="113"/>
        <v>1.5</v>
      </c>
      <c r="P131" s="561">
        <f t="shared" si="113"/>
        <v>2</v>
      </c>
      <c r="Q131" s="527">
        <f t="shared" si="113"/>
        <v>2</v>
      </c>
      <c r="R131" s="527">
        <f t="shared" si="113"/>
        <v>2</v>
      </c>
      <c r="S131" s="528">
        <f t="shared" si="113"/>
        <v>2.5</v>
      </c>
      <c r="T131" s="515">
        <f t="shared" si="113"/>
        <v>2</v>
      </c>
      <c r="U131" s="511">
        <f t="shared" si="113"/>
        <v>2.5</v>
      </c>
      <c r="V131" s="511">
        <f t="shared" si="113"/>
        <v>2.5</v>
      </c>
      <c r="W131" s="586">
        <f t="shared" si="113"/>
        <v>2.5</v>
      </c>
      <c r="X131" s="596">
        <f t="shared" si="113"/>
        <v>2.5</v>
      </c>
      <c r="Y131" s="371"/>
      <c r="Z131" s="200" t="s">
        <v>26</v>
      </c>
      <c r="AA131" s="200">
        <f>AA130-AA116</f>
        <v>2.0899999999999963</v>
      </c>
      <c r="AC131" s="410">
        <v>9</v>
      </c>
      <c r="AD131" s="267">
        <v>4</v>
      </c>
      <c r="AE131" s="267" t="s">
        <v>120</v>
      </c>
      <c r="AF131" s="219">
        <v>534</v>
      </c>
      <c r="AG131" s="200">
        <v>51</v>
      </c>
      <c r="AN131" s="418"/>
    </row>
    <row r="132" spans="1:44" ht="13.5" thickBot="1" x14ac:dyDescent="0.25">
      <c r="G132" s="200">
        <v>51</v>
      </c>
      <c r="P132" s="200">
        <v>55.5</v>
      </c>
      <c r="Q132" s="200">
        <v>54.5</v>
      </c>
      <c r="R132" s="200">
        <v>53</v>
      </c>
      <c r="V132" s="200">
        <v>51.5</v>
      </c>
      <c r="AC132" s="216">
        <v>10</v>
      </c>
      <c r="AD132" s="217">
        <v>5</v>
      </c>
      <c r="AE132" s="217">
        <v>1150</v>
      </c>
      <c r="AF132" s="322">
        <v>239</v>
      </c>
      <c r="AG132" s="200">
        <v>50.5</v>
      </c>
    </row>
    <row r="134" spans="1:44" ht="13.5" thickBot="1" x14ac:dyDescent="0.25">
      <c r="A134" s="427"/>
      <c r="B134" s="427"/>
      <c r="C134" s="435">
        <v>49.5</v>
      </c>
      <c r="D134" s="435">
        <v>49.5</v>
      </c>
      <c r="E134" s="435">
        <v>50</v>
      </c>
      <c r="F134" s="435">
        <v>50</v>
      </c>
      <c r="G134" s="435">
        <v>51.5</v>
      </c>
      <c r="H134" s="435">
        <v>52</v>
      </c>
      <c r="I134" s="435">
        <v>51.5</v>
      </c>
      <c r="J134" s="435">
        <v>51</v>
      </c>
      <c r="K134" s="435">
        <v>51</v>
      </c>
      <c r="L134" s="435">
        <v>50.5</v>
      </c>
      <c r="M134" s="200">
        <v>50.5</v>
      </c>
      <c r="N134" s="200">
        <v>49</v>
      </c>
      <c r="O134" s="200">
        <v>47.5</v>
      </c>
      <c r="P134" s="200">
        <v>52</v>
      </c>
      <c r="Q134" s="200">
        <v>52.5</v>
      </c>
      <c r="R134" s="200">
        <v>53</v>
      </c>
      <c r="S134" s="200">
        <v>55</v>
      </c>
      <c r="T134" s="200">
        <v>53</v>
      </c>
      <c r="U134" s="200">
        <v>52.5</v>
      </c>
      <c r="V134" s="452">
        <v>53.5</v>
      </c>
      <c r="W134" s="452">
        <v>53.5</v>
      </c>
      <c r="Y134" s="453" t="s">
        <v>141</v>
      </c>
    </row>
    <row r="135" spans="1:44" ht="13.5" thickBot="1" x14ac:dyDescent="0.25">
      <c r="A135" s="230" t="s">
        <v>324</v>
      </c>
      <c r="B135" s="1025">
        <f>B120+1</f>
        <v>10</v>
      </c>
      <c r="C135" s="1077" t="s">
        <v>130</v>
      </c>
      <c r="D135" s="1078"/>
      <c r="E135" s="1078"/>
      <c r="F135" s="1078"/>
      <c r="G135" s="1078"/>
      <c r="H135" s="1078"/>
      <c r="I135" s="1078"/>
      <c r="J135" s="1078"/>
      <c r="K135" s="1078"/>
      <c r="L135" s="1079"/>
      <c r="M135" s="1077" t="s">
        <v>131</v>
      </c>
      <c r="N135" s="1078"/>
      <c r="O135" s="1079"/>
      <c r="P135" s="1077" t="s">
        <v>53</v>
      </c>
      <c r="Q135" s="1078"/>
      <c r="R135" s="1078"/>
      <c r="S135" s="1078"/>
      <c r="T135" s="1078"/>
      <c r="U135" s="1078"/>
      <c r="V135" s="1078"/>
      <c r="W135" s="1078"/>
      <c r="X135" s="324" t="s">
        <v>55</v>
      </c>
    </row>
    <row r="136" spans="1:44" ht="13.5" thickBot="1" x14ac:dyDescent="0.25">
      <c r="A136" s="1204" t="s">
        <v>54</v>
      </c>
      <c r="B136" s="1205"/>
      <c r="C136" s="463">
        <v>1</v>
      </c>
      <c r="D136" s="464">
        <v>2</v>
      </c>
      <c r="E136" s="464">
        <v>3</v>
      </c>
      <c r="F136" s="464">
        <v>4</v>
      </c>
      <c r="G136" s="534">
        <v>5</v>
      </c>
      <c r="H136" s="543">
        <v>6</v>
      </c>
      <c r="I136" s="544">
        <v>7</v>
      </c>
      <c r="J136" s="544">
        <v>8</v>
      </c>
      <c r="K136" s="544">
        <v>9</v>
      </c>
      <c r="L136" s="597">
        <v>10</v>
      </c>
      <c r="M136" s="601">
        <v>1</v>
      </c>
      <c r="N136" s="602">
        <v>2</v>
      </c>
      <c r="O136" s="603">
        <v>3</v>
      </c>
      <c r="P136" s="600">
        <v>1</v>
      </c>
      <c r="Q136" s="516">
        <v>2</v>
      </c>
      <c r="R136" s="516">
        <v>3</v>
      </c>
      <c r="S136" s="517">
        <v>4</v>
      </c>
      <c r="T136" s="514">
        <v>5</v>
      </c>
      <c r="U136" s="500">
        <v>6</v>
      </c>
      <c r="V136" s="500">
        <v>7</v>
      </c>
      <c r="W136" s="501">
        <v>8</v>
      </c>
      <c r="X136" s="325">
        <v>890</v>
      </c>
      <c r="Y136" s="451" t="s">
        <v>140</v>
      </c>
      <c r="Z136" s="228"/>
    </row>
    <row r="137" spans="1:44" ht="13.5" thickBot="1" x14ac:dyDescent="0.25">
      <c r="A137" s="1206" t="s">
        <v>2</v>
      </c>
      <c r="B137" s="1207"/>
      <c r="C137" s="466">
        <v>5</v>
      </c>
      <c r="D137" s="444">
        <v>4</v>
      </c>
      <c r="E137" s="440">
        <v>3</v>
      </c>
      <c r="F137" s="439">
        <v>2</v>
      </c>
      <c r="G137" s="535">
        <v>1</v>
      </c>
      <c r="H137" s="545">
        <v>1</v>
      </c>
      <c r="I137" s="439">
        <v>2</v>
      </c>
      <c r="J137" s="440">
        <v>3</v>
      </c>
      <c r="K137" s="444">
        <v>4</v>
      </c>
      <c r="L137" s="598">
        <v>5</v>
      </c>
      <c r="M137" s="604">
        <v>1</v>
      </c>
      <c r="N137" s="306">
        <v>2</v>
      </c>
      <c r="O137" s="605">
        <v>3</v>
      </c>
      <c r="P137" s="475">
        <v>4</v>
      </c>
      <c r="Q137" s="329">
        <v>3</v>
      </c>
      <c r="R137" s="306">
        <v>2</v>
      </c>
      <c r="S137" s="518">
        <v>1</v>
      </c>
      <c r="T137" s="447">
        <v>1</v>
      </c>
      <c r="U137" s="439">
        <v>2</v>
      </c>
      <c r="V137" s="440">
        <v>3</v>
      </c>
      <c r="W137" s="502">
        <v>4</v>
      </c>
      <c r="X137" s="619" t="s">
        <v>0</v>
      </c>
      <c r="Y137" s="1135" t="s">
        <v>143</v>
      </c>
      <c r="Z137" s="1136"/>
      <c r="AA137" s="1136"/>
      <c r="AB137" s="1136"/>
      <c r="AC137" s="1136"/>
      <c r="AD137" s="1136"/>
      <c r="AE137" s="1136"/>
      <c r="AF137" s="1136"/>
      <c r="AG137" s="1137"/>
    </row>
    <row r="138" spans="1:44" x14ac:dyDescent="0.2">
      <c r="A138" s="1208" t="s">
        <v>3</v>
      </c>
      <c r="B138" s="1209"/>
      <c r="C138" s="467">
        <v>1080</v>
      </c>
      <c r="D138" s="457">
        <v>1080</v>
      </c>
      <c r="E138" s="457">
        <v>1080</v>
      </c>
      <c r="F138" s="457">
        <v>1080</v>
      </c>
      <c r="G138" s="536">
        <v>1080</v>
      </c>
      <c r="H138" s="546">
        <v>1080</v>
      </c>
      <c r="I138" s="443">
        <v>1080</v>
      </c>
      <c r="J138" s="443">
        <v>1080</v>
      </c>
      <c r="K138" s="443">
        <v>1080</v>
      </c>
      <c r="L138" s="445">
        <v>1080</v>
      </c>
      <c r="M138" s="606">
        <v>1080</v>
      </c>
      <c r="N138" s="236">
        <v>1080</v>
      </c>
      <c r="O138" s="607">
        <v>1080</v>
      </c>
      <c r="P138" s="419">
        <v>1080</v>
      </c>
      <c r="Q138" s="339">
        <v>1080</v>
      </c>
      <c r="R138" s="339">
        <v>1080</v>
      </c>
      <c r="S138" s="519">
        <v>1080</v>
      </c>
      <c r="T138" s="419">
        <v>1080</v>
      </c>
      <c r="U138" s="339">
        <v>1080</v>
      </c>
      <c r="V138" s="339">
        <v>1080</v>
      </c>
      <c r="W138" s="503">
        <v>1080</v>
      </c>
      <c r="X138" s="384">
        <v>1080</v>
      </c>
      <c r="Z138" s="210"/>
      <c r="AA138" s="210"/>
      <c r="AB138" s="210"/>
    </row>
    <row r="139" spans="1:44" x14ac:dyDescent="0.2">
      <c r="A139" s="1210" t="s">
        <v>6</v>
      </c>
      <c r="B139" s="1211"/>
      <c r="C139" s="468">
        <v>1197</v>
      </c>
      <c r="D139" s="458">
        <v>1113</v>
      </c>
      <c r="E139" s="458">
        <v>1064</v>
      </c>
      <c r="F139" s="458">
        <v>1009</v>
      </c>
      <c r="G139" s="537">
        <v>957</v>
      </c>
      <c r="H139" s="547">
        <v>935</v>
      </c>
      <c r="I139" s="240">
        <v>996</v>
      </c>
      <c r="J139" s="240">
        <v>1052</v>
      </c>
      <c r="K139" s="240">
        <v>1112</v>
      </c>
      <c r="L139" s="280">
        <v>1196</v>
      </c>
      <c r="M139" s="569">
        <v>1030</v>
      </c>
      <c r="N139" s="412">
        <v>1140</v>
      </c>
      <c r="O139" s="570">
        <v>1268</v>
      </c>
      <c r="P139" s="420">
        <v>1232</v>
      </c>
      <c r="Q139" s="240">
        <v>1106</v>
      </c>
      <c r="R139" s="240">
        <v>1047</v>
      </c>
      <c r="S139" s="520">
        <v>961</v>
      </c>
      <c r="T139" s="420">
        <v>998</v>
      </c>
      <c r="U139" s="240">
        <v>1039</v>
      </c>
      <c r="V139" s="240">
        <v>1109</v>
      </c>
      <c r="W139" s="504">
        <v>1179</v>
      </c>
      <c r="X139" s="375">
        <v>1078</v>
      </c>
    </row>
    <row r="140" spans="1:44" x14ac:dyDescent="0.2">
      <c r="A140" s="1206" t="s">
        <v>7</v>
      </c>
      <c r="B140" s="1207"/>
      <c r="C140" s="468">
        <v>95.8</v>
      </c>
      <c r="D140" s="458">
        <v>100</v>
      </c>
      <c r="E140" s="458">
        <v>100</v>
      </c>
      <c r="F140" s="458">
        <v>100</v>
      </c>
      <c r="G140" s="537">
        <v>93.5</v>
      </c>
      <c r="H140" s="548">
        <v>90.5</v>
      </c>
      <c r="I140" s="243">
        <v>98.1</v>
      </c>
      <c r="J140" s="243">
        <v>98</v>
      </c>
      <c r="K140" s="243">
        <v>97.5</v>
      </c>
      <c r="L140" s="281">
        <v>100</v>
      </c>
      <c r="M140" s="569">
        <v>95</v>
      </c>
      <c r="N140" s="412">
        <v>91.5</v>
      </c>
      <c r="O140" s="570">
        <v>86.2</v>
      </c>
      <c r="P140" s="421">
        <v>96</v>
      </c>
      <c r="Q140" s="243">
        <v>100</v>
      </c>
      <c r="R140" s="243">
        <v>93</v>
      </c>
      <c r="S140" s="521">
        <v>92.5</v>
      </c>
      <c r="T140" s="421">
        <v>93.3</v>
      </c>
      <c r="U140" s="243">
        <v>100</v>
      </c>
      <c r="V140" s="243">
        <v>100</v>
      </c>
      <c r="W140" s="505">
        <v>100</v>
      </c>
      <c r="X140" s="376">
        <v>77</v>
      </c>
      <c r="Z140" s="393"/>
    </row>
    <row r="141" spans="1:44" x14ac:dyDescent="0.2">
      <c r="A141" s="1206" t="s">
        <v>8</v>
      </c>
      <c r="B141" s="1207"/>
      <c r="C141" s="469">
        <v>5.0999999999999997E-2</v>
      </c>
      <c r="D141" s="459">
        <v>0.03</v>
      </c>
      <c r="E141" s="459">
        <v>3.3000000000000002E-2</v>
      </c>
      <c r="F141" s="459">
        <v>3.1E-2</v>
      </c>
      <c r="G141" s="538">
        <v>6.3E-2</v>
      </c>
      <c r="H141" s="549">
        <v>8.1000000000000003E-2</v>
      </c>
      <c r="I141" s="247">
        <v>0.04</v>
      </c>
      <c r="J141" s="247">
        <v>4.4999999999999998E-2</v>
      </c>
      <c r="K141" s="247">
        <v>3.4000000000000002E-2</v>
      </c>
      <c r="L141" s="283">
        <v>3.3000000000000002E-2</v>
      </c>
      <c r="M141" s="571">
        <v>6.4000000000000001E-2</v>
      </c>
      <c r="N141" s="413">
        <v>0.06</v>
      </c>
      <c r="O141" s="572">
        <v>6.2E-2</v>
      </c>
      <c r="P141" s="422">
        <v>4.9000000000000002E-2</v>
      </c>
      <c r="Q141" s="247">
        <v>3.7999999999999999E-2</v>
      </c>
      <c r="R141" s="247">
        <v>4.7E-2</v>
      </c>
      <c r="S141" s="522">
        <v>6.2E-2</v>
      </c>
      <c r="T141" s="422">
        <v>5.8000000000000003E-2</v>
      </c>
      <c r="U141" s="247">
        <v>3.6999999999999998E-2</v>
      </c>
      <c r="V141" s="247">
        <v>3.9E-2</v>
      </c>
      <c r="W141" s="506">
        <v>4.1000000000000002E-2</v>
      </c>
      <c r="X141" s="377">
        <v>8.6999999999999994E-2</v>
      </c>
      <c r="Z141" s="313"/>
      <c r="AA141" s="210"/>
      <c r="AB141" s="210"/>
    </row>
    <row r="142" spans="1:44" x14ac:dyDescent="0.2">
      <c r="A142" s="1210" t="s">
        <v>1</v>
      </c>
      <c r="B142" s="1211"/>
      <c r="C142" s="488">
        <f>C139/C138*100-100</f>
        <v>10.833333333333343</v>
      </c>
      <c r="D142" s="251">
        <f t="shared" ref="D142:F142" si="114">D139/D138*100-100</f>
        <v>3.0555555555555429</v>
      </c>
      <c r="E142" s="251">
        <f t="shared" si="114"/>
        <v>-1.481481481481481</v>
      </c>
      <c r="F142" s="251">
        <f t="shared" si="114"/>
        <v>-6.5740740740740762</v>
      </c>
      <c r="G142" s="307">
        <f>G139/G138*100-100</f>
        <v>-11.388888888888886</v>
      </c>
      <c r="H142" s="550">
        <f t="shared" ref="H142:O142" si="115">H139/H138*100-100</f>
        <v>-13.425925925925924</v>
      </c>
      <c r="I142" s="251">
        <f t="shared" si="115"/>
        <v>-7.7777777777777715</v>
      </c>
      <c r="J142" s="251">
        <f t="shared" si="115"/>
        <v>-2.5925925925925952</v>
      </c>
      <c r="K142" s="251">
        <f t="shared" si="115"/>
        <v>2.9629629629629619</v>
      </c>
      <c r="L142" s="307">
        <f t="shared" si="115"/>
        <v>10.740740740740733</v>
      </c>
      <c r="M142" s="608">
        <f t="shared" si="115"/>
        <v>-4.6296296296296333</v>
      </c>
      <c r="N142" s="251">
        <f t="shared" si="115"/>
        <v>5.5555555555555571</v>
      </c>
      <c r="O142" s="609">
        <f t="shared" si="115"/>
        <v>17.407407407407405</v>
      </c>
      <c r="P142" s="423">
        <f>P139/P138*100-100</f>
        <v>14.074074074074076</v>
      </c>
      <c r="Q142" s="251">
        <f t="shared" ref="Q142:W142" si="116">Q139/Q138*100-100</f>
        <v>2.407407407407419</v>
      </c>
      <c r="R142" s="251">
        <f t="shared" si="116"/>
        <v>-3.0555555555555571</v>
      </c>
      <c r="S142" s="523">
        <f t="shared" si="116"/>
        <v>-11.018518518518519</v>
      </c>
      <c r="T142" s="423">
        <f t="shared" si="116"/>
        <v>-7.5925925925925952</v>
      </c>
      <c r="U142" s="251">
        <f t="shared" si="116"/>
        <v>-3.7962962962963047</v>
      </c>
      <c r="V142" s="251">
        <f t="shared" si="116"/>
        <v>2.6851851851851904</v>
      </c>
      <c r="W142" s="507">
        <f t="shared" si="116"/>
        <v>9.1666666666666572</v>
      </c>
      <c r="X142" s="369">
        <f>X139/X138*100-100</f>
        <v>-0.18518518518519045</v>
      </c>
    </row>
    <row r="143" spans="1:44" ht="13.5" thickBot="1" x14ac:dyDescent="0.25">
      <c r="A143" s="1206" t="s">
        <v>27</v>
      </c>
      <c r="B143" s="1207"/>
      <c r="C143" s="470">
        <f>C139-C124</f>
        <v>229</v>
      </c>
      <c r="D143" s="460">
        <f t="shared" ref="D143:L143" si="117">D139-D124</f>
        <v>116</v>
      </c>
      <c r="E143" s="460">
        <f t="shared" si="117"/>
        <v>90</v>
      </c>
      <c r="F143" s="460">
        <f t="shared" si="117"/>
        <v>18</v>
      </c>
      <c r="G143" s="539">
        <f t="shared" si="117"/>
        <v>-35</v>
      </c>
      <c r="H143" s="551">
        <f t="shared" si="117"/>
        <v>-29</v>
      </c>
      <c r="I143" s="255">
        <f t="shared" si="117"/>
        <v>-28</v>
      </c>
      <c r="J143" s="255">
        <f t="shared" si="117"/>
        <v>62</v>
      </c>
      <c r="K143" s="255">
        <f t="shared" si="117"/>
        <v>107</v>
      </c>
      <c r="L143" s="436">
        <f t="shared" si="117"/>
        <v>180</v>
      </c>
      <c r="M143" s="610">
        <f>M139-L124</f>
        <v>14</v>
      </c>
      <c r="N143" s="255">
        <f>N139-L124</f>
        <v>124</v>
      </c>
      <c r="O143" s="611">
        <f t="shared" ref="O143" si="118">O139-L124</f>
        <v>252</v>
      </c>
      <c r="P143" s="437">
        <f t="shared" ref="P143:W143" si="119">P139-M124</f>
        <v>237</v>
      </c>
      <c r="Q143" s="255">
        <f t="shared" si="119"/>
        <v>101</v>
      </c>
      <c r="R143" s="255">
        <f t="shared" si="119"/>
        <v>3</v>
      </c>
      <c r="S143" s="524">
        <f t="shared" si="119"/>
        <v>-11</v>
      </c>
      <c r="T143" s="437">
        <f t="shared" si="119"/>
        <v>16</v>
      </c>
      <c r="U143" s="255">
        <f t="shared" si="119"/>
        <v>50</v>
      </c>
      <c r="V143" s="255">
        <f t="shared" si="119"/>
        <v>129</v>
      </c>
      <c r="W143" s="508">
        <f t="shared" si="119"/>
        <v>174</v>
      </c>
      <c r="X143" s="370">
        <f>X139-W124</f>
        <v>85</v>
      </c>
      <c r="Z143" s="210"/>
      <c r="AA143" s="210"/>
      <c r="AB143" s="210"/>
    </row>
    <row r="144" spans="1:44" x14ac:dyDescent="0.2">
      <c r="A144" s="1206" t="s">
        <v>51</v>
      </c>
      <c r="B144" s="1207"/>
      <c r="C144" s="471">
        <v>321</v>
      </c>
      <c r="D144" s="461">
        <v>605</v>
      </c>
      <c r="E144" s="461">
        <v>755</v>
      </c>
      <c r="F144" s="461">
        <v>560</v>
      </c>
      <c r="G144" s="540">
        <v>410</v>
      </c>
      <c r="H144" s="552">
        <v>285</v>
      </c>
      <c r="I144" s="260">
        <v>697</v>
      </c>
      <c r="J144" s="260">
        <v>821</v>
      </c>
      <c r="K144" s="260">
        <v>531</v>
      </c>
      <c r="L144" s="394">
        <v>238</v>
      </c>
      <c r="M144" s="612">
        <v>539</v>
      </c>
      <c r="N144" s="449">
        <v>941</v>
      </c>
      <c r="O144" s="613">
        <v>392</v>
      </c>
      <c r="P144" s="424">
        <v>366</v>
      </c>
      <c r="Q144" s="260">
        <v>606</v>
      </c>
      <c r="R144" s="260">
        <v>614</v>
      </c>
      <c r="S144" s="525">
        <v>532</v>
      </c>
      <c r="T144" s="424">
        <v>416</v>
      </c>
      <c r="U144" s="260">
        <v>804</v>
      </c>
      <c r="V144" s="260">
        <v>932</v>
      </c>
      <c r="W144" s="509">
        <v>525</v>
      </c>
      <c r="X144" s="385">
        <f>SUM(C144:W144)</f>
        <v>11890</v>
      </c>
      <c r="Y144" s="200" t="s">
        <v>56</v>
      </c>
      <c r="Z144" s="263">
        <f>Y129-X144</f>
        <v>10</v>
      </c>
      <c r="AA144" s="285">
        <f>Z144/Y129</f>
        <v>8.4033613445378156E-4</v>
      </c>
      <c r="AB144" s="450" t="s">
        <v>139</v>
      </c>
    </row>
    <row r="145" spans="1:34" x14ac:dyDescent="0.2">
      <c r="A145" s="1206" t="s">
        <v>28</v>
      </c>
      <c r="B145" s="1207"/>
      <c r="C145" s="472">
        <v>51.5</v>
      </c>
      <c r="D145" s="462">
        <v>53.5</v>
      </c>
      <c r="E145" s="462">
        <v>54</v>
      </c>
      <c r="F145" s="462">
        <v>54.5</v>
      </c>
      <c r="G145" s="541">
        <v>55</v>
      </c>
      <c r="H145" s="553">
        <v>54.5</v>
      </c>
      <c r="I145" s="267">
        <v>54</v>
      </c>
      <c r="J145" s="267">
        <v>53.5</v>
      </c>
      <c r="K145" s="267">
        <v>52.5</v>
      </c>
      <c r="L145" s="309">
        <v>51.5</v>
      </c>
      <c r="M145" s="614">
        <v>53</v>
      </c>
      <c r="N145" s="267">
        <v>51</v>
      </c>
      <c r="O145" s="615">
        <v>49.5</v>
      </c>
      <c r="P145" s="425">
        <v>55</v>
      </c>
      <c r="Q145" s="267">
        <v>56.5</v>
      </c>
      <c r="R145" s="267">
        <v>57.5</v>
      </c>
      <c r="S145" s="526">
        <v>58.5</v>
      </c>
      <c r="T145" s="425">
        <v>55</v>
      </c>
      <c r="U145" s="267">
        <v>54.5</v>
      </c>
      <c r="V145" s="267">
        <v>53.5</v>
      </c>
      <c r="W145" s="510">
        <v>52.5</v>
      </c>
      <c r="X145" s="325"/>
      <c r="Y145" s="200" t="s">
        <v>57</v>
      </c>
      <c r="Z145" s="200">
        <v>49.46</v>
      </c>
    </row>
    <row r="146" spans="1:34" ht="13.5" thickBot="1" x14ac:dyDescent="0.25">
      <c r="A146" s="1212" t="s">
        <v>26</v>
      </c>
      <c r="B146" s="1213"/>
      <c r="C146" s="473">
        <f>C145-C134</f>
        <v>2</v>
      </c>
      <c r="D146" s="474">
        <f t="shared" ref="D146:W146" si="120">D145-D134</f>
        <v>4</v>
      </c>
      <c r="E146" s="474">
        <f t="shared" si="120"/>
        <v>4</v>
      </c>
      <c r="F146" s="474">
        <f t="shared" si="120"/>
        <v>4.5</v>
      </c>
      <c r="G146" s="542">
        <f t="shared" si="120"/>
        <v>3.5</v>
      </c>
      <c r="H146" s="554">
        <f t="shared" si="120"/>
        <v>2.5</v>
      </c>
      <c r="I146" s="555">
        <f t="shared" si="120"/>
        <v>2.5</v>
      </c>
      <c r="J146" s="555">
        <f t="shared" si="120"/>
        <v>2.5</v>
      </c>
      <c r="K146" s="555">
        <f t="shared" si="120"/>
        <v>1.5</v>
      </c>
      <c r="L146" s="599">
        <f t="shared" si="120"/>
        <v>1</v>
      </c>
      <c r="M146" s="616">
        <f t="shared" si="120"/>
        <v>2.5</v>
      </c>
      <c r="N146" s="617">
        <f t="shared" si="120"/>
        <v>2</v>
      </c>
      <c r="O146" s="618">
        <f t="shared" si="120"/>
        <v>2</v>
      </c>
      <c r="P146" s="561">
        <f t="shared" si="120"/>
        <v>3</v>
      </c>
      <c r="Q146" s="527">
        <f t="shared" si="120"/>
        <v>4</v>
      </c>
      <c r="R146" s="527">
        <f t="shared" si="120"/>
        <v>4.5</v>
      </c>
      <c r="S146" s="528">
        <f t="shared" si="120"/>
        <v>3.5</v>
      </c>
      <c r="T146" s="515">
        <f t="shared" si="120"/>
        <v>2</v>
      </c>
      <c r="U146" s="511">
        <f t="shared" si="120"/>
        <v>2</v>
      </c>
      <c r="V146" s="511">
        <f t="shared" si="120"/>
        <v>0</v>
      </c>
      <c r="W146" s="512">
        <f t="shared" si="120"/>
        <v>-1</v>
      </c>
      <c r="X146" s="371"/>
      <c r="Y146" s="200" t="s">
        <v>26</v>
      </c>
      <c r="Z146" s="200">
        <f>Z145-AA130</f>
        <v>0.41000000000000369</v>
      </c>
    </row>
    <row r="147" spans="1:34" x14ac:dyDescent="0.2">
      <c r="C147" s="200">
        <v>51.5</v>
      </c>
      <c r="D147" s="200">
        <v>53.5</v>
      </c>
      <c r="E147" s="200">
        <v>54</v>
      </c>
      <c r="F147" s="200">
        <v>54.5</v>
      </c>
      <c r="H147" s="200">
        <v>54.5</v>
      </c>
      <c r="I147" s="200">
        <v>54</v>
      </c>
      <c r="K147" s="200">
        <v>52.5</v>
      </c>
      <c r="L147" s="200">
        <v>51.5</v>
      </c>
      <c r="O147" s="200">
        <v>49.5</v>
      </c>
      <c r="P147" s="200">
        <v>55</v>
      </c>
      <c r="Q147" s="200">
        <v>56.5</v>
      </c>
      <c r="R147" s="200">
        <v>57.5</v>
      </c>
      <c r="S147" s="200">
        <v>58.5</v>
      </c>
      <c r="T147" s="200">
        <v>55</v>
      </c>
      <c r="U147" s="200">
        <v>54.5</v>
      </c>
      <c r="V147" s="200">
        <v>53.5</v>
      </c>
      <c r="W147" s="200">
        <v>52.5</v>
      </c>
    </row>
    <row r="148" spans="1:34" x14ac:dyDescent="0.2">
      <c r="L148" s="418"/>
    </row>
    <row r="149" spans="1:34" ht="13.5" thickBot="1" x14ac:dyDescent="0.25">
      <c r="S149" s="1118"/>
      <c r="T149" s="1118"/>
      <c r="U149" s="1118"/>
      <c r="V149" s="1118"/>
    </row>
    <row r="150" spans="1:34" ht="13.5" thickBot="1" x14ac:dyDescent="0.25">
      <c r="A150" s="230" t="s">
        <v>324</v>
      </c>
      <c r="B150" s="1025">
        <f>B135+1</f>
        <v>11</v>
      </c>
      <c r="C150" s="1086" t="s">
        <v>130</v>
      </c>
      <c r="D150" s="1087"/>
      <c r="E150" s="1087"/>
      <c r="F150" s="1087"/>
      <c r="G150" s="1087"/>
      <c r="H150" s="1087"/>
      <c r="I150" s="1087"/>
      <c r="J150" s="1087"/>
      <c r="K150" s="1087"/>
      <c r="L150" s="1087"/>
      <c r="M150" s="1086" t="s">
        <v>131</v>
      </c>
      <c r="N150" s="1087"/>
      <c r="O150" s="1088"/>
      <c r="P150" s="1086" t="s">
        <v>53</v>
      </c>
      <c r="Q150" s="1087"/>
      <c r="R150" s="1087"/>
      <c r="S150" s="1087"/>
      <c r="T150" s="1087"/>
      <c r="U150" s="1087"/>
      <c r="V150" s="1087"/>
      <c r="W150" s="1087"/>
      <c r="X150" s="1088"/>
      <c r="Y150" s="324" t="s">
        <v>55</v>
      </c>
    </row>
    <row r="151" spans="1:34" x14ac:dyDescent="0.2">
      <c r="A151" s="1204" t="s">
        <v>54</v>
      </c>
      <c r="B151" s="1205"/>
      <c r="C151" s="399">
        <v>1</v>
      </c>
      <c r="D151" s="400">
        <v>2</v>
      </c>
      <c r="E151" s="400">
        <v>3</v>
      </c>
      <c r="F151" s="400">
        <v>4</v>
      </c>
      <c r="G151" s="643">
        <v>5</v>
      </c>
      <c r="H151" s="644">
        <v>6</v>
      </c>
      <c r="I151" s="401">
        <v>7</v>
      </c>
      <c r="J151" s="401">
        <v>8</v>
      </c>
      <c r="K151" s="401">
        <v>9</v>
      </c>
      <c r="L151" s="556">
        <v>10</v>
      </c>
      <c r="M151" s="310">
        <v>1</v>
      </c>
      <c r="N151" s="311">
        <v>2</v>
      </c>
      <c r="O151" s="312">
        <v>3</v>
      </c>
      <c r="P151" s="359"/>
      <c r="Q151" s="638">
        <v>1</v>
      </c>
      <c r="R151" s="311">
        <v>2</v>
      </c>
      <c r="S151" s="311">
        <v>3</v>
      </c>
      <c r="T151" s="645">
        <v>4</v>
      </c>
      <c r="U151" s="638">
        <v>5</v>
      </c>
      <c r="V151" s="311">
        <v>6</v>
      </c>
      <c r="W151" s="311">
        <v>7</v>
      </c>
      <c r="X151" s="312">
        <v>8</v>
      </c>
      <c r="Y151" s="620"/>
      <c r="Z151" s="228"/>
      <c r="AA151" s="228"/>
    </row>
    <row r="152" spans="1:34" ht="13.5" thickBot="1" x14ac:dyDescent="0.25">
      <c r="A152" s="1206" t="s">
        <v>2</v>
      </c>
      <c r="B152" s="1207"/>
      <c r="C152" s="646">
        <v>5</v>
      </c>
      <c r="D152" s="444">
        <v>4</v>
      </c>
      <c r="E152" s="440">
        <v>3</v>
      </c>
      <c r="F152" s="439">
        <v>2</v>
      </c>
      <c r="G152" s="535">
        <v>1</v>
      </c>
      <c r="H152" s="545">
        <v>1</v>
      </c>
      <c r="I152" s="439">
        <v>2</v>
      </c>
      <c r="J152" s="440">
        <v>3</v>
      </c>
      <c r="K152" s="444">
        <v>4</v>
      </c>
      <c r="L152" s="598">
        <v>5</v>
      </c>
      <c r="M152" s="438">
        <v>1</v>
      </c>
      <c r="N152" s="439">
        <v>2</v>
      </c>
      <c r="O152" s="661">
        <v>3</v>
      </c>
      <c r="P152" s="653"/>
      <c r="Q152" s="647">
        <v>4</v>
      </c>
      <c r="R152" s="440">
        <v>3</v>
      </c>
      <c r="S152" s="439">
        <v>2</v>
      </c>
      <c r="T152" s="648">
        <v>1</v>
      </c>
      <c r="U152" s="447">
        <v>1</v>
      </c>
      <c r="V152" s="439">
        <v>2</v>
      </c>
      <c r="W152" s="440">
        <v>3</v>
      </c>
      <c r="X152" s="441">
        <v>4</v>
      </c>
      <c r="Y152" s="619" t="s">
        <v>0</v>
      </c>
      <c r="Z152" s="1118"/>
      <c r="AA152" s="1118"/>
      <c r="AB152" s="1118"/>
      <c r="AC152" s="1118"/>
      <c r="AD152" s="1118"/>
      <c r="AE152" s="1118"/>
      <c r="AF152" s="1118"/>
      <c r="AG152" s="1118"/>
      <c r="AH152" s="1118"/>
    </row>
    <row r="153" spans="1:34" x14ac:dyDescent="0.2">
      <c r="A153" s="1208" t="s">
        <v>3</v>
      </c>
      <c r="B153" s="1209"/>
      <c r="C153" s="467">
        <v>1170</v>
      </c>
      <c r="D153" s="457">
        <v>1170</v>
      </c>
      <c r="E153" s="457">
        <v>1170</v>
      </c>
      <c r="F153" s="457">
        <v>1170</v>
      </c>
      <c r="G153" s="536">
        <v>1170</v>
      </c>
      <c r="H153" s="546">
        <v>1170</v>
      </c>
      <c r="I153" s="443">
        <v>1170</v>
      </c>
      <c r="J153" s="443">
        <v>1170</v>
      </c>
      <c r="K153" s="443">
        <v>1170</v>
      </c>
      <c r="L153" s="445">
        <v>1170</v>
      </c>
      <c r="M153" s="442">
        <v>1170</v>
      </c>
      <c r="N153" s="443">
        <v>1170</v>
      </c>
      <c r="O153" s="634">
        <v>1170</v>
      </c>
      <c r="P153" s="654"/>
      <c r="Q153" s="637">
        <v>1170</v>
      </c>
      <c r="R153" s="443">
        <v>1170</v>
      </c>
      <c r="S153" s="443">
        <v>1170</v>
      </c>
      <c r="T153" s="641">
        <v>1170</v>
      </c>
      <c r="U153" s="637">
        <v>1170</v>
      </c>
      <c r="V153" s="443">
        <v>1170</v>
      </c>
      <c r="W153" s="443">
        <v>1170</v>
      </c>
      <c r="X153" s="642">
        <v>1170</v>
      </c>
      <c r="Y153" s="384">
        <v>1170</v>
      </c>
      <c r="AA153" s="210"/>
      <c r="AB153" s="210"/>
      <c r="AC153" s="210"/>
    </row>
    <row r="154" spans="1:34" x14ac:dyDescent="0.2">
      <c r="A154" s="1210" t="s">
        <v>6</v>
      </c>
      <c r="B154" s="1211"/>
      <c r="C154" s="468">
        <v>1254</v>
      </c>
      <c r="D154" s="458">
        <v>1211</v>
      </c>
      <c r="E154" s="458">
        <v>1165</v>
      </c>
      <c r="F154" s="458">
        <v>1112</v>
      </c>
      <c r="G154" s="537">
        <v>1080</v>
      </c>
      <c r="H154" s="547">
        <v>1050</v>
      </c>
      <c r="I154" s="240">
        <v>1095</v>
      </c>
      <c r="J154" s="240">
        <v>1129</v>
      </c>
      <c r="K154" s="240">
        <v>1185</v>
      </c>
      <c r="L154" s="280">
        <v>1219</v>
      </c>
      <c r="M154" s="662">
        <v>1135</v>
      </c>
      <c r="N154" s="412">
        <v>1248</v>
      </c>
      <c r="O154" s="663">
        <v>1505</v>
      </c>
      <c r="P154" s="655"/>
      <c r="Q154" s="420">
        <v>1249</v>
      </c>
      <c r="R154" s="240">
        <v>1206</v>
      </c>
      <c r="S154" s="240">
        <v>1158</v>
      </c>
      <c r="T154" s="520">
        <v>1094</v>
      </c>
      <c r="U154" s="420">
        <v>1101</v>
      </c>
      <c r="V154" s="240">
        <v>1127</v>
      </c>
      <c r="W154" s="240">
        <v>1192</v>
      </c>
      <c r="X154" s="504">
        <v>1237</v>
      </c>
      <c r="Y154" s="375">
        <v>1175</v>
      </c>
    </row>
    <row r="155" spans="1:34" x14ac:dyDescent="0.2">
      <c r="A155" s="1206" t="s">
        <v>7</v>
      </c>
      <c r="B155" s="1207"/>
      <c r="C155" s="468">
        <v>91.7</v>
      </c>
      <c r="D155" s="458">
        <v>97.8</v>
      </c>
      <c r="E155" s="458">
        <v>98.2</v>
      </c>
      <c r="F155" s="458">
        <v>100</v>
      </c>
      <c r="G155" s="537">
        <v>93.5</v>
      </c>
      <c r="H155" s="548">
        <v>85.7</v>
      </c>
      <c r="I155" s="243">
        <v>96.2</v>
      </c>
      <c r="J155" s="243">
        <v>96.8</v>
      </c>
      <c r="K155" s="243">
        <v>97.5</v>
      </c>
      <c r="L155" s="281">
        <v>100</v>
      </c>
      <c r="M155" s="662">
        <v>95</v>
      </c>
      <c r="N155" s="412">
        <v>83.3</v>
      </c>
      <c r="O155" s="663">
        <v>82.8</v>
      </c>
      <c r="P155" s="655"/>
      <c r="Q155" s="421">
        <v>96.4</v>
      </c>
      <c r="R155" s="243">
        <v>93.3</v>
      </c>
      <c r="S155" s="243">
        <v>97.8</v>
      </c>
      <c r="T155" s="521">
        <v>82.5</v>
      </c>
      <c r="U155" s="421">
        <v>96.7</v>
      </c>
      <c r="V155" s="243">
        <v>98.3</v>
      </c>
      <c r="W155" s="243">
        <v>98.6</v>
      </c>
      <c r="X155" s="505">
        <v>97.4</v>
      </c>
      <c r="Y155" s="376">
        <v>83.7</v>
      </c>
      <c r="AA155" s="393"/>
    </row>
    <row r="156" spans="1:34" x14ac:dyDescent="0.2">
      <c r="A156" s="1206" t="s">
        <v>8</v>
      </c>
      <c r="B156" s="1207"/>
      <c r="C156" s="469">
        <v>5.3999999999999999E-2</v>
      </c>
      <c r="D156" s="459">
        <v>4.1000000000000002E-2</v>
      </c>
      <c r="E156" s="459">
        <v>4.3999999999999997E-2</v>
      </c>
      <c r="F156" s="459">
        <v>4.1000000000000002E-2</v>
      </c>
      <c r="G156" s="538">
        <v>5.6000000000000001E-2</v>
      </c>
      <c r="H156" s="549">
        <v>6.2E-2</v>
      </c>
      <c r="I156" s="247">
        <v>4.1000000000000002E-2</v>
      </c>
      <c r="J156" s="247">
        <v>4.7E-2</v>
      </c>
      <c r="K156" s="247">
        <v>3.9E-2</v>
      </c>
      <c r="L156" s="283">
        <v>3.4000000000000002E-2</v>
      </c>
      <c r="M156" s="664">
        <v>5.5E-2</v>
      </c>
      <c r="N156" s="413">
        <v>7.1999999999999995E-2</v>
      </c>
      <c r="O156" s="665">
        <v>7.2999999999999995E-2</v>
      </c>
      <c r="P156" s="656"/>
      <c r="Q156" s="422">
        <v>5.3999999999999999E-2</v>
      </c>
      <c r="R156" s="247">
        <v>5.3999999999999999E-2</v>
      </c>
      <c r="S156" s="247">
        <v>5.1999999999999998E-2</v>
      </c>
      <c r="T156" s="522">
        <v>6.6000000000000003E-2</v>
      </c>
      <c r="U156" s="422">
        <v>5.5E-2</v>
      </c>
      <c r="V156" s="247">
        <v>4.2000000000000003E-2</v>
      </c>
      <c r="W156" s="247">
        <v>4.5999999999999999E-2</v>
      </c>
      <c r="X156" s="506">
        <v>4.9000000000000002E-2</v>
      </c>
      <c r="Y156" s="377">
        <v>8.6999999999999994E-2</v>
      </c>
      <c r="AA156" s="313"/>
      <c r="AB156" s="210"/>
      <c r="AC156" s="210"/>
    </row>
    <row r="157" spans="1:34" x14ac:dyDescent="0.2">
      <c r="A157" s="1210" t="s">
        <v>1</v>
      </c>
      <c r="B157" s="1211"/>
      <c r="C157" s="488">
        <f>C154/C153*100-100</f>
        <v>7.1794871794871824</v>
      </c>
      <c r="D157" s="251">
        <f t="shared" ref="D157:F157" si="121">D154/D153*100-100</f>
        <v>3.5042735042735131</v>
      </c>
      <c r="E157" s="251">
        <f t="shared" si="121"/>
        <v>-0.42735042735043294</v>
      </c>
      <c r="F157" s="251">
        <f t="shared" si="121"/>
        <v>-4.9572649572649681</v>
      </c>
      <c r="G157" s="307">
        <f>G154/G153*100-100</f>
        <v>-7.6923076923076934</v>
      </c>
      <c r="H157" s="550">
        <f t="shared" ref="H157:O157" si="122">H154/H153*100-100</f>
        <v>-10.256410256410248</v>
      </c>
      <c r="I157" s="251">
        <f t="shared" si="122"/>
        <v>-6.4102564102564088</v>
      </c>
      <c r="J157" s="251">
        <f t="shared" si="122"/>
        <v>-3.5042735042734989</v>
      </c>
      <c r="K157" s="251">
        <f t="shared" si="122"/>
        <v>1.2820512820512704</v>
      </c>
      <c r="L157" s="307">
        <f t="shared" si="122"/>
        <v>4.1880341880341945</v>
      </c>
      <c r="M157" s="250">
        <f t="shared" si="122"/>
        <v>-2.9914529914529879</v>
      </c>
      <c r="N157" s="251">
        <f t="shared" si="122"/>
        <v>6.6666666666666714</v>
      </c>
      <c r="O157" s="252">
        <f t="shared" si="122"/>
        <v>28.632478632478637</v>
      </c>
      <c r="P157" s="657"/>
      <c r="Q157" s="423">
        <f>Q154/Q153*100-100</f>
        <v>6.7521367521367495</v>
      </c>
      <c r="R157" s="251">
        <f t="shared" ref="R157:X157" si="123">R154/R153*100-100</f>
        <v>3.076923076923066</v>
      </c>
      <c r="S157" s="251">
        <f t="shared" si="123"/>
        <v>-1.025641025641022</v>
      </c>
      <c r="T157" s="523">
        <f t="shared" si="123"/>
        <v>-6.4957264957265011</v>
      </c>
      <c r="U157" s="423">
        <f t="shared" si="123"/>
        <v>-5.8974358974358978</v>
      </c>
      <c r="V157" s="251">
        <f t="shared" si="123"/>
        <v>-3.6752136752136693</v>
      </c>
      <c r="W157" s="251">
        <f t="shared" si="123"/>
        <v>1.8803418803418737</v>
      </c>
      <c r="X157" s="507">
        <f t="shared" si="123"/>
        <v>5.7264957264957275</v>
      </c>
      <c r="Y157" s="369">
        <f>Y154/Y153*100-100</f>
        <v>0.42735042735043294</v>
      </c>
    </row>
    <row r="158" spans="1:34" ht="13.5" thickBot="1" x14ac:dyDescent="0.25">
      <c r="A158" s="1206" t="s">
        <v>27</v>
      </c>
      <c r="B158" s="1207"/>
      <c r="C158" s="470">
        <f>C154-C139</f>
        <v>57</v>
      </c>
      <c r="D158" s="460">
        <f t="shared" ref="D158:L158" si="124">D154-D139</f>
        <v>98</v>
      </c>
      <c r="E158" s="460">
        <f t="shared" si="124"/>
        <v>101</v>
      </c>
      <c r="F158" s="460">
        <f t="shared" si="124"/>
        <v>103</v>
      </c>
      <c r="G158" s="539">
        <f t="shared" si="124"/>
        <v>123</v>
      </c>
      <c r="H158" s="551">
        <f t="shared" si="124"/>
        <v>115</v>
      </c>
      <c r="I158" s="255">
        <f t="shared" si="124"/>
        <v>99</v>
      </c>
      <c r="J158" s="255">
        <f t="shared" si="124"/>
        <v>77</v>
      </c>
      <c r="K158" s="255">
        <f t="shared" si="124"/>
        <v>73</v>
      </c>
      <c r="L158" s="436">
        <f t="shared" si="124"/>
        <v>23</v>
      </c>
      <c r="M158" s="254">
        <f>M154-L139</f>
        <v>-61</v>
      </c>
      <c r="N158" s="255">
        <f>N154-L139</f>
        <v>52</v>
      </c>
      <c r="O158" s="256">
        <f t="shared" ref="O158" si="125">O154-L139</f>
        <v>309</v>
      </c>
      <c r="P158" s="658"/>
      <c r="Q158" s="437">
        <f t="shared" ref="Q158:X158" si="126">Q154-M139</f>
        <v>219</v>
      </c>
      <c r="R158" s="255">
        <f t="shared" si="126"/>
        <v>66</v>
      </c>
      <c r="S158" s="255">
        <f t="shared" si="126"/>
        <v>-110</v>
      </c>
      <c r="T158" s="524">
        <f t="shared" si="126"/>
        <v>-138</v>
      </c>
      <c r="U158" s="437">
        <f t="shared" si="126"/>
        <v>-5</v>
      </c>
      <c r="V158" s="255">
        <f t="shared" si="126"/>
        <v>80</v>
      </c>
      <c r="W158" s="255">
        <f t="shared" si="126"/>
        <v>231</v>
      </c>
      <c r="X158" s="508">
        <f t="shared" si="126"/>
        <v>239</v>
      </c>
      <c r="Y158" s="370">
        <f>Y154-X139</f>
        <v>97</v>
      </c>
      <c r="AA158" s="210"/>
      <c r="AB158" s="210"/>
      <c r="AC158" s="210"/>
    </row>
    <row r="159" spans="1:34" x14ac:dyDescent="0.2">
      <c r="A159" s="1206" t="s">
        <v>51</v>
      </c>
      <c r="B159" s="1207"/>
      <c r="C159" s="621">
        <v>321</v>
      </c>
      <c r="D159" s="461">
        <v>605</v>
      </c>
      <c r="E159" s="461">
        <v>755</v>
      </c>
      <c r="F159" s="461">
        <v>557</v>
      </c>
      <c r="G159" s="540">
        <v>404</v>
      </c>
      <c r="H159" s="259">
        <v>285</v>
      </c>
      <c r="I159" s="260">
        <v>697</v>
      </c>
      <c r="J159" s="260">
        <v>820</v>
      </c>
      <c r="K159" s="260">
        <v>528</v>
      </c>
      <c r="L159" s="394">
        <v>238</v>
      </c>
      <c r="M159" s="259">
        <v>538</v>
      </c>
      <c r="N159" s="260">
        <v>941</v>
      </c>
      <c r="O159" s="261">
        <v>392</v>
      </c>
      <c r="P159" s="659"/>
      <c r="Q159" s="259">
        <v>366</v>
      </c>
      <c r="R159" s="260">
        <v>606</v>
      </c>
      <c r="S159" s="260">
        <v>614</v>
      </c>
      <c r="T159" s="394">
        <v>532</v>
      </c>
      <c r="U159" s="259">
        <v>416</v>
      </c>
      <c r="V159" s="260">
        <v>802</v>
      </c>
      <c r="W159" s="260">
        <v>931</v>
      </c>
      <c r="X159" s="261">
        <v>524</v>
      </c>
      <c r="Y159" s="385">
        <f>SUM(C159:X159)</f>
        <v>11872</v>
      </c>
      <c r="Z159" s="200" t="s">
        <v>56</v>
      </c>
      <c r="AA159" s="263">
        <f>X144-Y159</f>
        <v>18</v>
      </c>
      <c r="AB159" s="285">
        <f>AA159/X144</f>
        <v>1.5138772077375945E-3</v>
      </c>
      <c r="AC159" s="228"/>
    </row>
    <row r="160" spans="1:34" x14ac:dyDescent="0.2">
      <c r="A160" s="1206" t="s">
        <v>28</v>
      </c>
      <c r="B160" s="1207"/>
      <c r="C160" s="622">
        <v>54</v>
      </c>
      <c r="D160" s="462">
        <v>56</v>
      </c>
      <c r="E160" s="462">
        <v>57</v>
      </c>
      <c r="F160" s="462">
        <v>57.5</v>
      </c>
      <c r="G160" s="541">
        <v>58</v>
      </c>
      <c r="H160" s="218">
        <v>57.5</v>
      </c>
      <c r="I160" s="267">
        <v>57</v>
      </c>
      <c r="J160" s="267">
        <v>56.5</v>
      </c>
      <c r="K160" s="267">
        <v>55.5</v>
      </c>
      <c r="L160" s="309">
        <v>54.5</v>
      </c>
      <c r="M160" s="218">
        <v>56</v>
      </c>
      <c r="N160" s="267">
        <v>53.5</v>
      </c>
      <c r="O160" s="219">
        <v>51.5</v>
      </c>
      <c r="P160" s="620"/>
      <c r="Q160" s="218">
        <v>58</v>
      </c>
      <c r="R160" s="267">
        <v>59</v>
      </c>
      <c r="S160" s="267">
        <v>60.5</v>
      </c>
      <c r="T160" s="309">
        <v>61.5</v>
      </c>
      <c r="U160" s="218">
        <v>58</v>
      </c>
      <c r="V160" s="267">
        <v>57.5</v>
      </c>
      <c r="W160" s="267">
        <v>56.5</v>
      </c>
      <c r="X160" s="219">
        <v>55.5</v>
      </c>
      <c r="Y160" s="325"/>
      <c r="Z160" s="200" t="s">
        <v>57</v>
      </c>
      <c r="AA160" s="200">
        <v>53.99</v>
      </c>
    </row>
    <row r="161" spans="1:34" ht="13.5" thickBot="1" x14ac:dyDescent="0.25">
      <c r="A161" s="1212" t="s">
        <v>26</v>
      </c>
      <c r="B161" s="1213"/>
      <c r="C161" s="623">
        <f>C160-C145</f>
        <v>2.5</v>
      </c>
      <c r="D161" s="624">
        <f t="shared" ref="D161:O161" si="127">D160-D145</f>
        <v>2.5</v>
      </c>
      <c r="E161" s="624">
        <f t="shared" si="127"/>
        <v>3</v>
      </c>
      <c r="F161" s="624">
        <f t="shared" si="127"/>
        <v>3</v>
      </c>
      <c r="G161" s="626">
        <f t="shared" si="127"/>
        <v>3</v>
      </c>
      <c r="H161" s="623">
        <f t="shared" si="127"/>
        <v>3</v>
      </c>
      <c r="I161" s="624">
        <f t="shared" si="127"/>
        <v>3</v>
      </c>
      <c r="J161" s="624">
        <f t="shared" si="127"/>
        <v>3</v>
      </c>
      <c r="K161" s="624">
        <f t="shared" si="127"/>
        <v>3</v>
      </c>
      <c r="L161" s="626">
        <f t="shared" si="127"/>
        <v>3</v>
      </c>
      <c r="M161" s="623">
        <f t="shared" si="127"/>
        <v>3</v>
      </c>
      <c r="N161" s="624">
        <f t="shared" si="127"/>
        <v>2.5</v>
      </c>
      <c r="O161" s="625">
        <f t="shared" si="127"/>
        <v>2</v>
      </c>
      <c r="P161" s="660"/>
      <c r="Q161" s="623">
        <f t="shared" ref="Q161:X161" si="128">Q160-P145</f>
        <v>3</v>
      </c>
      <c r="R161" s="624">
        <f t="shared" si="128"/>
        <v>2.5</v>
      </c>
      <c r="S161" s="624">
        <f t="shared" si="128"/>
        <v>3</v>
      </c>
      <c r="T161" s="626">
        <f t="shared" si="128"/>
        <v>3</v>
      </c>
      <c r="U161" s="623">
        <f t="shared" si="128"/>
        <v>3</v>
      </c>
      <c r="V161" s="624">
        <f t="shared" si="128"/>
        <v>3</v>
      </c>
      <c r="W161" s="624">
        <f t="shared" si="128"/>
        <v>3</v>
      </c>
      <c r="X161" s="625">
        <f t="shared" si="128"/>
        <v>3</v>
      </c>
      <c r="Y161" s="371"/>
      <c r="Z161" s="200" t="s">
        <v>26</v>
      </c>
      <c r="AA161" s="200">
        <f>AA160-Z145</f>
        <v>4.5300000000000011</v>
      </c>
    </row>
    <row r="162" spans="1:34" x14ac:dyDescent="0.2">
      <c r="D162" s="200">
        <v>56</v>
      </c>
      <c r="E162" s="200">
        <v>57</v>
      </c>
      <c r="F162" s="200">
        <v>57.5</v>
      </c>
      <c r="G162" s="200">
        <v>58</v>
      </c>
      <c r="H162" s="200">
        <v>57.5</v>
      </c>
      <c r="I162" s="200">
        <v>57</v>
      </c>
      <c r="J162" s="200">
        <v>56.5</v>
      </c>
      <c r="K162" s="200">
        <v>55.5</v>
      </c>
      <c r="L162" s="200">
        <v>54.5</v>
      </c>
      <c r="O162" s="200">
        <v>51.5</v>
      </c>
      <c r="R162" s="200">
        <v>59</v>
      </c>
      <c r="S162" s="200">
        <v>60.5</v>
      </c>
      <c r="T162" s="200">
        <v>61.5</v>
      </c>
      <c r="X162" s="200">
        <v>55.5</v>
      </c>
    </row>
    <row r="164" spans="1:34" ht="13.5" thickBot="1" x14ac:dyDescent="0.25"/>
    <row r="165" spans="1:34" ht="13.5" thickBot="1" x14ac:dyDescent="0.25">
      <c r="A165" s="230" t="s">
        <v>324</v>
      </c>
      <c r="B165" s="1025">
        <f>B150+1</f>
        <v>12</v>
      </c>
      <c r="C165" s="1086" t="s">
        <v>130</v>
      </c>
      <c r="D165" s="1087"/>
      <c r="E165" s="1087"/>
      <c r="F165" s="1087"/>
      <c r="G165" s="1087"/>
      <c r="H165" s="1078"/>
      <c r="I165" s="1078"/>
      <c r="J165" s="1078"/>
      <c r="K165" s="1078"/>
      <c r="L165" s="1079"/>
      <c r="M165" s="1086" t="s">
        <v>131</v>
      </c>
      <c r="N165" s="1087"/>
      <c r="O165" s="1087"/>
      <c r="P165" s="1088"/>
      <c r="Q165" s="649" t="s">
        <v>53</v>
      </c>
      <c r="R165" s="650"/>
      <c r="S165" s="650"/>
      <c r="T165" s="650"/>
      <c r="U165" s="651"/>
      <c r="V165" s="651"/>
      <c r="W165" s="651"/>
      <c r="X165" s="652"/>
      <c r="Y165" s="428" t="s">
        <v>55</v>
      </c>
    </row>
    <row r="166" spans="1:34" x14ac:dyDescent="0.2">
      <c r="A166" s="1204" t="s">
        <v>54</v>
      </c>
      <c r="B166" s="1205"/>
      <c r="C166" s="630">
        <v>1</v>
      </c>
      <c r="D166" s="628">
        <v>2</v>
      </c>
      <c r="E166" s="628">
        <v>3</v>
      </c>
      <c r="F166" s="628">
        <v>4</v>
      </c>
      <c r="G166" s="629">
        <v>5</v>
      </c>
      <c r="H166" s="399">
        <v>6</v>
      </c>
      <c r="I166" s="401">
        <v>7</v>
      </c>
      <c r="J166" s="401">
        <v>8</v>
      </c>
      <c r="K166" s="401">
        <v>9</v>
      </c>
      <c r="L166" s="632">
        <v>10</v>
      </c>
      <c r="M166" s="310">
        <v>1</v>
      </c>
      <c r="N166" s="311">
        <v>2</v>
      </c>
      <c r="O166" s="326">
        <v>3</v>
      </c>
      <c r="P166" s="326">
        <v>4</v>
      </c>
      <c r="Q166" s="310">
        <v>1</v>
      </c>
      <c r="R166" s="311">
        <v>2</v>
      </c>
      <c r="S166" s="311">
        <v>3</v>
      </c>
      <c r="T166" s="312">
        <v>4</v>
      </c>
      <c r="U166" s="638">
        <v>5</v>
      </c>
      <c r="V166" s="311">
        <v>6</v>
      </c>
      <c r="W166" s="311">
        <v>7</v>
      </c>
      <c r="X166" s="312">
        <v>8</v>
      </c>
      <c r="Y166" s="635">
        <v>899</v>
      </c>
      <c r="Z166" s="228"/>
      <c r="AA166" s="228"/>
    </row>
    <row r="167" spans="1:34" ht="13.5" thickBot="1" x14ac:dyDescent="0.25">
      <c r="A167" s="1206" t="s">
        <v>2</v>
      </c>
      <c r="B167" s="1207"/>
      <c r="C167" s="631">
        <v>5</v>
      </c>
      <c r="D167" s="444">
        <v>4</v>
      </c>
      <c r="E167" s="440">
        <v>3</v>
      </c>
      <c r="F167" s="439">
        <v>2</v>
      </c>
      <c r="G167" s="535">
        <v>1</v>
      </c>
      <c r="H167" s="438">
        <v>1</v>
      </c>
      <c r="I167" s="439">
        <v>2</v>
      </c>
      <c r="J167" s="440">
        <v>3</v>
      </c>
      <c r="K167" s="444">
        <v>4</v>
      </c>
      <c r="L167" s="633">
        <v>5</v>
      </c>
      <c r="M167" s="438">
        <v>1</v>
      </c>
      <c r="N167" s="439">
        <v>2</v>
      </c>
      <c r="O167" s="439">
        <v>2</v>
      </c>
      <c r="P167" s="639">
        <v>3</v>
      </c>
      <c r="Q167" s="448">
        <v>4</v>
      </c>
      <c r="R167" s="440">
        <v>3</v>
      </c>
      <c r="S167" s="439">
        <v>2</v>
      </c>
      <c r="T167" s="640">
        <v>1</v>
      </c>
      <c r="U167" s="447">
        <v>1</v>
      </c>
      <c r="V167" s="439">
        <v>2</v>
      </c>
      <c r="W167" s="440">
        <v>3</v>
      </c>
      <c r="X167" s="441">
        <v>4</v>
      </c>
      <c r="Y167" s="627" t="s">
        <v>0</v>
      </c>
      <c r="Z167" s="210"/>
      <c r="AA167" s="210"/>
      <c r="AB167" s="210"/>
      <c r="AC167" s="210"/>
      <c r="AD167" s="210"/>
      <c r="AE167" s="210"/>
      <c r="AF167" s="210"/>
      <c r="AG167" s="210"/>
      <c r="AH167" s="210"/>
    </row>
    <row r="168" spans="1:34" x14ac:dyDescent="0.2">
      <c r="A168" s="1208" t="s">
        <v>3</v>
      </c>
      <c r="B168" s="1209"/>
      <c r="C168" s="637">
        <v>1270</v>
      </c>
      <c r="D168" s="443">
        <v>1270</v>
      </c>
      <c r="E168" s="443">
        <v>1270</v>
      </c>
      <c r="F168" s="443">
        <v>1270</v>
      </c>
      <c r="G168" s="445">
        <v>1270</v>
      </c>
      <c r="H168" s="442">
        <v>1270</v>
      </c>
      <c r="I168" s="443">
        <v>1270</v>
      </c>
      <c r="J168" s="443">
        <v>1270</v>
      </c>
      <c r="K168" s="443">
        <v>1270</v>
      </c>
      <c r="L168" s="634">
        <v>1270</v>
      </c>
      <c r="M168" s="637">
        <v>1270</v>
      </c>
      <c r="N168" s="443">
        <v>1270</v>
      </c>
      <c r="O168" s="445">
        <v>1270</v>
      </c>
      <c r="P168" s="445">
        <v>1270</v>
      </c>
      <c r="Q168" s="442">
        <v>1270</v>
      </c>
      <c r="R168" s="443">
        <v>1270</v>
      </c>
      <c r="S168" s="443">
        <v>1270</v>
      </c>
      <c r="T168" s="634">
        <v>1270</v>
      </c>
      <c r="U168" s="637">
        <v>1270</v>
      </c>
      <c r="V168" s="443">
        <v>1270</v>
      </c>
      <c r="W168" s="443">
        <v>1270</v>
      </c>
      <c r="X168" s="445">
        <v>1270</v>
      </c>
      <c r="Y168" s="636">
        <v>1270</v>
      </c>
      <c r="AA168" s="210"/>
      <c r="AB168" s="210"/>
      <c r="AC168" s="210"/>
    </row>
    <row r="169" spans="1:34" x14ac:dyDescent="0.2">
      <c r="A169" s="1210" t="s">
        <v>6</v>
      </c>
      <c r="B169" s="1211"/>
      <c r="C169" s="420">
        <v>1383</v>
      </c>
      <c r="D169" s="240">
        <v>1324</v>
      </c>
      <c r="E169" s="240">
        <v>1309</v>
      </c>
      <c r="F169" s="240">
        <v>1173</v>
      </c>
      <c r="G169" s="280">
        <v>1222</v>
      </c>
      <c r="H169" s="239">
        <v>1221</v>
      </c>
      <c r="I169" s="240">
        <v>1275</v>
      </c>
      <c r="J169" s="240">
        <v>1345</v>
      </c>
      <c r="K169" s="240">
        <v>1316</v>
      </c>
      <c r="L169" s="241">
        <v>1356</v>
      </c>
      <c r="M169" s="420">
        <v>1236</v>
      </c>
      <c r="N169" s="240">
        <v>1392</v>
      </c>
      <c r="O169" s="280">
        <v>1408</v>
      </c>
      <c r="P169" s="280">
        <v>1592</v>
      </c>
      <c r="Q169" s="239">
        <v>1401</v>
      </c>
      <c r="R169" s="240">
        <v>1308</v>
      </c>
      <c r="S169" s="240">
        <v>1261</v>
      </c>
      <c r="T169" s="241">
        <v>1173</v>
      </c>
      <c r="U169" s="420">
        <v>1222</v>
      </c>
      <c r="V169" s="240">
        <v>1221</v>
      </c>
      <c r="W169" s="240">
        <v>1275</v>
      </c>
      <c r="X169" s="280">
        <v>1345</v>
      </c>
      <c r="Y169" s="317">
        <v>1297</v>
      </c>
    </row>
    <row r="170" spans="1:34" x14ac:dyDescent="0.2">
      <c r="A170" s="1206" t="s">
        <v>7</v>
      </c>
      <c r="B170" s="1207"/>
      <c r="C170" s="421">
        <v>95.8</v>
      </c>
      <c r="D170" s="243">
        <v>97.8</v>
      </c>
      <c r="E170" s="243">
        <v>98.2</v>
      </c>
      <c r="F170" s="243">
        <v>80</v>
      </c>
      <c r="G170" s="281">
        <v>86.7</v>
      </c>
      <c r="H170" s="242">
        <v>93.3</v>
      </c>
      <c r="I170" s="243">
        <v>98.6</v>
      </c>
      <c r="J170" s="243">
        <v>97.4</v>
      </c>
      <c r="K170" s="243">
        <v>100</v>
      </c>
      <c r="L170" s="244">
        <v>94.4</v>
      </c>
      <c r="M170" s="421">
        <v>90</v>
      </c>
      <c r="N170" s="243">
        <v>77.099999999999994</v>
      </c>
      <c r="O170" s="281">
        <v>62.9</v>
      </c>
      <c r="P170" s="281">
        <v>56.4</v>
      </c>
      <c r="Q170" s="242">
        <v>85.7</v>
      </c>
      <c r="R170" s="243">
        <v>93.3</v>
      </c>
      <c r="S170" s="243">
        <v>85.7</v>
      </c>
      <c r="T170" s="244">
        <v>80</v>
      </c>
      <c r="U170" s="421">
        <v>86.7</v>
      </c>
      <c r="V170" s="243">
        <v>93.3</v>
      </c>
      <c r="W170" s="243">
        <v>98.6</v>
      </c>
      <c r="X170" s="281">
        <v>97.4</v>
      </c>
      <c r="Y170" s="245">
        <v>82</v>
      </c>
      <c r="AA170" s="393"/>
    </row>
    <row r="171" spans="1:34" x14ac:dyDescent="0.2">
      <c r="A171" s="1206" t="s">
        <v>8</v>
      </c>
      <c r="B171" s="1207"/>
      <c r="C171" s="422">
        <v>4.5999999999999999E-2</v>
      </c>
      <c r="D171" s="247">
        <v>3.7999999999999999E-2</v>
      </c>
      <c r="E171" s="247">
        <v>3.7999999999999999E-2</v>
      </c>
      <c r="F171" s="247">
        <v>8.1000000000000003E-2</v>
      </c>
      <c r="G171" s="283">
        <v>7.3999999999999996E-2</v>
      </c>
      <c r="H171" s="246">
        <v>5.1999999999999998E-2</v>
      </c>
      <c r="I171" s="247">
        <v>4.5999999999999999E-2</v>
      </c>
      <c r="J171" s="247">
        <v>4.3999999999999997E-2</v>
      </c>
      <c r="K171" s="247">
        <v>3.7999999999999999E-2</v>
      </c>
      <c r="L171" s="248">
        <v>5.0999999999999997E-2</v>
      </c>
      <c r="M171" s="422">
        <v>0.06</v>
      </c>
      <c r="N171" s="247">
        <v>8.1000000000000003E-2</v>
      </c>
      <c r="O171" s="283">
        <v>9.2999999999999999E-2</v>
      </c>
      <c r="P171" s="283">
        <v>0.11799999999999999</v>
      </c>
      <c r="Q171" s="246">
        <v>7.0000000000000007E-2</v>
      </c>
      <c r="R171" s="247">
        <v>5.8000000000000003E-2</v>
      </c>
      <c r="S171" s="247">
        <v>5.6000000000000001E-2</v>
      </c>
      <c r="T171" s="248">
        <v>8.1000000000000003E-2</v>
      </c>
      <c r="U171" s="422">
        <v>7.3999999999999996E-2</v>
      </c>
      <c r="V171" s="247">
        <v>5.1999999999999998E-2</v>
      </c>
      <c r="W171" s="247">
        <v>4.5999999999999999E-2</v>
      </c>
      <c r="X171" s="283">
        <v>4.3999999999999997E-2</v>
      </c>
      <c r="Y171" s="249">
        <v>9.1999999999999998E-2</v>
      </c>
      <c r="AA171" s="313"/>
      <c r="AB171" s="210"/>
      <c r="AC171" s="210"/>
    </row>
    <row r="172" spans="1:34" x14ac:dyDescent="0.2">
      <c r="A172" s="1210" t="s">
        <v>1</v>
      </c>
      <c r="B172" s="1211"/>
      <c r="C172" s="423">
        <f>C169/C168*100-100</f>
        <v>8.8976377952755854</v>
      </c>
      <c r="D172" s="251">
        <f t="shared" ref="D172:F172" si="129">D169/D168*100-100</f>
        <v>4.2519685039370074</v>
      </c>
      <c r="E172" s="251">
        <f t="shared" si="129"/>
        <v>3.0708661417322816</v>
      </c>
      <c r="F172" s="251">
        <f t="shared" si="129"/>
        <v>-7.6377952755905483</v>
      </c>
      <c r="G172" s="307">
        <f>G169/G168*100-100</f>
        <v>-3.7795275590551114</v>
      </c>
      <c r="H172" s="250">
        <f t="shared" ref="H172:O172" si="130">H169/H168*100-100</f>
        <v>-3.8582677165354369</v>
      </c>
      <c r="I172" s="251">
        <f t="shared" si="130"/>
        <v>0.39370078740157055</v>
      </c>
      <c r="J172" s="251">
        <f t="shared" si="130"/>
        <v>5.9055118110236151</v>
      </c>
      <c r="K172" s="251">
        <f t="shared" si="130"/>
        <v>3.6220472440944889</v>
      </c>
      <c r="L172" s="252">
        <f t="shared" si="130"/>
        <v>6.7716535433070817</v>
      </c>
      <c r="M172" s="423">
        <f t="shared" si="130"/>
        <v>-2.677165354330711</v>
      </c>
      <c r="N172" s="251">
        <f t="shared" si="130"/>
        <v>9.6062992125984294</v>
      </c>
      <c r="O172" s="307">
        <f t="shared" si="130"/>
        <v>10.866141732283467</v>
      </c>
      <c r="P172" s="307">
        <f t="shared" ref="P172" si="131">P169/P168*100-100</f>
        <v>25.354330708661422</v>
      </c>
      <c r="Q172" s="250">
        <f>Q169/Q168*100-100</f>
        <v>10.314960629921259</v>
      </c>
      <c r="R172" s="251">
        <f t="shared" ref="R172:X172" si="132">R169/R168*100-100</f>
        <v>2.9921259842519561</v>
      </c>
      <c r="S172" s="251">
        <f t="shared" si="132"/>
        <v>-0.70866141732282983</v>
      </c>
      <c r="T172" s="252">
        <f t="shared" si="132"/>
        <v>-7.6377952755905483</v>
      </c>
      <c r="U172" s="423">
        <f t="shared" si="132"/>
        <v>-3.7795275590551114</v>
      </c>
      <c r="V172" s="251">
        <f t="shared" si="132"/>
        <v>-3.8582677165354369</v>
      </c>
      <c r="W172" s="251">
        <f t="shared" si="132"/>
        <v>0.39370078740157055</v>
      </c>
      <c r="X172" s="307">
        <f t="shared" si="132"/>
        <v>5.9055118110236151</v>
      </c>
      <c r="Y172" s="316">
        <f>Y169/Y168*100-100</f>
        <v>2.1259842519685037</v>
      </c>
    </row>
    <row r="173" spans="1:34" ht="13.5" thickBot="1" x14ac:dyDescent="0.25">
      <c r="A173" s="1206" t="s">
        <v>27</v>
      </c>
      <c r="B173" s="1207"/>
      <c r="C173" s="437">
        <f>C169-C154</f>
        <v>129</v>
      </c>
      <c r="D173" s="255">
        <f t="shared" ref="D173:L173" si="133">D169-D154</f>
        <v>113</v>
      </c>
      <c r="E173" s="255">
        <f t="shared" si="133"/>
        <v>144</v>
      </c>
      <c r="F173" s="255">
        <f t="shared" si="133"/>
        <v>61</v>
      </c>
      <c r="G173" s="436">
        <f t="shared" si="133"/>
        <v>142</v>
      </c>
      <c r="H173" s="220">
        <f t="shared" si="133"/>
        <v>171</v>
      </c>
      <c r="I173" s="221">
        <f t="shared" si="133"/>
        <v>180</v>
      </c>
      <c r="J173" s="221">
        <f t="shared" si="133"/>
        <v>216</v>
      </c>
      <c r="K173" s="221">
        <f t="shared" si="133"/>
        <v>131</v>
      </c>
      <c r="L173" s="226">
        <f t="shared" si="133"/>
        <v>137</v>
      </c>
      <c r="M173" s="437">
        <f>M169-M154</f>
        <v>101</v>
      </c>
      <c r="N173" s="255">
        <f>N169-N154</f>
        <v>144</v>
      </c>
      <c r="O173" s="436">
        <f t="shared" ref="O173:P173" si="134">O169-N154</f>
        <v>160</v>
      </c>
      <c r="P173" s="436">
        <f t="shared" si="134"/>
        <v>87</v>
      </c>
      <c r="Q173" s="220">
        <f t="shared" ref="Q173:Y173" si="135">Q169-Q154</f>
        <v>152</v>
      </c>
      <c r="R173" s="221">
        <f t="shared" si="135"/>
        <v>102</v>
      </c>
      <c r="S173" s="221">
        <f t="shared" si="135"/>
        <v>103</v>
      </c>
      <c r="T173" s="226">
        <f t="shared" si="135"/>
        <v>79</v>
      </c>
      <c r="U173" s="437">
        <f t="shared" si="135"/>
        <v>121</v>
      </c>
      <c r="V173" s="255">
        <f t="shared" si="135"/>
        <v>94</v>
      </c>
      <c r="W173" s="255">
        <f t="shared" si="135"/>
        <v>83</v>
      </c>
      <c r="X173" s="436">
        <f t="shared" si="135"/>
        <v>108</v>
      </c>
      <c r="Y173" s="287">
        <f t="shared" si="135"/>
        <v>122</v>
      </c>
      <c r="AA173" s="210"/>
      <c r="AB173" s="210"/>
      <c r="AC173" s="210"/>
    </row>
    <row r="174" spans="1:34" x14ac:dyDescent="0.2">
      <c r="A174" s="1206" t="s">
        <v>51</v>
      </c>
      <c r="B174" s="1207"/>
      <c r="C174" s="259">
        <v>321</v>
      </c>
      <c r="D174" s="260">
        <v>604</v>
      </c>
      <c r="E174" s="260">
        <v>754</v>
      </c>
      <c r="F174" s="260">
        <v>555</v>
      </c>
      <c r="G174" s="394">
        <v>403</v>
      </c>
      <c r="H174" s="259">
        <v>285</v>
      </c>
      <c r="I174" s="260">
        <v>697</v>
      </c>
      <c r="J174" s="260">
        <v>819</v>
      </c>
      <c r="K174" s="260">
        <v>528</v>
      </c>
      <c r="L174" s="394">
        <v>238</v>
      </c>
      <c r="M174" s="259">
        <v>536</v>
      </c>
      <c r="N174" s="260">
        <v>470</v>
      </c>
      <c r="O174" s="260">
        <v>470</v>
      </c>
      <c r="P174" s="260">
        <v>392</v>
      </c>
      <c r="Q174" s="259">
        <v>366</v>
      </c>
      <c r="R174" s="260">
        <v>606</v>
      </c>
      <c r="S174" s="260">
        <v>613</v>
      </c>
      <c r="T174" s="394">
        <v>528</v>
      </c>
      <c r="U174" s="259">
        <v>416</v>
      </c>
      <c r="V174" s="260">
        <v>802</v>
      </c>
      <c r="W174" s="260">
        <v>929</v>
      </c>
      <c r="X174" s="261">
        <v>524</v>
      </c>
      <c r="Y174" s="385">
        <f>SUM(C174:X174)</f>
        <v>11856</v>
      </c>
      <c r="Z174" s="200" t="s">
        <v>56</v>
      </c>
      <c r="AA174" s="263">
        <f>Y159-Y174</f>
        <v>16</v>
      </c>
      <c r="AB174" s="285">
        <f>AA174/Y159</f>
        <v>1.3477088948787063E-3</v>
      </c>
      <c r="AC174" s="228"/>
    </row>
    <row r="175" spans="1:34" x14ac:dyDescent="0.2">
      <c r="A175" s="1206" t="s">
        <v>28</v>
      </c>
      <c r="B175" s="1207"/>
      <c r="C175" s="218">
        <v>57</v>
      </c>
      <c r="D175" s="267">
        <v>59</v>
      </c>
      <c r="E175" s="267">
        <v>60</v>
      </c>
      <c r="F175" s="267">
        <v>61</v>
      </c>
      <c r="G175" s="309">
        <v>61.5</v>
      </c>
      <c r="H175" s="218">
        <v>61</v>
      </c>
      <c r="I175" s="267">
        <v>60</v>
      </c>
      <c r="J175" s="267">
        <v>59.5</v>
      </c>
      <c r="K175" s="267">
        <v>58.5</v>
      </c>
      <c r="L175" s="309">
        <v>57.5</v>
      </c>
      <c r="M175" s="218">
        <v>59.5</v>
      </c>
      <c r="N175" s="267">
        <v>56.5</v>
      </c>
      <c r="O175" s="309">
        <v>56.5</v>
      </c>
      <c r="P175" s="309">
        <v>54</v>
      </c>
      <c r="Q175" s="218">
        <v>61</v>
      </c>
      <c r="R175" s="267">
        <v>62</v>
      </c>
      <c r="S175" s="267">
        <v>63.5</v>
      </c>
      <c r="T175" s="309">
        <v>65</v>
      </c>
      <c r="U175" s="218">
        <v>61.5</v>
      </c>
      <c r="V175" s="267">
        <v>61</v>
      </c>
      <c r="W175" s="267">
        <v>60.5</v>
      </c>
      <c r="X175" s="219">
        <v>58.5</v>
      </c>
      <c r="Y175" s="325"/>
      <c r="Z175" s="200" t="s">
        <v>57</v>
      </c>
      <c r="AA175" s="200">
        <v>56.85</v>
      </c>
    </row>
    <row r="176" spans="1:34" ht="13.5" thickBot="1" x14ac:dyDescent="0.25">
      <c r="A176" s="1212" t="s">
        <v>26</v>
      </c>
      <c r="B176" s="1213"/>
      <c r="C176" s="623">
        <f>C175-C160</f>
        <v>3</v>
      </c>
      <c r="D176" s="624">
        <f t="shared" ref="D176:N176" si="136">D175-D160</f>
        <v>3</v>
      </c>
      <c r="E176" s="624">
        <f t="shared" si="136"/>
        <v>3</v>
      </c>
      <c r="F176" s="624">
        <f t="shared" si="136"/>
        <v>3.5</v>
      </c>
      <c r="G176" s="626">
        <f t="shared" si="136"/>
        <v>3.5</v>
      </c>
      <c r="H176" s="623">
        <f t="shared" si="136"/>
        <v>3.5</v>
      </c>
      <c r="I176" s="624">
        <f t="shared" si="136"/>
        <v>3</v>
      </c>
      <c r="J176" s="624">
        <f t="shared" si="136"/>
        <v>3</v>
      </c>
      <c r="K176" s="624">
        <f t="shared" si="136"/>
        <v>3</v>
      </c>
      <c r="L176" s="626">
        <f t="shared" si="136"/>
        <v>3</v>
      </c>
      <c r="M176" s="623">
        <f t="shared" si="136"/>
        <v>3.5</v>
      </c>
      <c r="N176" s="624">
        <f t="shared" si="136"/>
        <v>3</v>
      </c>
      <c r="O176" s="626">
        <f t="shared" ref="O176:P176" si="137">O175-N160</f>
        <v>3</v>
      </c>
      <c r="P176" s="626">
        <f t="shared" si="137"/>
        <v>2.5</v>
      </c>
      <c r="Q176" s="623">
        <f t="shared" ref="Q176:X176" si="138">Q175-Q160</f>
        <v>3</v>
      </c>
      <c r="R176" s="624">
        <f t="shared" si="138"/>
        <v>3</v>
      </c>
      <c r="S176" s="624">
        <f t="shared" si="138"/>
        <v>3</v>
      </c>
      <c r="T176" s="626">
        <f t="shared" si="138"/>
        <v>3.5</v>
      </c>
      <c r="U176" s="623">
        <f t="shared" si="138"/>
        <v>3.5</v>
      </c>
      <c r="V176" s="624">
        <f t="shared" si="138"/>
        <v>3.5</v>
      </c>
      <c r="W176" s="624">
        <f t="shared" si="138"/>
        <v>4</v>
      </c>
      <c r="X176" s="625">
        <f t="shared" si="138"/>
        <v>3</v>
      </c>
      <c r="Y176" s="371"/>
      <c r="Z176" s="200" t="s">
        <v>26</v>
      </c>
      <c r="AA176" s="200">
        <f>AA175-AA160</f>
        <v>2.8599999999999994</v>
      </c>
    </row>
    <row r="177" spans="1:39" x14ac:dyDescent="0.2">
      <c r="F177" s="200" t="s">
        <v>101</v>
      </c>
    </row>
    <row r="179" spans="1:39" ht="13.5" thickBot="1" x14ac:dyDescent="0.25"/>
    <row r="180" spans="1:39" ht="13.5" thickBot="1" x14ac:dyDescent="0.25">
      <c r="A180" s="230" t="s">
        <v>324</v>
      </c>
      <c r="B180" s="1025">
        <f>B165+1</f>
        <v>13</v>
      </c>
      <c r="C180" s="1086" t="s">
        <v>130</v>
      </c>
      <c r="D180" s="1087"/>
      <c r="E180" s="1087"/>
      <c r="F180" s="1087"/>
      <c r="G180" s="1087"/>
      <c r="H180" s="1078"/>
      <c r="I180" s="1078"/>
      <c r="J180" s="1078"/>
      <c r="K180" s="1078"/>
      <c r="L180" s="1079"/>
      <c r="M180" s="1086" t="s">
        <v>131</v>
      </c>
      <c r="N180" s="1087"/>
      <c r="O180" s="1087"/>
      <c r="P180" s="1088"/>
      <c r="Q180" s="1086" t="s">
        <v>53</v>
      </c>
      <c r="R180" s="1087"/>
      <c r="S180" s="1087"/>
      <c r="T180" s="1087"/>
      <c r="U180" s="1087"/>
      <c r="V180" s="1087"/>
      <c r="W180" s="1087"/>
      <c r="X180" s="1088"/>
      <c r="Y180" s="428" t="s">
        <v>55</v>
      </c>
    </row>
    <row r="181" spans="1:39" x14ac:dyDescent="0.2">
      <c r="A181" s="1204" t="s">
        <v>54</v>
      </c>
      <c r="B181" s="1205"/>
      <c r="C181" s="630">
        <v>1</v>
      </c>
      <c r="D181" s="628">
        <v>2</v>
      </c>
      <c r="E181" s="628">
        <v>3</v>
      </c>
      <c r="F181" s="628">
        <v>4</v>
      </c>
      <c r="G181" s="629">
        <v>5</v>
      </c>
      <c r="H181" s="399">
        <v>6</v>
      </c>
      <c r="I181" s="401">
        <v>7</v>
      </c>
      <c r="J181" s="401">
        <v>8</v>
      </c>
      <c r="K181" s="401">
        <v>9</v>
      </c>
      <c r="L181" s="632">
        <v>10</v>
      </c>
      <c r="M181" s="310">
        <v>1</v>
      </c>
      <c r="N181" s="311">
        <v>2</v>
      </c>
      <c r="O181" s="326">
        <v>3</v>
      </c>
      <c r="P181" s="326">
        <v>4</v>
      </c>
      <c r="Q181" s="310">
        <v>1</v>
      </c>
      <c r="R181" s="311">
        <v>2</v>
      </c>
      <c r="S181" s="311">
        <v>3</v>
      </c>
      <c r="T181" s="312">
        <v>4</v>
      </c>
      <c r="U181" s="638">
        <v>5</v>
      </c>
      <c r="V181" s="311">
        <v>6</v>
      </c>
      <c r="W181" s="311">
        <v>7</v>
      </c>
      <c r="X181" s="312">
        <v>8</v>
      </c>
      <c r="Y181" s="635">
        <v>889</v>
      </c>
      <c r="Z181" s="228"/>
      <c r="AA181" s="228"/>
    </row>
    <row r="182" spans="1:39" ht="13.5" thickBot="1" x14ac:dyDescent="0.25">
      <c r="A182" s="1206" t="s">
        <v>2</v>
      </c>
      <c r="B182" s="1207"/>
      <c r="C182" s="631">
        <v>5</v>
      </c>
      <c r="D182" s="444">
        <v>4</v>
      </c>
      <c r="E182" s="440">
        <v>3</v>
      </c>
      <c r="F182" s="439">
        <v>2</v>
      </c>
      <c r="G182" s="535">
        <v>1</v>
      </c>
      <c r="H182" s="438">
        <v>1</v>
      </c>
      <c r="I182" s="439">
        <v>2</v>
      </c>
      <c r="J182" s="440">
        <v>3</v>
      </c>
      <c r="K182" s="444">
        <v>4</v>
      </c>
      <c r="L182" s="633">
        <v>5</v>
      </c>
      <c r="M182" s="438">
        <v>1</v>
      </c>
      <c r="N182" s="439">
        <v>2</v>
      </c>
      <c r="O182" s="439">
        <v>2</v>
      </c>
      <c r="P182" s="639">
        <v>3</v>
      </c>
      <c r="Q182" s="448">
        <v>4</v>
      </c>
      <c r="R182" s="440">
        <v>3</v>
      </c>
      <c r="S182" s="439">
        <v>2</v>
      </c>
      <c r="T182" s="640">
        <v>1</v>
      </c>
      <c r="U182" s="447">
        <v>1</v>
      </c>
      <c r="V182" s="439">
        <v>2</v>
      </c>
      <c r="W182" s="440">
        <v>3</v>
      </c>
      <c r="X182" s="441">
        <v>4</v>
      </c>
      <c r="Y182" s="627" t="s">
        <v>0</v>
      </c>
      <c r="Z182" s="210"/>
      <c r="AA182" s="210"/>
      <c r="AB182" s="210"/>
    </row>
    <row r="183" spans="1:39" x14ac:dyDescent="0.2">
      <c r="A183" s="1208" t="s">
        <v>3</v>
      </c>
      <c r="B183" s="1209"/>
      <c r="C183" s="637">
        <v>1370</v>
      </c>
      <c r="D183" s="443">
        <v>1370</v>
      </c>
      <c r="E183" s="443">
        <v>1370</v>
      </c>
      <c r="F183" s="443">
        <v>1370</v>
      </c>
      <c r="G183" s="445">
        <v>1370</v>
      </c>
      <c r="H183" s="442">
        <v>1370</v>
      </c>
      <c r="I183" s="443">
        <v>1370</v>
      </c>
      <c r="J183" s="443">
        <v>1370</v>
      </c>
      <c r="K183" s="443">
        <v>1370</v>
      </c>
      <c r="L183" s="634">
        <v>1370</v>
      </c>
      <c r="M183" s="637">
        <v>1370</v>
      </c>
      <c r="N183" s="443">
        <v>1370</v>
      </c>
      <c r="O183" s="445">
        <v>1370</v>
      </c>
      <c r="P183" s="445">
        <v>1370</v>
      </c>
      <c r="Q183" s="442">
        <v>1370</v>
      </c>
      <c r="R183" s="443">
        <v>1370</v>
      </c>
      <c r="S183" s="443">
        <v>1370</v>
      </c>
      <c r="T183" s="634">
        <v>1370</v>
      </c>
      <c r="U183" s="637">
        <v>1370</v>
      </c>
      <c r="V183" s="443">
        <v>1370</v>
      </c>
      <c r="W183" s="443">
        <v>1370</v>
      </c>
      <c r="X183" s="445">
        <v>1370</v>
      </c>
      <c r="Y183" s="636">
        <v>1370</v>
      </c>
      <c r="AA183" s="210"/>
      <c r="AB183" s="210"/>
    </row>
    <row r="184" spans="1:39" x14ac:dyDescent="0.2">
      <c r="A184" s="1210" t="s">
        <v>6</v>
      </c>
      <c r="B184" s="1211"/>
      <c r="C184" s="420">
        <v>1435</v>
      </c>
      <c r="D184" s="240">
        <v>1400</v>
      </c>
      <c r="E184" s="240">
        <v>1365</v>
      </c>
      <c r="F184" s="240">
        <v>1328</v>
      </c>
      <c r="G184" s="280">
        <v>1316</v>
      </c>
      <c r="H184" s="239">
        <v>1256</v>
      </c>
      <c r="I184" s="240">
        <v>1314</v>
      </c>
      <c r="J184" s="240">
        <v>1326</v>
      </c>
      <c r="K184" s="240">
        <v>1393</v>
      </c>
      <c r="L184" s="241">
        <v>1447</v>
      </c>
      <c r="M184" s="420">
        <v>1359</v>
      </c>
      <c r="N184" s="240">
        <v>1474</v>
      </c>
      <c r="O184" s="280">
        <v>1498</v>
      </c>
      <c r="P184" s="280">
        <v>1683</v>
      </c>
      <c r="Q184" s="239">
        <v>1481</v>
      </c>
      <c r="R184" s="240">
        <v>1454</v>
      </c>
      <c r="S184" s="240">
        <v>1371</v>
      </c>
      <c r="T184" s="241">
        <v>1381</v>
      </c>
      <c r="U184" s="420">
        <v>1359</v>
      </c>
      <c r="V184" s="240">
        <v>1335</v>
      </c>
      <c r="W184" s="240">
        <v>1402</v>
      </c>
      <c r="X184" s="280">
        <v>1450</v>
      </c>
      <c r="Y184" s="317">
        <v>1393</v>
      </c>
    </row>
    <row r="185" spans="1:39" x14ac:dyDescent="0.2">
      <c r="A185" s="1206" t="s">
        <v>7</v>
      </c>
      <c r="B185" s="1207"/>
      <c r="C185" s="421">
        <v>91.7</v>
      </c>
      <c r="D185" s="243">
        <v>95.6</v>
      </c>
      <c r="E185" s="243">
        <v>91.2</v>
      </c>
      <c r="F185" s="243">
        <v>92.9</v>
      </c>
      <c r="G185" s="281">
        <v>93.5</v>
      </c>
      <c r="H185" s="242">
        <v>90.5</v>
      </c>
      <c r="I185" s="243">
        <v>88.5</v>
      </c>
      <c r="J185" s="243">
        <v>95.2</v>
      </c>
      <c r="K185" s="243">
        <v>95</v>
      </c>
      <c r="L185" s="244">
        <v>83.3</v>
      </c>
      <c r="M185" s="421">
        <v>80</v>
      </c>
      <c r="N185" s="243">
        <v>65.7</v>
      </c>
      <c r="O185" s="281">
        <v>71.400000000000006</v>
      </c>
      <c r="P185" s="281">
        <v>62.1</v>
      </c>
      <c r="Q185" s="242">
        <v>92.9</v>
      </c>
      <c r="R185" s="243">
        <v>91.1</v>
      </c>
      <c r="S185" s="243">
        <v>91.3</v>
      </c>
      <c r="T185" s="244">
        <v>85</v>
      </c>
      <c r="U185" s="421">
        <v>83.3</v>
      </c>
      <c r="V185" s="243">
        <v>96.7</v>
      </c>
      <c r="W185" s="243">
        <v>92.9</v>
      </c>
      <c r="X185" s="281">
        <v>82.1</v>
      </c>
      <c r="Y185" s="245">
        <v>81.3</v>
      </c>
      <c r="AA185" s="393"/>
    </row>
    <row r="186" spans="1:39" x14ac:dyDescent="0.2">
      <c r="A186" s="1206" t="s">
        <v>8</v>
      </c>
      <c r="B186" s="1207"/>
      <c r="C186" s="422">
        <v>6.0999999999999999E-2</v>
      </c>
      <c r="D186" s="247">
        <v>5.0999999999999997E-2</v>
      </c>
      <c r="E186" s="247">
        <v>5.1999999999999998E-2</v>
      </c>
      <c r="F186" s="247">
        <v>5.0999999999999997E-2</v>
      </c>
      <c r="G186" s="283">
        <v>4.8000000000000001E-2</v>
      </c>
      <c r="H186" s="246">
        <v>8.4000000000000005E-2</v>
      </c>
      <c r="I186" s="247">
        <v>0.06</v>
      </c>
      <c r="J186" s="247">
        <v>4.3999999999999997E-2</v>
      </c>
      <c r="K186" s="247">
        <v>5.3999999999999999E-2</v>
      </c>
      <c r="L186" s="248">
        <v>5.8999999999999997E-2</v>
      </c>
      <c r="M186" s="422">
        <v>8.4000000000000005E-2</v>
      </c>
      <c r="N186" s="247">
        <v>9.4E-2</v>
      </c>
      <c r="O186" s="283">
        <v>8.5000000000000006E-2</v>
      </c>
      <c r="P186" s="283">
        <v>0.124</v>
      </c>
      <c r="Q186" s="246">
        <v>6.5000000000000002E-2</v>
      </c>
      <c r="R186" s="247">
        <v>5.6000000000000001E-2</v>
      </c>
      <c r="S186" s="247">
        <v>0.06</v>
      </c>
      <c r="T186" s="248">
        <v>6.8000000000000005E-2</v>
      </c>
      <c r="U186" s="422">
        <v>7.6999999999999999E-2</v>
      </c>
      <c r="V186" s="247">
        <v>5.2999999999999999E-2</v>
      </c>
      <c r="W186" s="247">
        <v>5.6000000000000001E-2</v>
      </c>
      <c r="X186" s="283">
        <v>7.4999999999999997E-2</v>
      </c>
      <c r="Y186" s="249">
        <v>8.6999999999999994E-2</v>
      </c>
      <c r="AA186" s="313"/>
      <c r="AB186" s="210"/>
    </row>
    <row r="187" spans="1:39" x14ac:dyDescent="0.2">
      <c r="A187" s="1210" t="s">
        <v>1</v>
      </c>
      <c r="B187" s="1211"/>
      <c r="C187" s="423">
        <f>C184/C183*100-100</f>
        <v>4.7445255474452637</v>
      </c>
      <c r="D187" s="251">
        <f t="shared" ref="D187:F187" si="139">D184/D183*100-100</f>
        <v>2.1897810218978151</v>
      </c>
      <c r="E187" s="251">
        <f t="shared" si="139"/>
        <v>-0.36496350364963348</v>
      </c>
      <c r="F187" s="251">
        <f t="shared" si="139"/>
        <v>-3.0656934306569354</v>
      </c>
      <c r="G187" s="307">
        <f>G184/G183*100-100</f>
        <v>-3.9416058394160558</v>
      </c>
      <c r="H187" s="250">
        <f t="shared" ref="H187:P187" si="140">H184/H183*100-100</f>
        <v>-8.3211678832116718</v>
      </c>
      <c r="I187" s="251">
        <f t="shared" si="140"/>
        <v>-4.0875912408759092</v>
      </c>
      <c r="J187" s="251">
        <f t="shared" si="140"/>
        <v>-3.2116788321167888</v>
      </c>
      <c r="K187" s="251">
        <f t="shared" si="140"/>
        <v>1.678832116788314</v>
      </c>
      <c r="L187" s="252">
        <f t="shared" si="140"/>
        <v>5.6204379562043698</v>
      </c>
      <c r="M187" s="423">
        <f t="shared" si="140"/>
        <v>-0.80291970802919366</v>
      </c>
      <c r="N187" s="251">
        <f t="shared" si="140"/>
        <v>7.5912408759124048</v>
      </c>
      <c r="O187" s="307">
        <f t="shared" si="140"/>
        <v>9.3430656934306597</v>
      </c>
      <c r="P187" s="307">
        <f t="shared" si="140"/>
        <v>22.846715328467155</v>
      </c>
      <c r="Q187" s="250">
        <f>Q184/Q183*100-100</f>
        <v>8.1021897810219059</v>
      </c>
      <c r="R187" s="251">
        <f t="shared" ref="R187:X187" si="141">R184/R183*100-100</f>
        <v>6.1313868613138709</v>
      </c>
      <c r="S187" s="251">
        <f t="shared" si="141"/>
        <v>7.2992700729940907E-2</v>
      </c>
      <c r="T187" s="252">
        <f t="shared" si="141"/>
        <v>0.80291970802919366</v>
      </c>
      <c r="U187" s="423">
        <f t="shared" si="141"/>
        <v>-0.80291970802919366</v>
      </c>
      <c r="V187" s="251">
        <f t="shared" si="141"/>
        <v>-2.5547445255474486</v>
      </c>
      <c r="W187" s="251">
        <f t="shared" si="141"/>
        <v>2.3357664233576685</v>
      </c>
      <c r="X187" s="307">
        <f t="shared" si="141"/>
        <v>5.8394160583941499</v>
      </c>
      <c r="Y187" s="316">
        <f>Y184/Y183*100-100</f>
        <v>1.678832116788314</v>
      </c>
    </row>
    <row r="188" spans="1:39" ht="13.5" thickBot="1" x14ac:dyDescent="0.25">
      <c r="A188" s="1206" t="s">
        <v>27</v>
      </c>
      <c r="B188" s="1207"/>
      <c r="C188" s="437">
        <f>C184-C169</f>
        <v>52</v>
      </c>
      <c r="D188" s="255">
        <f t="shared" ref="D188:X188" si="142">D184-D169</f>
        <v>76</v>
      </c>
      <c r="E188" s="255">
        <f t="shared" si="142"/>
        <v>56</v>
      </c>
      <c r="F188" s="255">
        <f t="shared" si="142"/>
        <v>155</v>
      </c>
      <c r="G188" s="436">
        <f t="shared" si="142"/>
        <v>94</v>
      </c>
      <c r="H188" s="220">
        <f t="shared" si="142"/>
        <v>35</v>
      </c>
      <c r="I188" s="221">
        <f t="shared" si="142"/>
        <v>39</v>
      </c>
      <c r="J188" s="221">
        <f t="shared" si="142"/>
        <v>-19</v>
      </c>
      <c r="K188" s="221">
        <f t="shared" si="142"/>
        <v>77</v>
      </c>
      <c r="L188" s="226">
        <f t="shared" si="142"/>
        <v>91</v>
      </c>
      <c r="M188" s="437">
        <f t="shared" si="142"/>
        <v>123</v>
      </c>
      <c r="N188" s="255">
        <f t="shared" si="142"/>
        <v>82</v>
      </c>
      <c r="O188" s="436">
        <f t="shared" si="142"/>
        <v>90</v>
      </c>
      <c r="P188" s="436">
        <f t="shared" si="142"/>
        <v>91</v>
      </c>
      <c r="Q188" s="220">
        <f t="shared" si="142"/>
        <v>80</v>
      </c>
      <c r="R188" s="221">
        <f t="shared" si="142"/>
        <v>146</v>
      </c>
      <c r="S188" s="221">
        <f t="shared" si="142"/>
        <v>110</v>
      </c>
      <c r="T188" s="226">
        <f t="shared" si="142"/>
        <v>208</v>
      </c>
      <c r="U188" s="437">
        <f t="shared" si="142"/>
        <v>137</v>
      </c>
      <c r="V188" s="255">
        <f t="shared" si="142"/>
        <v>114</v>
      </c>
      <c r="W188" s="255">
        <f t="shared" si="142"/>
        <v>127</v>
      </c>
      <c r="X188" s="436">
        <f t="shared" si="142"/>
        <v>105</v>
      </c>
      <c r="Y188" s="287">
        <f>Y184-Y169</f>
        <v>96</v>
      </c>
      <c r="AA188" s="210"/>
      <c r="AB188" s="210"/>
    </row>
    <row r="189" spans="1:39" x14ac:dyDescent="0.2">
      <c r="A189" s="1206" t="s">
        <v>51</v>
      </c>
      <c r="B189" s="1207"/>
      <c r="C189" s="259">
        <v>321</v>
      </c>
      <c r="D189" s="260">
        <v>603</v>
      </c>
      <c r="E189" s="260">
        <v>754</v>
      </c>
      <c r="F189" s="260">
        <v>555</v>
      </c>
      <c r="G189" s="394">
        <v>403</v>
      </c>
      <c r="H189" s="259">
        <v>285</v>
      </c>
      <c r="I189" s="260">
        <v>697</v>
      </c>
      <c r="J189" s="260">
        <v>818</v>
      </c>
      <c r="K189" s="260">
        <v>527</v>
      </c>
      <c r="L189" s="394">
        <v>238</v>
      </c>
      <c r="M189" s="259">
        <v>536</v>
      </c>
      <c r="N189" s="260">
        <v>469</v>
      </c>
      <c r="O189" s="260">
        <v>468</v>
      </c>
      <c r="P189" s="260">
        <v>392</v>
      </c>
      <c r="Q189" s="259">
        <v>366</v>
      </c>
      <c r="R189" s="260">
        <v>606</v>
      </c>
      <c r="S189" s="260">
        <v>613</v>
      </c>
      <c r="T189" s="394">
        <v>528</v>
      </c>
      <c r="U189" s="259">
        <v>416</v>
      </c>
      <c r="V189" s="260">
        <v>801</v>
      </c>
      <c r="W189" s="260">
        <v>929</v>
      </c>
      <c r="X189" s="261">
        <v>523</v>
      </c>
      <c r="Y189" s="385">
        <f>SUM(C189:X189)</f>
        <v>11848</v>
      </c>
      <c r="Z189" s="200" t="s">
        <v>56</v>
      </c>
      <c r="AA189" s="263">
        <f>Y174-Y189</f>
        <v>8</v>
      </c>
      <c r="AB189" s="285">
        <f>AA189/Y174</f>
        <v>6.7476383265856947E-4</v>
      </c>
    </row>
    <row r="190" spans="1:39" x14ac:dyDescent="0.2">
      <c r="A190" s="1206" t="s">
        <v>28</v>
      </c>
      <c r="B190" s="1207"/>
      <c r="C190" s="218">
        <v>61.5</v>
      </c>
      <c r="D190" s="267">
        <v>63.5</v>
      </c>
      <c r="E190" s="267">
        <v>64.5</v>
      </c>
      <c r="F190" s="267">
        <v>65.5</v>
      </c>
      <c r="G190" s="309">
        <v>65.5</v>
      </c>
      <c r="H190" s="218">
        <v>65.5</v>
      </c>
      <c r="I190" s="267">
        <v>64.5</v>
      </c>
      <c r="J190" s="267">
        <v>64</v>
      </c>
      <c r="K190" s="267">
        <v>62.5</v>
      </c>
      <c r="L190" s="309">
        <v>61.5</v>
      </c>
      <c r="M190" s="218">
        <v>63.5</v>
      </c>
      <c r="N190" s="267">
        <v>60.5</v>
      </c>
      <c r="O190" s="309">
        <v>60.5</v>
      </c>
      <c r="P190" s="309">
        <v>57.5</v>
      </c>
      <c r="Q190" s="218">
        <v>65</v>
      </c>
      <c r="R190" s="267">
        <v>65.5</v>
      </c>
      <c r="S190" s="267">
        <v>68</v>
      </c>
      <c r="T190" s="309">
        <v>69</v>
      </c>
      <c r="U190" s="218">
        <v>65.5</v>
      </c>
      <c r="V190" s="267">
        <v>65</v>
      </c>
      <c r="W190" s="267">
        <v>64.5</v>
      </c>
      <c r="X190" s="219">
        <v>62</v>
      </c>
      <c r="Y190" s="325"/>
      <c r="Z190" s="200" t="s">
        <v>57</v>
      </c>
      <c r="AA190" s="200">
        <v>60.01</v>
      </c>
    </row>
    <row r="191" spans="1:39" ht="13.5" thickBot="1" x14ac:dyDescent="0.25">
      <c r="A191" s="1212" t="s">
        <v>26</v>
      </c>
      <c r="B191" s="1213"/>
      <c r="C191" s="623">
        <f>C190-C175</f>
        <v>4.5</v>
      </c>
      <c r="D191" s="624">
        <f t="shared" ref="D191:X191" si="143">D190-D175</f>
        <v>4.5</v>
      </c>
      <c r="E191" s="624">
        <f t="shared" si="143"/>
        <v>4.5</v>
      </c>
      <c r="F191" s="624">
        <f t="shared" si="143"/>
        <v>4.5</v>
      </c>
      <c r="G191" s="626">
        <f t="shared" si="143"/>
        <v>4</v>
      </c>
      <c r="H191" s="623">
        <f t="shared" si="143"/>
        <v>4.5</v>
      </c>
      <c r="I191" s="624">
        <f t="shared" si="143"/>
        <v>4.5</v>
      </c>
      <c r="J191" s="624">
        <f t="shared" si="143"/>
        <v>4.5</v>
      </c>
      <c r="K191" s="624">
        <f t="shared" si="143"/>
        <v>4</v>
      </c>
      <c r="L191" s="626">
        <f t="shared" si="143"/>
        <v>4</v>
      </c>
      <c r="M191" s="623">
        <f t="shared" si="143"/>
        <v>4</v>
      </c>
      <c r="N191" s="624">
        <f t="shared" si="143"/>
        <v>4</v>
      </c>
      <c r="O191" s="626">
        <f t="shared" si="143"/>
        <v>4</v>
      </c>
      <c r="P191" s="626">
        <f t="shared" si="143"/>
        <v>3.5</v>
      </c>
      <c r="Q191" s="623">
        <f t="shared" si="143"/>
        <v>4</v>
      </c>
      <c r="R191" s="624">
        <f t="shared" si="143"/>
        <v>3.5</v>
      </c>
      <c r="S191" s="624">
        <f t="shared" si="143"/>
        <v>4.5</v>
      </c>
      <c r="T191" s="626">
        <f t="shared" si="143"/>
        <v>4</v>
      </c>
      <c r="U191" s="623">
        <f t="shared" si="143"/>
        <v>4</v>
      </c>
      <c r="V191" s="624">
        <f t="shared" si="143"/>
        <v>4</v>
      </c>
      <c r="W191" s="624">
        <f t="shared" si="143"/>
        <v>4</v>
      </c>
      <c r="X191" s="625">
        <f t="shared" si="143"/>
        <v>3.5</v>
      </c>
      <c r="Y191" s="371"/>
      <c r="Z191" s="200" t="s">
        <v>26</v>
      </c>
      <c r="AA191" s="200">
        <f>AA190-AA175</f>
        <v>3.1599999999999966</v>
      </c>
    </row>
    <row r="192" spans="1:39" x14ac:dyDescent="0.2">
      <c r="AJ192" s="1133" t="s">
        <v>183</v>
      </c>
      <c r="AK192" s="1133"/>
      <c r="AL192" s="1133"/>
      <c r="AM192" s="1133"/>
    </row>
    <row r="193" spans="1:44" x14ac:dyDescent="0.2">
      <c r="AJ193" s="1133"/>
      <c r="AK193" s="1133"/>
      <c r="AL193" s="1133"/>
      <c r="AM193" s="1133"/>
    </row>
    <row r="194" spans="1:44" ht="13.5" thickBot="1" x14ac:dyDescent="0.25">
      <c r="C194" s="267">
        <v>63.5</v>
      </c>
      <c r="D194" s="267">
        <v>64.5</v>
      </c>
      <c r="E194" s="267">
        <v>64.5</v>
      </c>
      <c r="F194" s="267">
        <v>65.5</v>
      </c>
      <c r="G194" s="309">
        <v>65.5</v>
      </c>
      <c r="H194" s="218">
        <v>65.5</v>
      </c>
      <c r="I194" s="267">
        <v>64.5</v>
      </c>
      <c r="J194" s="267">
        <v>64</v>
      </c>
      <c r="K194" s="267">
        <v>62.5</v>
      </c>
      <c r="L194" s="309">
        <v>61.5</v>
      </c>
      <c r="M194" s="218">
        <v>63.5</v>
      </c>
      <c r="N194" s="267">
        <v>60.5</v>
      </c>
      <c r="O194" s="309">
        <v>60.5</v>
      </c>
      <c r="P194" s="309">
        <v>57.5</v>
      </c>
      <c r="Q194" s="218">
        <v>61.5</v>
      </c>
      <c r="R194" s="218">
        <v>65</v>
      </c>
      <c r="S194" s="267">
        <v>65.5</v>
      </c>
      <c r="T194" s="267">
        <v>68</v>
      </c>
      <c r="U194" s="309">
        <v>69</v>
      </c>
      <c r="V194" s="218">
        <v>65.5</v>
      </c>
      <c r="W194" s="267">
        <v>65</v>
      </c>
      <c r="X194" s="267">
        <v>64.5</v>
      </c>
      <c r="Y194" s="267">
        <v>64.5</v>
      </c>
      <c r="Z194" s="219">
        <v>62</v>
      </c>
      <c r="AJ194" s="1134"/>
      <c r="AK194" s="1134"/>
      <c r="AL194" s="1134"/>
      <c r="AM194" s="1134"/>
    </row>
    <row r="195" spans="1:44" ht="13.5" thickBot="1" x14ac:dyDescent="0.25">
      <c r="A195" s="230" t="s">
        <v>324</v>
      </c>
      <c r="B195" s="1025">
        <f>B180+1</f>
        <v>14</v>
      </c>
      <c r="C195" s="1077" t="s">
        <v>130</v>
      </c>
      <c r="D195" s="1078"/>
      <c r="E195" s="1078"/>
      <c r="F195" s="1078"/>
      <c r="G195" s="1078"/>
      <c r="H195" s="1078"/>
      <c r="I195" s="1078"/>
      <c r="J195" s="1078"/>
      <c r="K195" s="1078"/>
      <c r="L195" s="1079"/>
      <c r="M195" s="1077" t="s">
        <v>131</v>
      </c>
      <c r="N195" s="1078"/>
      <c r="O195" s="1078"/>
      <c r="P195" s="1078"/>
      <c r="Q195" s="1079"/>
      <c r="R195" s="1086" t="s">
        <v>53</v>
      </c>
      <c r="S195" s="1087"/>
      <c r="T195" s="1087"/>
      <c r="U195" s="1087"/>
      <c r="V195" s="1087"/>
      <c r="W195" s="1087"/>
      <c r="X195" s="1087"/>
      <c r="Y195" s="1087"/>
      <c r="Z195" s="1088"/>
      <c r="AA195" s="428" t="s">
        <v>55</v>
      </c>
      <c r="AB195" s="228" t="s">
        <v>190</v>
      </c>
      <c r="AE195" s="1124" t="s">
        <v>167</v>
      </c>
      <c r="AF195" s="1125"/>
      <c r="AG195" s="1125"/>
      <c r="AH195" s="1126"/>
      <c r="AJ195" s="1124" t="s">
        <v>173</v>
      </c>
      <c r="AK195" s="1125"/>
      <c r="AL195" s="1125"/>
      <c r="AM195" s="1126"/>
      <c r="AO195" s="1124" t="s">
        <v>179</v>
      </c>
      <c r="AP195" s="1125"/>
      <c r="AQ195" s="1125"/>
      <c r="AR195" s="1126"/>
    </row>
    <row r="196" spans="1:44" ht="13.5" thickBot="1" x14ac:dyDescent="0.25">
      <c r="A196" s="1204" t="s">
        <v>54</v>
      </c>
      <c r="B196" s="1205"/>
      <c r="C196" s="677">
        <v>1</v>
      </c>
      <c r="D196" s="678">
        <v>2</v>
      </c>
      <c r="E196" s="678">
        <v>3</v>
      </c>
      <c r="F196" s="678">
        <v>4</v>
      </c>
      <c r="G196" s="679">
        <v>5</v>
      </c>
      <c r="H196" s="689">
        <v>6</v>
      </c>
      <c r="I196" s="690">
        <v>7</v>
      </c>
      <c r="J196" s="690">
        <v>8</v>
      </c>
      <c r="K196" s="690">
        <v>9</v>
      </c>
      <c r="L196" s="691">
        <v>10</v>
      </c>
      <c r="M196" s="271">
        <v>1</v>
      </c>
      <c r="N196" s="273">
        <v>2</v>
      </c>
      <c r="O196" s="273">
        <v>3</v>
      </c>
      <c r="P196" s="273">
        <v>4</v>
      </c>
      <c r="Q196" s="684">
        <v>5</v>
      </c>
      <c r="R196" s="271">
        <v>1</v>
      </c>
      <c r="S196" s="273">
        <v>2</v>
      </c>
      <c r="T196" s="273">
        <v>3</v>
      </c>
      <c r="U196" s="273">
        <v>4</v>
      </c>
      <c r="V196" s="273">
        <v>5</v>
      </c>
      <c r="W196" s="273">
        <v>6</v>
      </c>
      <c r="X196" s="273">
        <v>7</v>
      </c>
      <c r="Y196" s="273">
        <v>8</v>
      </c>
      <c r="Z196" s="686">
        <v>9</v>
      </c>
      <c r="AA196" s="360">
        <v>902</v>
      </c>
      <c r="AB196" s="228"/>
      <c r="AC196" s="228"/>
      <c r="AE196" s="1127" t="s">
        <v>168</v>
      </c>
      <c r="AF196" s="1128"/>
      <c r="AG196" s="1128"/>
      <c r="AH196" s="1129"/>
      <c r="AJ196" s="1127" t="s">
        <v>121</v>
      </c>
      <c r="AK196" s="1128"/>
      <c r="AL196" s="1128"/>
      <c r="AM196" s="1129"/>
      <c r="AO196" s="1127" t="s">
        <v>115</v>
      </c>
      <c r="AP196" s="1128"/>
      <c r="AQ196" s="1128"/>
      <c r="AR196" s="1129"/>
    </row>
    <row r="197" spans="1:44" ht="13.5" thickBot="1" x14ac:dyDescent="0.25">
      <c r="A197" s="1206" t="s">
        <v>2</v>
      </c>
      <c r="B197" s="1207"/>
      <c r="C197" s="680">
        <v>4</v>
      </c>
      <c r="D197" s="681">
        <v>3</v>
      </c>
      <c r="E197" s="681">
        <v>3</v>
      </c>
      <c r="F197" s="682">
        <v>2</v>
      </c>
      <c r="G197" s="683">
        <v>1</v>
      </c>
      <c r="H197" s="685">
        <v>1</v>
      </c>
      <c r="I197" s="682">
        <v>2</v>
      </c>
      <c r="J197" s="681">
        <v>3</v>
      </c>
      <c r="K197" s="692">
        <v>4</v>
      </c>
      <c r="L197" s="693">
        <v>5</v>
      </c>
      <c r="M197" s="685">
        <v>1</v>
      </c>
      <c r="N197" s="682">
        <v>2</v>
      </c>
      <c r="O197" s="681">
        <v>3</v>
      </c>
      <c r="P197" s="692">
        <v>4</v>
      </c>
      <c r="Q197" s="693">
        <v>5</v>
      </c>
      <c r="R197" s="680">
        <v>4</v>
      </c>
      <c r="S197" s="681">
        <v>3</v>
      </c>
      <c r="T197" s="682">
        <v>2</v>
      </c>
      <c r="U197" s="687">
        <v>1</v>
      </c>
      <c r="V197" s="687">
        <v>1</v>
      </c>
      <c r="W197" s="682">
        <v>2</v>
      </c>
      <c r="X197" s="681">
        <v>3</v>
      </c>
      <c r="Y197" s="681">
        <v>3</v>
      </c>
      <c r="Z197" s="688">
        <v>4</v>
      </c>
      <c r="AA197" s="675" t="s">
        <v>0</v>
      </c>
      <c r="AB197" s="210"/>
      <c r="AC197" s="210"/>
      <c r="AD197" s="210"/>
      <c r="AE197" s="352" t="s">
        <v>54</v>
      </c>
      <c r="AF197" s="351" t="s">
        <v>68</v>
      </c>
      <c r="AG197" s="351" t="s">
        <v>59</v>
      </c>
      <c r="AH197" s="353" t="s">
        <v>51</v>
      </c>
      <c r="AJ197" s="352" t="s">
        <v>54</v>
      </c>
      <c r="AK197" s="351" t="s">
        <v>68</v>
      </c>
      <c r="AL197" s="351" t="s">
        <v>59</v>
      </c>
      <c r="AM197" s="353" t="s">
        <v>51</v>
      </c>
      <c r="AO197" s="352" t="s">
        <v>54</v>
      </c>
      <c r="AP197" s="351" t="s">
        <v>68</v>
      </c>
      <c r="AQ197" s="351" t="s">
        <v>59</v>
      </c>
      <c r="AR197" s="353" t="s">
        <v>51</v>
      </c>
    </row>
    <row r="198" spans="1:44" x14ac:dyDescent="0.2">
      <c r="A198" s="1208" t="s">
        <v>3</v>
      </c>
      <c r="B198" s="1209"/>
      <c r="C198" s="637">
        <v>1480</v>
      </c>
      <c r="D198" s="443">
        <v>1480</v>
      </c>
      <c r="E198" s="443">
        <v>1480</v>
      </c>
      <c r="F198" s="443">
        <v>1480</v>
      </c>
      <c r="G198" s="445">
        <v>1480</v>
      </c>
      <c r="H198" s="442">
        <v>1480</v>
      </c>
      <c r="I198" s="443">
        <v>1480</v>
      </c>
      <c r="J198" s="443">
        <v>1480</v>
      </c>
      <c r="K198" s="443">
        <v>1480</v>
      </c>
      <c r="L198" s="445">
        <v>1480</v>
      </c>
      <c r="M198" s="442">
        <v>1480</v>
      </c>
      <c r="N198" s="443">
        <v>1480</v>
      </c>
      <c r="O198" s="443">
        <v>1480</v>
      </c>
      <c r="P198" s="443">
        <v>1480</v>
      </c>
      <c r="Q198" s="445">
        <v>1480</v>
      </c>
      <c r="R198" s="338">
        <v>1480</v>
      </c>
      <c r="S198" s="339">
        <v>1480</v>
      </c>
      <c r="T198" s="339">
        <v>1480</v>
      </c>
      <c r="U198" s="339">
        <v>1480</v>
      </c>
      <c r="V198" s="339">
        <v>1480</v>
      </c>
      <c r="W198" s="339">
        <v>1480</v>
      </c>
      <c r="X198" s="339">
        <v>1480</v>
      </c>
      <c r="Y198" s="339">
        <v>1480</v>
      </c>
      <c r="Z198" s="343">
        <v>1480</v>
      </c>
      <c r="AA198" s="342">
        <v>1480</v>
      </c>
      <c r="AC198" s="210"/>
      <c r="AD198" s="210"/>
      <c r="AE198" s="407">
        <v>1</v>
      </c>
      <c r="AF198" s="408">
        <v>4</v>
      </c>
      <c r="AG198" s="408">
        <v>1300</v>
      </c>
      <c r="AH198" s="409">
        <v>331</v>
      </c>
      <c r="AJ198" s="407">
        <v>1</v>
      </c>
      <c r="AK198" s="408">
        <v>4</v>
      </c>
      <c r="AL198" s="408">
        <v>1240</v>
      </c>
      <c r="AM198" s="409">
        <v>235</v>
      </c>
      <c r="AO198" s="310">
        <v>1</v>
      </c>
      <c r="AP198" s="311">
        <v>1</v>
      </c>
      <c r="AQ198" s="311">
        <v>1330</v>
      </c>
      <c r="AR198" s="312">
        <v>321</v>
      </c>
    </row>
    <row r="199" spans="1:44" x14ac:dyDescent="0.2">
      <c r="A199" s="1210" t="s">
        <v>6</v>
      </c>
      <c r="B199" s="1211"/>
      <c r="C199" s="420">
        <v>1534</v>
      </c>
      <c r="D199" s="240">
        <v>1472</v>
      </c>
      <c r="E199" s="240">
        <v>1446</v>
      </c>
      <c r="F199" s="240">
        <v>1410</v>
      </c>
      <c r="G199" s="280">
        <v>1394</v>
      </c>
      <c r="H199" s="239">
        <v>1343</v>
      </c>
      <c r="I199" s="240">
        <v>1382</v>
      </c>
      <c r="J199" s="240">
        <v>1416</v>
      </c>
      <c r="K199" s="240">
        <v>1487</v>
      </c>
      <c r="L199" s="280">
        <v>1543</v>
      </c>
      <c r="M199" s="239">
        <v>1382</v>
      </c>
      <c r="N199" s="240">
        <v>1398</v>
      </c>
      <c r="O199" s="240">
        <v>1519</v>
      </c>
      <c r="P199" s="240">
        <v>1601</v>
      </c>
      <c r="Q199" s="280">
        <v>1752</v>
      </c>
      <c r="R199" s="239">
        <v>1584</v>
      </c>
      <c r="S199" s="240">
        <v>1504</v>
      </c>
      <c r="T199" s="240">
        <v>1448</v>
      </c>
      <c r="U199" s="240">
        <v>1379</v>
      </c>
      <c r="V199" s="240">
        <v>1393</v>
      </c>
      <c r="W199" s="240">
        <v>1399</v>
      </c>
      <c r="X199" s="240">
        <v>1451</v>
      </c>
      <c r="Y199" s="240">
        <v>1475</v>
      </c>
      <c r="Z199" s="241">
        <v>1505</v>
      </c>
      <c r="AA199" s="317">
        <v>1484</v>
      </c>
      <c r="AE199" s="354">
        <v>2</v>
      </c>
      <c r="AF199" s="397">
        <v>3</v>
      </c>
      <c r="AG199" s="397" t="s">
        <v>169</v>
      </c>
      <c r="AH199" s="398">
        <v>386</v>
      </c>
      <c r="AJ199" s="354">
        <v>2</v>
      </c>
      <c r="AK199" s="397">
        <v>3</v>
      </c>
      <c r="AL199" s="397" t="s">
        <v>174</v>
      </c>
      <c r="AM199" s="398">
        <v>356</v>
      </c>
      <c r="AO199" s="218">
        <v>2</v>
      </c>
      <c r="AP199" s="267">
        <v>2</v>
      </c>
      <c r="AQ199" s="267" t="s">
        <v>180</v>
      </c>
      <c r="AR199" s="219">
        <v>336</v>
      </c>
    </row>
    <row r="200" spans="1:44" x14ac:dyDescent="0.2">
      <c r="A200" s="1206" t="s">
        <v>7</v>
      </c>
      <c r="B200" s="1207"/>
      <c r="C200" s="421">
        <v>100</v>
      </c>
      <c r="D200" s="243">
        <v>100</v>
      </c>
      <c r="E200" s="243">
        <v>100</v>
      </c>
      <c r="F200" s="243">
        <v>100</v>
      </c>
      <c r="G200" s="281">
        <v>94.4</v>
      </c>
      <c r="H200" s="242">
        <v>100</v>
      </c>
      <c r="I200" s="243">
        <v>100</v>
      </c>
      <c r="J200" s="243">
        <v>98.3</v>
      </c>
      <c r="K200" s="243">
        <v>100</v>
      </c>
      <c r="L200" s="281">
        <v>92</v>
      </c>
      <c r="M200" s="242">
        <v>91.7</v>
      </c>
      <c r="N200" s="243">
        <v>100</v>
      </c>
      <c r="O200" s="243">
        <v>100</v>
      </c>
      <c r="P200" s="243">
        <v>100</v>
      </c>
      <c r="Q200" s="281">
        <v>84.6</v>
      </c>
      <c r="R200" s="242">
        <v>97.6</v>
      </c>
      <c r="S200" s="243">
        <v>98.4</v>
      </c>
      <c r="T200" s="243">
        <v>100</v>
      </c>
      <c r="U200" s="243">
        <v>80.8</v>
      </c>
      <c r="V200" s="243">
        <v>100</v>
      </c>
      <c r="W200" s="243">
        <v>100</v>
      </c>
      <c r="X200" s="243">
        <v>100</v>
      </c>
      <c r="Y200" s="243">
        <v>95.2</v>
      </c>
      <c r="Z200" s="244">
        <v>96.5</v>
      </c>
      <c r="AA200" s="245">
        <v>85.3</v>
      </c>
      <c r="AC200" s="393"/>
      <c r="AE200" s="354">
        <v>3</v>
      </c>
      <c r="AF200" s="397">
        <v>2</v>
      </c>
      <c r="AG200" s="397" t="s">
        <v>170</v>
      </c>
      <c r="AH200" s="398">
        <v>829</v>
      </c>
      <c r="AJ200" s="354">
        <v>3</v>
      </c>
      <c r="AK200" s="397">
        <v>3</v>
      </c>
      <c r="AL200" s="397" t="s">
        <v>174</v>
      </c>
      <c r="AM200" s="398">
        <v>423</v>
      </c>
      <c r="AO200" s="218">
        <v>3</v>
      </c>
      <c r="AP200" s="267">
        <v>3</v>
      </c>
      <c r="AQ200" s="267" t="s">
        <v>181</v>
      </c>
      <c r="AR200" s="219">
        <v>490</v>
      </c>
    </row>
    <row r="201" spans="1:44" x14ac:dyDescent="0.2">
      <c r="A201" s="1206" t="s">
        <v>8</v>
      </c>
      <c r="B201" s="1207"/>
      <c r="C201" s="422">
        <v>3.5000000000000003E-2</v>
      </c>
      <c r="D201" s="247">
        <v>3.4000000000000002E-2</v>
      </c>
      <c r="E201" s="247">
        <v>2.3E-2</v>
      </c>
      <c r="F201" s="247">
        <v>3.3000000000000002E-2</v>
      </c>
      <c r="G201" s="283">
        <v>5.8000000000000003E-2</v>
      </c>
      <c r="H201" s="246">
        <v>3.6999999999999998E-2</v>
      </c>
      <c r="I201" s="247">
        <v>4.1000000000000002E-2</v>
      </c>
      <c r="J201" s="247">
        <v>3.7999999999999999E-2</v>
      </c>
      <c r="K201" s="247">
        <v>0.03</v>
      </c>
      <c r="L201" s="283">
        <v>5.0999999999999997E-2</v>
      </c>
      <c r="M201" s="246">
        <v>0.06</v>
      </c>
      <c r="N201" s="247">
        <v>2.5999999999999999E-2</v>
      </c>
      <c r="O201" s="247">
        <v>0.04</v>
      </c>
      <c r="P201" s="247">
        <v>4.7E-2</v>
      </c>
      <c r="Q201" s="283">
        <v>7.1999999999999995E-2</v>
      </c>
      <c r="R201" s="246">
        <v>5.0999999999999997E-2</v>
      </c>
      <c r="S201" s="247">
        <v>4.1000000000000002E-2</v>
      </c>
      <c r="T201" s="247">
        <v>3.5999999999999997E-2</v>
      </c>
      <c r="U201" s="247">
        <v>7.0999999999999994E-2</v>
      </c>
      <c r="V201" s="247">
        <v>4.2999999999999997E-2</v>
      </c>
      <c r="W201" s="247">
        <v>3.5000000000000003E-2</v>
      </c>
      <c r="X201" s="247">
        <v>3.4000000000000002E-2</v>
      </c>
      <c r="Y201" s="247">
        <v>4.4999999999999998E-2</v>
      </c>
      <c r="Z201" s="248">
        <v>4.8000000000000001E-2</v>
      </c>
      <c r="AA201" s="249">
        <v>7.6999999999999999E-2</v>
      </c>
      <c r="AC201" s="313"/>
      <c r="AD201" s="210"/>
      <c r="AE201" s="354">
        <v>4</v>
      </c>
      <c r="AF201" s="397">
        <v>1</v>
      </c>
      <c r="AG201" s="397">
        <v>1490</v>
      </c>
      <c r="AH201" s="398">
        <v>563</v>
      </c>
      <c r="AJ201" s="354">
        <v>4</v>
      </c>
      <c r="AK201" s="397">
        <v>2</v>
      </c>
      <c r="AL201" s="397" t="s">
        <v>175</v>
      </c>
      <c r="AM201" s="398">
        <v>424</v>
      </c>
      <c r="AO201" s="218">
        <v>4</v>
      </c>
      <c r="AP201" s="267">
        <v>4</v>
      </c>
      <c r="AQ201" s="267" t="s">
        <v>182</v>
      </c>
      <c r="AR201" s="219">
        <v>640</v>
      </c>
    </row>
    <row r="202" spans="1:44" x14ac:dyDescent="0.2">
      <c r="A202" s="1210" t="s">
        <v>1</v>
      </c>
      <c r="B202" s="1211"/>
      <c r="C202" s="423">
        <f>C199/C198*100-100</f>
        <v>3.6486486486486456</v>
      </c>
      <c r="D202" s="251">
        <f t="shared" ref="D202:F202" si="144">D199/D198*100-100</f>
        <v>-0.54054054054053324</v>
      </c>
      <c r="E202" s="251">
        <f t="shared" si="144"/>
        <v>-2.2972972972972912</v>
      </c>
      <c r="F202" s="251">
        <f t="shared" si="144"/>
        <v>-4.7297297297297263</v>
      </c>
      <c r="G202" s="307">
        <f>G199/G198*100-100</f>
        <v>-5.810810810810807</v>
      </c>
      <c r="H202" s="250">
        <f t="shared" ref="H202:P202" si="145">H199/H198*100-100</f>
        <v>-9.2567567567567579</v>
      </c>
      <c r="I202" s="251">
        <f t="shared" si="145"/>
        <v>-6.6216216216216139</v>
      </c>
      <c r="J202" s="251">
        <f t="shared" si="145"/>
        <v>-4.3243243243243228</v>
      </c>
      <c r="K202" s="251">
        <f t="shared" si="145"/>
        <v>0.47297297297296836</v>
      </c>
      <c r="L202" s="307">
        <f t="shared" si="145"/>
        <v>4.2567567567567579</v>
      </c>
      <c r="M202" s="250">
        <f t="shared" si="145"/>
        <v>-6.6216216216216139</v>
      </c>
      <c r="N202" s="251">
        <f t="shared" si="145"/>
        <v>-5.5405405405405332</v>
      </c>
      <c r="O202" s="251">
        <f t="shared" si="145"/>
        <v>2.6351351351351298</v>
      </c>
      <c r="P202" s="251">
        <f t="shared" si="145"/>
        <v>8.1756756756756772</v>
      </c>
      <c r="Q202" s="251">
        <f t="shared" ref="Q202" si="146">Q199/Q198*100-100</f>
        <v>18.378378378378372</v>
      </c>
      <c r="R202" s="250">
        <f>R199/R198*100-100</f>
        <v>7.0270270270270174</v>
      </c>
      <c r="S202" s="251">
        <f t="shared" ref="S202:Y202" si="147">S199/S198*100-100</f>
        <v>1.6216216216216282</v>
      </c>
      <c r="T202" s="251">
        <f t="shared" si="147"/>
        <v>-2.1621621621621614</v>
      </c>
      <c r="U202" s="251">
        <f t="shared" si="147"/>
        <v>-6.8243243243243228</v>
      </c>
      <c r="V202" s="251">
        <f t="shared" si="147"/>
        <v>-5.8783783783783861</v>
      </c>
      <c r="W202" s="251">
        <f t="shared" si="147"/>
        <v>-5.4729729729729826</v>
      </c>
      <c r="X202" s="251">
        <f t="shared" si="147"/>
        <v>-1.9594594594594525</v>
      </c>
      <c r="Y202" s="251">
        <f t="shared" si="147"/>
        <v>-0.33783783783783861</v>
      </c>
      <c r="Z202" s="252">
        <f t="shared" ref="Z202" si="148">Z199/Z198*100-100</f>
        <v>1.689189189189193</v>
      </c>
      <c r="AA202" s="316">
        <f>AA199/AA198*100-100</f>
        <v>0.27027027027027373</v>
      </c>
      <c r="AE202" s="218">
        <v>5</v>
      </c>
      <c r="AF202" s="267">
        <v>1</v>
      </c>
      <c r="AG202" s="267">
        <v>1290</v>
      </c>
      <c r="AH202" s="219">
        <v>274</v>
      </c>
      <c r="AJ202" s="354">
        <v>5</v>
      </c>
      <c r="AK202" s="397">
        <v>1</v>
      </c>
      <c r="AL202" s="397">
        <v>1430</v>
      </c>
      <c r="AM202" s="398">
        <v>673</v>
      </c>
      <c r="AO202" s="694">
        <v>5</v>
      </c>
      <c r="AP202" s="695">
        <v>5</v>
      </c>
      <c r="AQ202" s="695">
        <v>1610</v>
      </c>
      <c r="AR202" s="696">
        <v>594</v>
      </c>
    </row>
    <row r="203" spans="1:44" ht="13.5" thickBot="1" x14ac:dyDescent="0.25">
      <c r="A203" s="1206" t="s">
        <v>27</v>
      </c>
      <c r="B203" s="1207"/>
      <c r="C203" s="437">
        <f>C199-D184</f>
        <v>134</v>
      </c>
      <c r="D203" s="255">
        <f>D199-E184</f>
        <v>107</v>
      </c>
      <c r="E203" s="255">
        <f>E199-E184</f>
        <v>81</v>
      </c>
      <c r="F203" s="255">
        <f>F199-F184</f>
        <v>82</v>
      </c>
      <c r="G203" s="436">
        <f>G199-G184</f>
        <v>78</v>
      </c>
      <c r="H203" s="220">
        <f>H199-H184</f>
        <v>87</v>
      </c>
      <c r="I203" s="221">
        <f t="shared" ref="I203:P203" si="149">I199-I184</f>
        <v>68</v>
      </c>
      <c r="J203" s="221">
        <f>J199-J184</f>
        <v>90</v>
      </c>
      <c r="K203" s="221">
        <f t="shared" si="149"/>
        <v>94</v>
      </c>
      <c r="L203" s="341">
        <f t="shared" si="149"/>
        <v>96</v>
      </c>
      <c r="M203" s="254">
        <f t="shared" si="149"/>
        <v>23</v>
      </c>
      <c r="N203" s="255">
        <f t="shared" si="149"/>
        <v>-76</v>
      </c>
      <c r="O203" s="255">
        <f t="shared" si="149"/>
        <v>21</v>
      </c>
      <c r="P203" s="255">
        <f t="shared" si="149"/>
        <v>-82</v>
      </c>
      <c r="Q203" s="255">
        <f>Q199-C184</f>
        <v>317</v>
      </c>
      <c r="R203" s="220">
        <f t="shared" ref="R203:X203" si="150">R199-Q184</f>
        <v>103</v>
      </c>
      <c r="S203" s="221">
        <f t="shared" si="150"/>
        <v>50</v>
      </c>
      <c r="T203" s="221">
        <f t="shared" si="150"/>
        <v>77</v>
      </c>
      <c r="U203" s="221">
        <f t="shared" si="150"/>
        <v>-2</v>
      </c>
      <c r="V203" s="221">
        <f t="shared" si="150"/>
        <v>34</v>
      </c>
      <c r="W203" s="221">
        <f t="shared" si="150"/>
        <v>64</v>
      </c>
      <c r="X203" s="221">
        <f t="shared" si="150"/>
        <v>49</v>
      </c>
      <c r="Y203" s="221">
        <f>Y199-W184</f>
        <v>73</v>
      </c>
      <c r="Z203" s="226">
        <f>Z199-X184</f>
        <v>55</v>
      </c>
      <c r="AA203" s="287">
        <f>AA199-Y184</f>
        <v>91</v>
      </c>
      <c r="AC203" s="210"/>
      <c r="AD203" s="210"/>
      <c r="AE203" s="218">
        <v>6</v>
      </c>
      <c r="AF203" s="267">
        <v>2</v>
      </c>
      <c r="AG203" s="267" t="s">
        <v>171</v>
      </c>
      <c r="AH203" s="219">
        <v>557</v>
      </c>
      <c r="AJ203" s="218">
        <v>6</v>
      </c>
      <c r="AK203" s="267">
        <v>1</v>
      </c>
      <c r="AL203" s="267">
        <v>1210</v>
      </c>
      <c r="AM203" s="219">
        <v>281</v>
      </c>
    </row>
    <row r="204" spans="1:44" x14ac:dyDescent="0.2">
      <c r="A204" s="1206" t="s">
        <v>51</v>
      </c>
      <c r="B204" s="1207"/>
      <c r="C204" s="259">
        <v>672</v>
      </c>
      <c r="D204" s="260">
        <v>424</v>
      </c>
      <c r="E204" s="260">
        <v>423</v>
      </c>
      <c r="F204" s="260">
        <v>355</v>
      </c>
      <c r="G204" s="394">
        <v>233</v>
      </c>
      <c r="H204" s="259">
        <v>280</v>
      </c>
      <c r="I204" s="260">
        <v>509</v>
      </c>
      <c r="J204" s="260">
        <v>782</v>
      </c>
      <c r="K204" s="260">
        <v>661</v>
      </c>
      <c r="L204" s="394">
        <v>338</v>
      </c>
      <c r="M204" s="259">
        <v>321</v>
      </c>
      <c r="N204" s="260">
        <v>336</v>
      </c>
      <c r="O204" s="260">
        <v>489</v>
      </c>
      <c r="P204" s="260">
        <v>640</v>
      </c>
      <c r="Q204" s="659">
        <v>594</v>
      </c>
      <c r="R204" s="321">
        <v>563</v>
      </c>
      <c r="S204" s="308">
        <v>829</v>
      </c>
      <c r="T204" s="308">
        <v>386</v>
      </c>
      <c r="U204" s="308">
        <v>329</v>
      </c>
      <c r="V204" s="308">
        <v>274</v>
      </c>
      <c r="W204" s="308">
        <v>556</v>
      </c>
      <c r="X204" s="308">
        <v>563</v>
      </c>
      <c r="Y204" s="308">
        <v>563</v>
      </c>
      <c r="Z204" s="336">
        <v>713</v>
      </c>
      <c r="AA204" s="385">
        <f>SUM(C204:Z204)</f>
        <v>11833</v>
      </c>
      <c r="AB204" s="200" t="s">
        <v>56</v>
      </c>
      <c r="AC204" s="263">
        <f>Y189-AA204</f>
        <v>15</v>
      </c>
      <c r="AD204" s="285">
        <f>AC204/Y189</f>
        <v>1.2660364618501012E-3</v>
      </c>
      <c r="AE204" s="218">
        <v>7</v>
      </c>
      <c r="AF204" s="267">
        <v>3</v>
      </c>
      <c r="AG204" s="267" t="s">
        <v>172</v>
      </c>
      <c r="AH204" s="219">
        <v>563</v>
      </c>
      <c r="AJ204" s="218">
        <v>7</v>
      </c>
      <c r="AK204" s="267">
        <v>2</v>
      </c>
      <c r="AL204" s="267" t="s">
        <v>176</v>
      </c>
      <c r="AM204" s="219">
        <v>509</v>
      </c>
    </row>
    <row r="205" spans="1:44" x14ac:dyDescent="0.2">
      <c r="A205" s="1206" t="s">
        <v>28</v>
      </c>
      <c r="B205" s="1207"/>
      <c r="C205" s="218">
        <v>69</v>
      </c>
      <c r="D205" s="267">
        <v>70</v>
      </c>
      <c r="E205" s="267">
        <v>70.5</v>
      </c>
      <c r="F205" s="267">
        <v>71.5</v>
      </c>
      <c r="G205" s="309">
        <v>72</v>
      </c>
      <c r="H205" s="218">
        <v>72</v>
      </c>
      <c r="I205" s="267">
        <v>71</v>
      </c>
      <c r="J205" s="267">
        <v>70</v>
      </c>
      <c r="K205" s="267">
        <v>68</v>
      </c>
      <c r="L205" s="309">
        <v>67</v>
      </c>
      <c r="M205" s="218">
        <v>70</v>
      </c>
      <c r="N205" s="267">
        <v>66.5</v>
      </c>
      <c r="O205" s="267">
        <v>66</v>
      </c>
      <c r="P205" s="267">
        <v>63</v>
      </c>
      <c r="Q205" s="309">
        <v>66.5</v>
      </c>
      <c r="R205" s="218">
        <v>70</v>
      </c>
      <c r="S205" s="267">
        <v>71</v>
      </c>
      <c r="T205" s="267">
        <v>74</v>
      </c>
      <c r="U205" s="267">
        <v>75.5</v>
      </c>
      <c r="V205" s="267">
        <v>72</v>
      </c>
      <c r="W205" s="267">
        <v>71</v>
      </c>
      <c r="X205" s="267">
        <v>70.5</v>
      </c>
      <c r="Y205" s="267">
        <v>70</v>
      </c>
      <c r="Z205" s="219">
        <v>67.5</v>
      </c>
      <c r="AA205" s="325"/>
      <c r="AB205" s="200" t="s">
        <v>57</v>
      </c>
      <c r="AC205" s="200">
        <v>64.19</v>
      </c>
      <c r="AE205" s="218">
        <v>8</v>
      </c>
      <c r="AF205" s="267">
        <v>3</v>
      </c>
      <c r="AG205" s="267" t="s">
        <v>172</v>
      </c>
      <c r="AH205" s="219">
        <v>564</v>
      </c>
      <c r="AJ205" s="218">
        <v>8</v>
      </c>
      <c r="AK205" s="267">
        <v>3</v>
      </c>
      <c r="AL205" s="267" t="s">
        <v>177</v>
      </c>
      <c r="AM205" s="219">
        <v>782</v>
      </c>
    </row>
    <row r="206" spans="1:44" ht="13.5" thickBot="1" x14ac:dyDescent="0.25">
      <c r="A206" s="1212" t="s">
        <v>26</v>
      </c>
      <c r="B206" s="1213"/>
      <c r="C206" s="623">
        <f>C205-C194</f>
        <v>5.5</v>
      </c>
      <c r="D206" s="624">
        <f t="shared" ref="D206:Z206" si="151">D205-D194</f>
        <v>5.5</v>
      </c>
      <c r="E206" s="624">
        <f t="shared" si="151"/>
        <v>6</v>
      </c>
      <c r="F206" s="624">
        <f t="shared" si="151"/>
        <v>6</v>
      </c>
      <c r="G206" s="626">
        <f t="shared" si="151"/>
        <v>6.5</v>
      </c>
      <c r="H206" s="623">
        <f t="shared" si="151"/>
        <v>6.5</v>
      </c>
      <c r="I206" s="624">
        <f t="shared" si="151"/>
        <v>6.5</v>
      </c>
      <c r="J206" s="624">
        <f t="shared" si="151"/>
        <v>6</v>
      </c>
      <c r="K206" s="624">
        <f t="shared" si="151"/>
        <v>5.5</v>
      </c>
      <c r="L206" s="626">
        <f t="shared" si="151"/>
        <v>5.5</v>
      </c>
      <c r="M206" s="623">
        <f t="shared" si="151"/>
        <v>6.5</v>
      </c>
      <c r="N206" s="624">
        <f t="shared" si="151"/>
        <v>6</v>
      </c>
      <c r="O206" s="624">
        <f t="shared" si="151"/>
        <v>5.5</v>
      </c>
      <c r="P206" s="624">
        <f t="shared" si="151"/>
        <v>5.5</v>
      </c>
      <c r="Q206" s="624">
        <f t="shared" si="151"/>
        <v>5</v>
      </c>
      <c r="R206" s="623">
        <f t="shared" si="151"/>
        <v>5</v>
      </c>
      <c r="S206" s="624">
        <f t="shared" si="151"/>
        <v>5.5</v>
      </c>
      <c r="T206" s="624">
        <f t="shared" si="151"/>
        <v>6</v>
      </c>
      <c r="U206" s="624">
        <f t="shared" si="151"/>
        <v>6.5</v>
      </c>
      <c r="V206" s="624">
        <f t="shared" si="151"/>
        <v>6.5</v>
      </c>
      <c r="W206" s="624">
        <f t="shared" si="151"/>
        <v>6</v>
      </c>
      <c r="X206" s="624">
        <f t="shared" si="151"/>
        <v>6</v>
      </c>
      <c r="Y206" s="624">
        <f t="shared" si="151"/>
        <v>5.5</v>
      </c>
      <c r="Z206" s="625">
        <f t="shared" si="151"/>
        <v>5.5</v>
      </c>
      <c r="AA206" s="371"/>
      <c r="AB206" s="200" t="s">
        <v>26</v>
      </c>
      <c r="AC206" s="200">
        <f>AC205-AA190</f>
        <v>4.18</v>
      </c>
      <c r="AE206" s="410">
        <v>9</v>
      </c>
      <c r="AF206" s="267">
        <v>4</v>
      </c>
      <c r="AG206" s="267">
        <v>1460</v>
      </c>
      <c r="AH206" s="219">
        <v>713</v>
      </c>
      <c r="AJ206" s="410">
        <v>9</v>
      </c>
      <c r="AK206" s="267">
        <v>4</v>
      </c>
      <c r="AL206" s="267" t="s">
        <v>178</v>
      </c>
      <c r="AM206" s="219">
        <v>661</v>
      </c>
    </row>
    <row r="207" spans="1:44" x14ac:dyDescent="0.2">
      <c r="AJ207" s="218">
        <v>10</v>
      </c>
      <c r="AK207" s="267">
        <v>5</v>
      </c>
      <c r="AL207" s="267">
        <v>1440</v>
      </c>
      <c r="AM207" s="219">
        <v>338</v>
      </c>
    </row>
    <row r="208" spans="1:44" ht="13.5" thickBot="1" x14ac:dyDescent="0.25"/>
    <row r="209" spans="1:30" ht="13.5" thickBot="1" x14ac:dyDescent="0.25">
      <c r="A209" s="230" t="s">
        <v>324</v>
      </c>
      <c r="B209" s="1025">
        <f>B195+1</f>
        <v>15</v>
      </c>
      <c r="C209" s="1077" t="s">
        <v>130</v>
      </c>
      <c r="D209" s="1078"/>
      <c r="E209" s="1078"/>
      <c r="F209" s="1078"/>
      <c r="G209" s="1078"/>
      <c r="H209" s="1078"/>
      <c r="I209" s="1078"/>
      <c r="J209" s="1078"/>
      <c r="K209" s="1078"/>
      <c r="L209" s="1079"/>
      <c r="M209" s="1077" t="s">
        <v>131</v>
      </c>
      <c r="N209" s="1078"/>
      <c r="O209" s="1078"/>
      <c r="P209" s="1078"/>
      <c r="Q209" s="1079"/>
      <c r="R209" s="1086" t="s">
        <v>53</v>
      </c>
      <c r="S209" s="1087"/>
      <c r="T209" s="1087"/>
      <c r="U209" s="1087"/>
      <c r="V209" s="1087"/>
      <c r="W209" s="1087"/>
      <c r="X209" s="1087"/>
      <c r="Y209" s="1087"/>
      <c r="Z209" s="1088"/>
      <c r="AA209" s="1080" t="s">
        <v>55</v>
      </c>
      <c r="AB209" s="228">
        <v>901</v>
      </c>
    </row>
    <row r="210" spans="1:30" ht="13.5" thickBot="1" x14ac:dyDescent="0.25">
      <c r="A210" s="1204" t="s">
        <v>54</v>
      </c>
      <c r="B210" s="1205"/>
      <c r="C210" s="677">
        <v>1</v>
      </c>
      <c r="D210" s="678">
        <v>2</v>
      </c>
      <c r="E210" s="678">
        <v>3</v>
      </c>
      <c r="F210" s="678">
        <v>4</v>
      </c>
      <c r="G210" s="679">
        <v>5</v>
      </c>
      <c r="H210" s="689">
        <v>6</v>
      </c>
      <c r="I210" s="690">
        <v>7</v>
      </c>
      <c r="J210" s="690">
        <v>8</v>
      </c>
      <c r="K210" s="690">
        <v>9</v>
      </c>
      <c r="L210" s="691">
        <v>10</v>
      </c>
      <c r="M210" s="271">
        <v>1</v>
      </c>
      <c r="N210" s="273">
        <v>2</v>
      </c>
      <c r="O210" s="273">
        <v>3</v>
      </c>
      <c r="P210" s="273">
        <v>4</v>
      </c>
      <c r="Q210" s="684">
        <v>5</v>
      </c>
      <c r="R210" s="271">
        <v>1</v>
      </c>
      <c r="S210" s="273">
        <v>2</v>
      </c>
      <c r="T210" s="273">
        <v>3</v>
      </c>
      <c r="U210" s="273">
        <v>4</v>
      </c>
      <c r="V210" s="273">
        <v>5</v>
      </c>
      <c r="W210" s="273">
        <v>6</v>
      </c>
      <c r="X210" s="273">
        <v>7</v>
      </c>
      <c r="Y210" s="273">
        <v>8</v>
      </c>
      <c r="Z210" s="686">
        <v>9</v>
      </c>
      <c r="AA210" s="1138"/>
      <c r="AB210" s="228"/>
      <c r="AC210" s="228"/>
    </row>
    <row r="211" spans="1:30" ht="13.5" thickBot="1" x14ac:dyDescent="0.25">
      <c r="A211" s="1206" t="s">
        <v>2</v>
      </c>
      <c r="B211" s="1207"/>
      <c r="C211" s="680">
        <v>4</v>
      </c>
      <c r="D211" s="681">
        <v>3</v>
      </c>
      <c r="E211" s="681">
        <v>3</v>
      </c>
      <c r="F211" s="682">
        <v>2</v>
      </c>
      <c r="G211" s="683">
        <v>1</v>
      </c>
      <c r="H211" s="685">
        <v>1</v>
      </c>
      <c r="I211" s="682">
        <v>2</v>
      </c>
      <c r="J211" s="681">
        <v>3</v>
      </c>
      <c r="K211" s="692">
        <v>4</v>
      </c>
      <c r="L211" s="693">
        <v>5</v>
      </c>
      <c r="M211" s="685">
        <v>1</v>
      </c>
      <c r="N211" s="682">
        <v>2</v>
      </c>
      <c r="O211" s="681">
        <v>3</v>
      </c>
      <c r="P211" s="692">
        <v>4</v>
      </c>
      <c r="Q211" s="693">
        <v>5</v>
      </c>
      <c r="R211" s="680">
        <v>4</v>
      </c>
      <c r="S211" s="681">
        <v>3</v>
      </c>
      <c r="T211" s="682">
        <v>2</v>
      </c>
      <c r="U211" s="687">
        <v>1</v>
      </c>
      <c r="V211" s="687">
        <v>1</v>
      </c>
      <c r="W211" s="682">
        <v>2</v>
      </c>
      <c r="X211" s="681">
        <v>3</v>
      </c>
      <c r="Y211" s="681">
        <v>3</v>
      </c>
      <c r="Z211" s="688">
        <v>4</v>
      </c>
      <c r="AA211" s="1139"/>
      <c r="AB211" s="210"/>
      <c r="AC211" s="210"/>
    </row>
    <row r="212" spans="1:30" x14ac:dyDescent="0.2">
      <c r="A212" s="1208" t="s">
        <v>3</v>
      </c>
      <c r="B212" s="1209"/>
      <c r="C212" s="637">
        <v>1590</v>
      </c>
      <c r="D212" s="443">
        <v>1590</v>
      </c>
      <c r="E212" s="443">
        <v>1590</v>
      </c>
      <c r="F212" s="443">
        <v>1590</v>
      </c>
      <c r="G212" s="445">
        <v>1590</v>
      </c>
      <c r="H212" s="442">
        <v>1590</v>
      </c>
      <c r="I212" s="443">
        <v>1590</v>
      </c>
      <c r="J212" s="443">
        <v>1590</v>
      </c>
      <c r="K212" s="443">
        <v>1590</v>
      </c>
      <c r="L212" s="445">
        <v>1590</v>
      </c>
      <c r="M212" s="442">
        <v>1590</v>
      </c>
      <c r="N212" s="443">
        <v>1590</v>
      </c>
      <c r="O212" s="443">
        <v>1590</v>
      </c>
      <c r="P212" s="443">
        <v>1590</v>
      </c>
      <c r="Q212" s="445">
        <v>1590</v>
      </c>
      <c r="R212" s="338">
        <v>1590</v>
      </c>
      <c r="S212" s="339">
        <v>1590</v>
      </c>
      <c r="T212" s="339">
        <v>1590</v>
      </c>
      <c r="U212" s="339">
        <v>1590</v>
      </c>
      <c r="V212" s="339">
        <v>1590</v>
      </c>
      <c r="W212" s="339">
        <v>1590</v>
      </c>
      <c r="X212" s="339">
        <v>1590</v>
      </c>
      <c r="Y212" s="339">
        <v>1590</v>
      </c>
      <c r="Z212" s="343">
        <v>1590</v>
      </c>
      <c r="AA212" s="342">
        <v>1590</v>
      </c>
      <c r="AC212" s="210"/>
    </row>
    <row r="213" spans="1:30" x14ac:dyDescent="0.2">
      <c r="A213" s="1210" t="s">
        <v>6</v>
      </c>
      <c r="B213" s="1211"/>
      <c r="C213" s="420">
        <v>1619</v>
      </c>
      <c r="D213" s="240">
        <v>1580</v>
      </c>
      <c r="E213" s="240">
        <v>1602</v>
      </c>
      <c r="F213" s="240">
        <v>1541</v>
      </c>
      <c r="G213" s="280">
        <v>1544</v>
      </c>
      <c r="H213" s="239">
        <v>1459</v>
      </c>
      <c r="I213" s="240">
        <v>1544</v>
      </c>
      <c r="J213" s="240">
        <v>1579</v>
      </c>
      <c r="K213" s="240">
        <v>1616</v>
      </c>
      <c r="L213" s="280">
        <v>1673</v>
      </c>
      <c r="M213" s="239">
        <v>1488</v>
      </c>
      <c r="N213" s="240">
        <v>1551</v>
      </c>
      <c r="O213" s="240">
        <v>1637</v>
      </c>
      <c r="P213" s="240">
        <v>1692</v>
      </c>
      <c r="Q213" s="280">
        <v>1811</v>
      </c>
      <c r="R213" s="239">
        <v>1724</v>
      </c>
      <c r="S213" s="240">
        <v>1617</v>
      </c>
      <c r="T213" s="240">
        <v>1583</v>
      </c>
      <c r="U213" s="240">
        <v>1553</v>
      </c>
      <c r="V213" s="240">
        <v>1557</v>
      </c>
      <c r="W213" s="240">
        <v>1549</v>
      </c>
      <c r="X213" s="240">
        <v>1591</v>
      </c>
      <c r="Y213" s="240">
        <v>1600</v>
      </c>
      <c r="Z213" s="241">
        <v>1642</v>
      </c>
      <c r="AA213" s="317">
        <v>1612</v>
      </c>
    </row>
    <row r="214" spans="1:30" x14ac:dyDescent="0.2">
      <c r="A214" s="1206" t="s">
        <v>7</v>
      </c>
      <c r="B214" s="1207"/>
      <c r="C214" s="421">
        <v>98</v>
      </c>
      <c r="D214" s="243">
        <v>100</v>
      </c>
      <c r="E214" s="243">
        <v>100</v>
      </c>
      <c r="F214" s="243">
        <v>96.3</v>
      </c>
      <c r="G214" s="281">
        <v>83.3</v>
      </c>
      <c r="H214" s="242">
        <v>95.2</v>
      </c>
      <c r="I214" s="243">
        <v>94.7</v>
      </c>
      <c r="J214" s="243">
        <v>98.3</v>
      </c>
      <c r="K214" s="243">
        <v>100</v>
      </c>
      <c r="L214" s="281">
        <v>96</v>
      </c>
      <c r="M214" s="242">
        <v>91.7</v>
      </c>
      <c r="N214" s="243">
        <v>100</v>
      </c>
      <c r="O214" s="243">
        <v>100</v>
      </c>
      <c r="P214" s="243">
        <v>91.7</v>
      </c>
      <c r="Q214" s="281">
        <v>82.7</v>
      </c>
      <c r="R214" s="242">
        <v>92.9</v>
      </c>
      <c r="S214" s="243">
        <v>93.5</v>
      </c>
      <c r="T214" s="243">
        <v>100</v>
      </c>
      <c r="U214" s="243">
        <v>92</v>
      </c>
      <c r="V214" s="243">
        <v>100</v>
      </c>
      <c r="W214" s="243">
        <v>97.6</v>
      </c>
      <c r="X214" s="243">
        <v>92.9</v>
      </c>
      <c r="Y214" s="243">
        <v>97.6</v>
      </c>
      <c r="Z214" s="244">
        <v>87.7</v>
      </c>
      <c r="AA214" s="245">
        <v>88</v>
      </c>
      <c r="AC214" s="393"/>
    </row>
    <row r="215" spans="1:30" x14ac:dyDescent="0.2">
      <c r="A215" s="1206" t="s">
        <v>8</v>
      </c>
      <c r="B215" s="1207"/>
      <c r="C215" s="422">
        <v>0.05</v>
      </c>
      <c r="D215" s="247">
        <v>4.1000000000000002E-2</v>
      </c>
      <c r="E215" s="247">
        <v>3.5000000000000003E-2</v>
      </c>
      <c r="F215" s="247">
        <v>4.4999999999999998E-2</v>
      </c>
      <c r="G215" s="283">
        <v>6.7000000000000004E-2</v>
      </c>
      <c r="H215" s="246">
        <v>5.3999999999999999E-2</v>
      </c>
      <c r="I215" s="247">
        <v>5.1999999999999998E-2</v>
      </c>
      <c r="J215" s="247">
        <v>4.1000000000000002E-2</v>
      </c>
      <c r="K215" s="247">
        <v>4.3999999999999997E-2</v>
      </c>
      <c r="L215" s="283">
        <v>6.3E-2</v>
      </c>
      <c r="M215" s="246">
        <v>6.8000000000000005E-2</v>
      </c>
      <c r="N215" s="247">
        <v>3.4000000000000002E-2</v>
      </c>
      <c r="O215" s="247">
        <v>0.03</v>
      </c>
      <c r="P215" s="247">
        <v>5.8000000000000003E-2</v>
      </c>
      <c r="Q215" s="283">
        <v>7.2999999999999995E-2</v>
      </c>
      <c r="R215" s="246">
        <v>5.6000000000000001E-2</v>
      </c>
      <c r="S215" s="247">
        <v>0.05</v>
      </c>
      <c r="T215" s="247">
        <v>0.05</v>
      </c>
      <c r="U215" s="247">
        <v>5.8999999999999997E-2</v>
      </c>
      <c r="V215" s="247">
        <v>5.1999999999999998E-2</v>
      </c>
      <c r="W215" s="247">
        <v>3.9E-2</v>
      </c>
      <c r="X215" s="247">
        <v>0.05</v>
      </c>
      <c r="Y215" s="247">
        <v>4.7E-2</v>
      </c>
      <c r="Z215" s="248">
        <v>6.0999999999999999E-2</v>
      </c>
      <c r="AA215" s="249">
        <v>6.9000000000000006E-2</v>
      </c>
      <c r="AC215" s="313"/>
    </row>
    <row r="216" spans="1:30" x14ac:dyDescent="0.2">
      <c r="A216" s="1210" t="s">
        <v>1</v>
      </c>
      <c r="B216" s="1211"/>
      <c r="C216" s="423">
        <f>C213/C212*100-100</f>
        <v>1.8238993710691886</v>
      </c>
      <c r="D216" s="251">
        <f t="shared" ref="D216:Z216" si="152">D213/D212*100-100</f>
        <v>-0.62893081761006897</v>
      </c>
      <c r="E216" s="251">
        <f t="shared" si="152"/>
        <v>0.75471698113207708</v>
      </c>
      <c r="F216" s="251">
        <f t="shared" si="152"/>
        <v>-3.0817610062893124</v>
      </c>
      <c r="G216" s="307">
        <f t="shared" si="152"/>
        <v>-2.893081761006286</v>
      </c>
      <c r="H216" s="250">
        <f t="shared" si="152"/>
        <v>-8.2389937106918154</v>
      </c>
      <c r="I216" s="251">
        <f t="shared" si="152"/>
        <v>-2.893081761006286</v>
      </c>
      <c r="J216" s="251">
        <f t="shared" si="152"/>
        <v>-0.69182389937107303</v>
      </c>
      <c r="K216" s="251">
        <f t="shared" si="152"/>
        <v>1.6352201257861623</v>
      </c>
      <c r="L216" s="307">
        <f t="shared" si="152"/>
        <v>5.2201257861635355</v>
      </c>
      <c r="M216" s="250">
        <f t="shared" si="152"/>
        <v>-6.415094339622641</v>
      </c>
      <c r="N216" s="251">
        <f t="shared" si="152"/>
        <v>-2.4528301886792434</v>
      </c>
      <c r="O216" s="251">
        <f t="shared" si="152"/>
        <v>2.9559748427673043</v>
      </c>
      <c r="P216" s="251">
        <f t="shared" si="152"/>
        <v>6.415094339622641</v>
      </c>
      <c r="Q216" s="251">
        <f t="shared" si="152"/>
        <v>13.899371069182394</v>
      </c>
      <c r="R216" s="250">
        <f t="shared" si="152"/>
        <v>8.4276729559748418</v>
      </c>
      <c r="S216" s="251">
        <f t="shared" si="152"/>
        <v>1.6981132075471805</v>
      </c>
      <c r="T216" s="251">
        <f t="shared" si="152"/>
        <v>-0.4402515723270426</v>
      </c>
      <c r="U216" s="251">
        <f t="shared" si="152"/>
        <v>-2.3270440251572353</v>
      </c>
      <c r="V216" s="251">
        <f t="shared" si="152"/>
        <v>-2.0754716981132049</v>
      </c>
      <c r="W216" s="251">
        <f t="shared" si="152"/>
        <v>-2.5786163522012515</v>
      </c>
      <c r="X216" s="251">
        <f t="shared" si="152"/>
        <v>6.2893081761018266E-2</v>
      </c>
      <c r="Y216" s="251">
        <f t="shared" si="152"/>
        <v>0.62893081761006897</v>
      </c>
      <c r="Z216" s="252">
        <f t="shared" si="152"/>
        <v>3.2704402515723245</v>
      </c>
      <c r="AA216" s="316">
        <f>AA213/AA212*100-100</f>
        <v>1.3836477987421318</v>
      </c>
    </row>
    <row r="217" spans="1:30" ht="13.5" thickBot="1" x14ac:dyDescent="0.25">
      <c r="A217" s="1206" t="s">
        <v>27</v>
      </c>
      <c r="B217" s="1207"/>
      <c r="C217" s="437">
        <f t="shared" ref="C217:Z217" si="153">C213-C199</f>
        <v>85</v>
      </c>
      <c r="D217" s="255">
        <f t="shared" si="153"/>
        <v>108</v>
      </c>
      <c r="E217" s="255">
        <f t="shared" si="153"/>
        <v>156</v>
      </c>
      <c r="F217" s="255">
        <f t="shared" si="153"/>
        <v>131</v>
      </c>
      <c r="G217" s="436">
        <f t="shared" si="153"/>
        <v>150</v>
      </c>
      <c r="H217" s="220">
        <f t="shared" si="153"/>
        <v>116</v>
      </c>
      <c r="I217" s="221">
        <f t="shared" si="153"/>
        <v>162</v>
      </c>
      <c r="J217" s="221">
        <f t="shared" si="153"/>
        <v>163</v>
      </c>
      <c r="K217" s="221">
        <f t="shared" si="153"/>
        <v>129</v>
      </c>
      <c r="L217" s="341">
        <f t="shared" si="153"/>
        <v>130</v>
      </c>
      <c r="M217" s="254">
        <f t="shared" si="153"/>
        <v>106</v>
      </c>
      <c r="N217" s="255">
        <f t="shared" si="153"/>
        <v>153</v>
      </c>
      <c r="O217" s="255">
        <f t="shared" si="153"/>
        <v>118</v>
      </c>
      <c r="P217" s="255">
        <f t="shared" si="153"/>
        <v>91</v>
      </c>
      <c r="Q217" s="255">
        <f t="shared" si="153"/>
        <v>59</v>
      </c>
      <c r="R217" s="220">
        <f t="shared" si="153"/>
        <v>140</v>
      </c>
      <c r="S217" s="221">
        <f t="shared" si="153"/>
        <v>113</v>
      </c>
      <c r="T217" s="221">
        <f t="shared" si="153"/>
        <v>135</v>
      </c>
      <c r="U217" s="221">
        <f t="shared" si="153"/>
        <v>174</v>
      </c>
      <c r="V217" s="221">
        <f t="shared" si="153"/>
        <v>164</v>
      </c>
      <c r="W217" s="221">
        <f t="shared" si="153"/>
        <v>150</v>
      </c>
      <c r="X217" s="221">
        <f t="shared" si="153"/>
        <v>140</v>
      </c>
      <c r="Y217" s="221">
        <f t="shared" si="153"/>
        <v>125</v>
      </c>
      <c r="Z217" s="226">
        <f t="shared" si="153"/>
        <v>137</v>
      </c>
      <c r="AA217" s="287">
        <f>AA213-Y199</f>
        <v>137</v>
      </c>
      <c r="AC217" s="210"/>
    </row>
    <row r="218" spans="1:30" x14ac:dyDescent="0.2">
      <c r="A218" s="1206" t="s">
        <v>51</v>
      </c>
      <c r="B218" s="1207"/>
      <c r="C218" s="259">
        <v>671</v>
      </c>
      <c r="D218" s="260">
        <v>424</v>
      </c>
      <c r="E218" s="260">
        <v>422</v>
      </c>
      <c r="F218" s="260">
        <v>355</v>
      </c>
      <c r="G218" s="394">
        <v>225</v>
      </c>
      <c r="H218" s="259">
        <v>279</v>
      </c>
      <c r="I218" s="260">
        <v>508</v>
      </c>
      <c r="J218" s="260">
        <v>781</v>
      </c>
      <c r="K218" s="260">
        <v>661</v>
      </c>
      <c r="L218" s="394">
        <v>338</v>
      </c>
      <c r="M218" s="259">
        <v>321</v>
      </c>
      <c r="N218" s="260">
        <v>336</v>
      </c>
      <c r="O218" s="260">
        <v>489</v>
      </c>
      <c r="P218" s="260">
        <v>640</v>
      </c>
      <c r="Q218" s="659">
        <v>594</v>
      </c>
      <c r="R218" s="321">
        <v>563</v>
      </c>
      <c r="S218" s="308">
        <v>827</v>
      </c>
      <c r="T218" s="308">
        <v>384</v>
      </c>
      <c r="U218" s="308">
        <v>326</v>
      </c>
      <c r="V218" s="308">
        <v>273</v>
      </c>
      <c r="W218" s="308">
        <v>554</v>
      </c>
      <c r="X218" s="308">
        <v>562</v>
      </c>
      <c r="Y218" s="308">
        <v>563</v>
      </c>
      <c r="Z218" s="336">
        <v>713</v>
      </c>
      <c r="AA218" s="385">
        <f>SUM(C218:Z218)</f>
        <v>11809</v>
      </c>
      <c r="AB218" s="200" t="s">
        <v>56</v>
      </c>
      <c r="AC218" s="263">
        <f>AA204-AA218</f>
        <v>24</v>
      </c>
      <c r="AD218" s="285">
        <f>AC218/AA204</f>
        <v>2.0282261472154145E-3</v>
      </c>
    </row>
    <row r="219" spans="1:30" x14ac:dyDescent="0.2">
      <c r="A219" s="1206" t="s">
        <v>28</v>
      </c>
      <c r="B219" s="1207"/>
      <c r="C219" s="218">
        <v>76.5</v>
      </c>
      <c r="D219" s="267">
        <v>77.5</v>
      </c>
      <c r="E219" s="267">
        <v>77.5</v>
      </c>
      <c r="F219" s="267">
        <v>79</v>
      </c>
      <c r="G219" s="309">
        <v>79.5</v>
      </c>
      <c r="H219" s="218">
        <v>79.5</v>
      </c>
      <c r="I219" s="267">
        <v>78.5</v>
      </c>
      <c r="J219" s="267">
        <v>77</v>
      </c>
      <c r="K219" s="267">
        <v>75</v>
      </c>
      <c r="L219" s="309">
        <v>74</v>
      </c>
      <c r="M219" s="218">
        <v>77.5</v>
      </c>
      <c r="N219" s="267">
        <v>74</v>
      </c>
      <c r="O219" s="267">
        <v>73.5</v>
      </c>
      <c r="P219" s="267">
        <v>70</v>
      </c>
      <c r="Q219" s="309">
        <v>73</v>
      </c>
      <c r="R219" s="218">
        <v>76.5</v>
      </c>
      <c r="S219" s="267">
        <v>78.5</v>
      </c>
      <c r="T219" s="267">
        <v>81.5</v>
      </c>
      <c r="U219" s="267">
        <v>83</v>
      </c>
      <c r="V219" s="267">
        <v>79.5</v>
      </c>
      <c r="W219" s="267">
        <v>78.5</v>
      </c>
      <c r="X219" s="267">
        <v>78</v>
      </c>
      <c r="Y219" s="267">
        <v>77.5</v>
      </c>
      <c r="Z219" s="219">
        <v>74.5</v>
      </c>
      <c r="AA219" s="325"/>
      <c r="AB219" s="200" t="s">
        <v>57</v>
      </c>
      <c r="AC219" s="200">
        <v>69.58</v>
      </c>
    </row>
    <row r="220" spans="1:30" ht="13.5" thickBot="1" x14ac:dyDescent="0.25">
      <c r="A220" s="1212" t="s">
        <v>26</v>
      </c>
      <c r="B220" s="1213"/>
      <c r="C220" s="623">
        <f t="shared" ref="C220:Z220" si="154">C219-C205</f>
        <v>7.5</v>
      </c>
      <c r="D220" s="624">
        <f t="shared" si="154"/>
        <v>7.5</v>
      </c>
      <c r="E220" s="624">
        <f t="shared" si="154"/>
        <v>7</v>
      </c>
      <c r="F220" s="624">
        <f t="shared" si="154"/>
        <v>7.5</v>
      </c>
      <c r="G220" s="626">
        <f t="shared" si="154"/>
        <v>7.5</v>
      </c>
      <c r="H220" s="623">
        <f t="shared" si="154"/>
        <v>7.5</v>
      </c>
      <c r="I220" s="624">
        <f t="shared" si="154"/>
        <v>7.5</v>
      </c>
      <c r="J220" s="624">
        <f t="shared" si="154"/>
        <v>7</v>
      </c>
      <c r="K220" s="624">
        <f t="shared" si="154"/>
        <v>7</v>
      </c>
      <c r="L220" s="626">
        <f t="shared" si="154"/>
        <v>7</v>
      </c>
      <c r="M220" s="623">
        <f t="shared" si="154"/>
        <v>7.5</v>
      </c>
      <c r="N220" s="624">
        <f t="shared" si="154"/>
        <v>7.5</v>
      </c>
      <c r="O220" s="624">
        <f t="shared" si="154"/>
        <v>7.5</v>
      </c>
      <c r="P220" s="624">
        <f t="shared" si="154"/>
        <v>7</v>
      </c>
      <c r="Q220" s="624">
        <f t="shared" si="154"/>
        <v>6.5</v>
      </c>
      <c r="R220" s="623">
        <f t="shared" si="154"/>
        <v>6.5</v>
      </c>
      <c r="S220" s="624">
        <f t="shared" si="154"/>
        <v>7.5</v>
      </c>
      <c r="T220" s="624">
        <f t="shared" si="154"/>
        <v>7.5</v>
      </c>
      <c r="U220" s="624">
        <f t="shared" si="154"/>
        <v>7.5</v>
      </c>
      <c r="V220" s="624">
        <f t="shared" si="154"/>
        <v>7.5</v>
      </c>
      <c r="W220" s="624">
        <f t="shared" si="154"/>
        <v>7.5</v>
      </c>
      <c r="X220" s="624">
        <f t="shared" si="154"/>
        <v>7.5</v>
      </c>
      <c r="Y220" s="624">
        <f t="shared" si="154"/>
        <v>7.5</v>
      </c>
      <c r="Z220" s="625">
        <f t="shared" si="154"/>
        <v>7</v>
      </c>
      <c r="AA220" s="371"/>
      <c r="AB220" s="200" t="s">
        <v>26</v>
      </c>
      <c r="AC220" s="200">
        <f>AC219-AC205</f>
        <v>5.3900000000000006</v>
      </c>
    </row>
    <row r="222" spans="1:30" ht="13.5" thickBot="1" x14ac:dyDescent="0.25"/>
    <row r="223" spans="1:30" ht="13.5" thickBot="1" x14ac:dyDescent="0.25">
      <c r="A223" s="230" t="s">
        <v>324</v>
      </c>
      <c r="B223" s="1025">
        <f>B209+1</f>
        <v>16</v>
      </c>
      <c r="C223" s="1077" t="s">
        <v>130</v>
      </c>
      <c r="D223" s="1078"/>
      <c r="E223" s="1078"/>
      <c r="F223" s="1078"/>
      <c r="G223" s="1078"/>
      <c r="H223" s="1078"/>
      <c r="I223" s="1078"/>
      <c r="J223" s="1078"/>
      <c r="K223" s="1078"/>
      <c r="L223" s="1079"/>
      <c r="M223" s="1077" t="s">
        <v>131</v>
      </c>
      <c r="N223" s="1078"/>
      <c r="O223" s="1078"/>
      <c r="P223" s="1078"/>
      <c r="Q223" s="1079"/>
      <c r="R223" s="1086" t="s">
        <v>53</v>
      </c>
      <c r="S223" s="1087"/>
      <c r="T223" s="1087"/>
      <c r="U223" s="1087"/>
      <c r="V223" s="1087"/>
      <c r="W223" s="1087"/>
      <c r="X223" s="1087"/>
      <c r="Y223" s="1087"/>
      <c r="Z223" s="1088"/>
      <c r="AA223" s="1080" t="s">
        <v>55</v>
      </c>
      <c r="AB223" s="228"/>
    </row>
    <row r="224" spans="1:30" ht="13.5" thickBot="1" x14ac:dyDescent="0.25">
      <c r="A224" s="1204" t="s">
        <v>54</v>
      </c>
      <c r="B224" s="1205"/>
      <c r="C224" s="677">
        <v>1</v>
      </c>
      <c r="D224" s="678">
        <v>2</v>
      </c>
      <c r="E224" s="678">
        <v>3</v>
      </c>
      <c r="F224" s="678">
        <v>4</v>
      </c>
      <c r="G224" s="679">
        <v>5</v>
      </c>
      <c r="H224" s="689">
        <v>6</v>
      </c>
      <c r="I224" s="690">
        <v>7</v>
      </c>
      <c r="J224" s="690">
        <v>8</v>
      </c>
      <c r="K224" s="690">
        <v>9</v>
      </c>
      <c r="L224" s="691">
        <v>10</v>
      </c>
      <c r="M224" s="271">
        <v>1</v>
      </c>
      <c r="N224" s="273">
        <v>2</v>
      </c>
      <c r="O224" s="273">
        <v>3</v>
      </c>
      <c r="P224" s="273">
        <v>4</v>
      </c>
      <c r="Q224" s="684">
        <v>5</v>
      </c>
      <c r="R224" s="271">
        <v>1</v>
      </c>
      <c r="S224" s="273">
        <v>2</v>
      </c>
      <c r="T224" s="273">
        <v>3</v>
      </c>
      <c r="U224" s="273">
        <v>4</v>
      </c>
      <c r="V224" s="273">
        <v>5</v>
      </c>
      <c r="W224" s="273">
        <v>6</v>
      </c>
      <c r="X224" s="273">
        <v>7</v>
      </c>
      <c r="Y224" s="273">
        <v>8</v>
      </c>
      <c r="Z224" s="686">
        <v>9</v>
      </c>
      <c r="AA224" s="1138"/>
      <c r="AB224" s="228"/>
      <c r="AC224" s="228"/>
    </row>
    <row r="225" spans="1:30" ht="13.5" thickBot="1" x14ac:dyDescent="0.25">
      <c r="A225" s="1206" t="s">
        <v>2</v>
      </c>
      <c r="B225" s="1207"/>
      <c r="C225" s="680">
        <v>4</v>
      </c>
      <c r="D225" s="681">
        <v>3</v>
      </c>
      <c r="E225" s="681">
        <v>3</v>
      </c>
      <c r="F225" s="682">
        <v>2</v>
      </c>
      <c r="G225" s="683">
        <v>1</v>
      </c>
      <c r="H225" s="685">
        <v>1</v>
      </c>
      <c r="I225" s="682">
        <v>2</v>
      </c>
      <c r="J225" s="681">
        <v>3</v>
      </c>
      <c r="K225" s="692">
        <v>4</v>
      </c>
      <c r="L225" s="693">
        <v>5</v>
      </c>
      <c r="M225" s="685">
        <v>1</v>
      </c>
      <c r="N225" s="682">
        <v>2</v>
      </c>
      <c r="O225" s="681">
        <v>3</v>
      </c>
      <c r="P225" s="692">
        <v>4</v>
      </c>
      <c r="Q225" s="693">
        <v>5</v>
      </c>
      <c r="R225" s="680">
        <v>4</v>
      </c>
      <c r="S225" s="681">
        <v>3</v>
      </c>
      <c r="T225" s="682">
        <v>2</v>
      </c>
      <c r="U225" s="687">
        <v>1</v>
      </c>
      <c r="V225" s="687">
        <v>1</v>
      </c>
      <c r="W225" s="682">
        <v>2</v>
      </c>
      <c r="X225" s="681">
        <v>3</v>
      </c>
      <c r="Y225" s="681">
        <v>3</v>
      </c>
      <c r="Z225" s="688">
        <v>4</v>
      </c>
      <c r="AA225" s="1139"/>
      <c r="AB225" s="210"/>
      <c r="AC225" s="210"/>
    </row>
    <row r="226" spans="1:30" x14ac:dyDescent="0.2">
      <c r="A226" s="1208" t="s">
        <v>3</v>
      </c>
      <c r="B226" s="1209"/>
      <c r="C226" s="637">
        <v>1710</v>
      </c>
      <c r="D226" s="443">
        <v>1710</v>
      </c>
      <c r="E226" s="443">
        <v>1710</v>
      </c>
      <c r="F226" s="443">
        <v>1710</v>
      </c>
      <c r="G226" s="445">
        <v>1710</v>
      </c>
      <c r="H226" s="442">
        <v>1710</v>
      </c>
      <c r="I226" s="443">
        <v>1710</v>
      </c>
      <c r="J226" s="443">
        <v>1710</v>
      </c>
      <c r="K226" s="443">
        <v>1710</v>
      </c>
      <c r="L226" s="445">
        <v>1710</v>
      </c>
      <c r="M226" s="442">
        <v>1710</v>
      </c>
      <c r="N226" s="443">
        <v>1710</v>
      </c>
      <c r="O226" s="443">
        <v>1710</v>
      </c>
      <c r="P226" s="443">
        <v>1710</v>
      </c>
      <c r="Q226" s="445">
        <v>1710</v>
      </c>
      <c r="R226" s="338">
        <v>1710</v>
      </c>
      <c r="S226" s="339">
        <v>1710</v>
      </c>
      <c r="T226" s="339">
        <v>1710</v>
      </c>
      <c r="U226" s="339">
        <v>1710</v>
      </c>
      <c r="V226" s="339">
        <v>1710</v>
      </c>
      <c r="W226" s="339">
        <v>1710</v>
      </c>
      <c r="X226" s="339">
        <v>1710</v>
      </c>
      <c r="Y226" s="339">
        <v>1710</v>
      </c>
      <c r="Z226" s="343">
        <v>1710</v>
      </c>
      <c r="AA226" s="342">
        <v>1710</v>
      </c>
      <c r="AC226" s="210"/>
    </row>
    <row r="227" spans="1:30" x14ac:dyDescent="0.2">
      <c r="A227" s="1210" t="s">
        <v>6</v>
      </c>
      <c r="B227" s="1211"/>
      <c r="C227" s="420">
        <v>1758</v>
      </c>
      <c r="D227" s="240">
        <v>1721</v>
      </c>
      <c r="E227" s="240">
        <v>1745</v>
      </c>
      <c r="F227" s="240">
        <v>1707</v>
      </c>
      <c r="G227" s="280">
        <v>1652</v>
      </c>
      <c r="H227" s="239">
        <v>1597</v>
      </c>
      <c r="I227" s="240">
        <v>1679</v>
      </c>
      <c r="J227" s="240">
        <v>1726</v>
      </c>
      <c r="K227" s="240">
        <v>1733</v>
      </c>
      <c r="L227" s="280">
        <v>1836</v>
      </c>
      <c r="M227" s="239">
        <v>1683</v>
      </c>
      <c r="N227" s="240">
        <v>1696</v>
      </c>
      <c r="O227" s="240">
        <v>1793</v>
      </c>
      <c r="P227" s="240">
        <v>1863</v>
      </c>
      <c r="Q227" s="280">
        <v>1962</v>
      </c>
      <c r="R227" s="239">
        <v>1839</v>
      </c>
      <c r="S227" s="240">
        <v>1783</v>
      </c>
      <c r="T227" s="240">
        <v>1774</v>
      </c>
      <c r="U227" s="240">
        <v>1704</v>
      </c>
      <c r="V227" s="240">
        <v>1695</v>
      </c>
      <c r="W227" s="240">
        <v>1705</v>
      </c>
      <c r="X227" s="240">
        <v>1763</v>
      </c>
      <c r="Y227" s="240">
        <v>1744</v>
      </c>
      <c r="Z227" s="241">
        <v>1817</v>
      </c>
      <c r="AA227" s="317">
        <v>1763</v>
      </c>
    </row>
    <row r="228" spans="1:30" x14ac:dyDescent="0.2">
      <c r="A228" s="1206" t="s">
        <v>7</v>
      </c>
      <c r="B228" s="1207"/>
      <c r="C228" s="421">
        <v>94</v>
      </c>
      <c r="D228" s="243">
        <v>93.8</v>
      </c>
      <c r="E228" s="243">
        <v>96.9</v>
      </c>
      <c r="F228" s="243">
        <v>96.3</v>
      </c>
      <c r="G228" s="281">
        <v>77.8</v>
      </c>
      <c r="H228" s="242">
        <v>85.7</v>
      </c>
      <c r="I228" s="243">
        <v>100</v>
      </c>
      <c r="J228" s="243">
        <v>100</v>
      </c>
      <c r="K228" s="243">
        <v>94</v>
      </c>
      <c r="L228" s="281">
        <v>96</v>
      </c>
      <c r="M228" s="242">
        <v>87.5</v>
      </c>
      <c r="N228" s="243">
        <v>100</v>
      </c>
      <c r="O228" s="243">
        <v>94.6</v>
      </c>
      <c r="P228" s="243">
        <v>100</v>
      </c>
      <c r="Q228" s="281">
        <v>82.7</v>
      </c>
      <c r="R228" s="242">
        <v>95.5</v>
      </c>
      <c r="S228" s="243">
        <v>95.2</v>
      </c>
      <c r="T228" s="243">
        <v>96.6</v>
      </c>
      <c r="U228" s="243">
        <v>92</v>
      </c>
      <c r="V228" s="243">
        <v>90.5</v>
      </c>
      <c r="W228" s="243">
        <v>95.3</v>
      </c>
      <c r="X228" s="243">
        <v>95.2</v>
      </c>
      <c r="Y228" s="243">
        <v>97.6</v>
      </c>
      <c r="Z228" s="244">
        <v>92.5</v>
      </c>
      <c r="AA228" s="245">
        <v>87.7</v>
      </c>
      <c r="AC228" s="393"/>
    </row>
    <row r="229" spans="1:30" x14ac:dyDescent="0.2">
      <c r="A229" s="1206" t="s">
        <v>8</v>
      </c>
      <c r="B229" s="1207"/>
      <c r="C229" s="422">
        <v>0.05</v>
      </c>
      <c r="D229" s="247">
        <v>0.05</v>
      </c>
      <c r="E229" s="247">
        <v>4.3999999999999997E-2</v>
      </c>
      <c r="F229" s="247">
        <v>4.9000000000000002E-2</v>
      </c>
      <c r="G229" s="283">
        <v>8.5000000000000006E-2</v>
      </c>
      <c r="H229" s="246">
        <v>7.0999999999999994E-2</v>
      </c>
      <c r="I229" s="247">
        <v>4.9000000000000002E-2</v>
      </c>
      <c r="J229" s="247">
        <v>0.04</v>
      </c>
      <c r="K229" s="247">
        <v>5.1999999999999998E-2</v>
      </c>
      <c r="L229" s="283">
        <v>5.3999999999999999E-2</v>
      </c>
      <c r="M229" s="246">
        <v>5.8999999999999997E-2</v>
      </c>
      <c r="N229" s="247">
        <v>4.2000000000000003E-2</v>
      </c>
      <c r="O229" s="247">
        <v>4.2999999999999997E-2</v>
      </c>
      <c r="P229" s="247">
        <v>5.6000000000000001E-2</v>
      </c>
      <c r="Q229" s="283">
        <v>8.4000000000000005E-2</v>
      </c>
      <c r="R229" s="246">
        <v>5.3999999999999999E-2</v>
      </c>
      <c r="S229" s="247">
        <v>5.7000000000000002E-2</v>
      </c>
      <c r="T229" s="247">
        <v>5.3999999999999999E-2</v>
      </c>
      <c r="U229" s="247">
        <v>5.7000000000000002E-2</v>
      </c>
      <c r="V229" s="247">
        <v>5.8000000000000003E-2</v>
      </c>
      <c r="W229" s="247">
        <v>5.3999999999999999E-2</v>
      </c>
      <c r="X229" s="247">
        <v>4.3999999999999997E-2</v>
      </c>
      <c r="Y229" s="247">
        <v>4.5999999999999999E-2</v>
      </c>
      <c r="Z229" s="248">
        <v>6.4000000000000001E-2</v>
      </c>
      <c r="AA229" s="249">
        <v>7.0000000000000007E-2</v>
      </c>
      <c r="AC229" s="313"/>
    </row>
    <row r="230" spans="1:30" x14ac:dyDescent="0.2">
      <c r="A230" s="1210" t="s">
        <v>1</v>
      </c>
      <c r="B230" s="1211"/>
      <c r="C230" s="423">
        <f>C227/C226*100-100</f>
        <v>2.8070175438596578</v>
      </c>
      <c r="D230" s="251">
        <f t="shared" ref="D230:Z230" si="155">D227/D226*100-100</f>
        <v>0.64327485380117366</v>
      </c>
      <c r="E230" s="251">
        <f t="shared" si="155"/>
        <v>2.0467836257309813</v>
      </c>
      <c r="F230" s="251">
        <f t="shared" si="155"/>
        <v>-0.17543859649123306</v>
      </c>
      <c r="G230" s="307">
        <f t="shared" si="155"/>
        <v>-3.3918128654970729</v>
      </c>
      <c r="H230" s="250">
        <f t="shared" si="155"/>
        <v>-6.6081871345029128</v>
      </c>
      <c r="I230" s="251">
        <f t="shared" si="155"/>
        <v>-1.8128654970760181</v>
      </c>
      <c r="J230" s="251">
        <f t="shared" si="155"/>
        <v>0.93567251461988121</v>
      </c>
      <c r="K230" s="251">
        <f t="shared" si="155"/>
        <v>1.3450292397660775</v>
      </c>
      <c r="L230" s="307">
        <f t="shared" si="155"/>
        <v>7.3684210526315752</v>
      </c>
      <c r="M230" s="250">
        <f t="shared" si="155"/>
        <v>-1.5789473684210549</v>
      </c>
      <c r="N230" s="251">
        <f t="shared" si="155"/>
        <v>-0.81871345029239251</v>
      </c>
      <c r="O230" s="251">
        <f t="shared" si="155"/>
        <v>4.8538011695906391</v>
      </c>
      <c r="P230" s="251">
        <f t="shared" si="155"/>
        <v>8.9473684210526301</v>
      </c>
      <c r="Q230" s="251">
        <f t="shared" si="155"/>
        <v>14.736842105263165</v>
      </c>
      <c r="R230" s="250">
        <f t="shared" si="155"/>
        <v>7.5438596491228083</v>
      </c>
      <c r="S230" s="251">
        <f t="shared" si="155"/>
        <v>4.269005847953224</v>
      </c>
      <c r="T230" s="251">
        <f t="shared" si="155"/>
        <v>3.7426900584795391</v>
      </c>
      <c r="U230" s="251">
        <f t="shared" si="155"/>
        <v>-0.3508771929824519</v>
      </c>
      <c r="V230" s="251">
        <f t="shared" si="155"/>
        <v>-0.87719298245613686</v>
      </c>
      <c r="W230" s="251">
        <f t="shared" si="155"/>
        <v>-0.29239766081870755</v>
      </c>
      <c r="X230" s="251">
        <f t="shared" si="155"/>
        <v>3.0994152046783512</v>
      </c>
      <c r="Y230" s="251">
        <f t="shared" si="155"/>
        <v>1.9883040935672511</v>
      </c>
      <c r="Z230" s="252">
        <f t="shared" si="155"/>
        <v>6.2573099415204751</v>
      </c>
      <c r="AA230" s="316">
        <f>AA227/AA226*100-100</f>
        <v>3.0994152046783512</v>
      </c>
    </row>
    <row r="231" spans="1:30" ht="13.5" thickBot="1" x14ac:dyDescent="0.25">
      <c r="A231" s="1206" t="s">
        <v>27</v>
      </c>
      <c r="B231" s="1207"/>
      <c r="C231" s="437">
        <f t="shared" ref="C231:Z231" si="156">C227-C213</f>
        <v>139</v>
      </c>
      <c r="D231" s="255">
        <f t="shared" si="156"/>
        <v>141</v>
      </c>
      <c r="E231" s="255">
        <f t="shared" si="156"/>
        <v>143</v>
      </c>
      <c r="F231" s="255">
        <f t="shared" si="156"/>
        <v>166</v>
      </c>
      <c r="G231" s="436">
        <f t="shared" si="156"/>
        <v>108</v>
      </c>
      <c r="H231" s="220">
        <f t="shared" si="156"/>
        <v>138</v>
      </c>
      <c r="I231" s="221">
        <f t="shared" si="156"/>
        <v>135</v>
      </c>
      <c r="J231" s="221">
        <f t="shared" si="156"/>
        <v>147</v>
      </c>
      <c r="K231" s="221">
        <f t="shared" si="156"/>
        <v>117</v>
      </c>
      <c r="L231" s="341">
        <f t="shared" si="156"/>
        <v>163</v>
      </c>
      <c r="M231" s="254">
        <f t="shared" si="156"/>
        <v>195</v>
      </c>
      <c r="N231" s="255">
        <f t="shared" si="156"/>
        <v>145</v>
      </c>
      <c r="O231" s="255">
        <f t="shared" si="156"/>
        <v>156</v>
      </c>
      <c r="P231" s="255">
        <f t="shared" si="156"/>
        <v>171</v>
      </c>
      <c r="Q231" s="255">
        <f t="shared" si="156"/>
        <v>151</v>
      </c>
      <c r="R231" s="220">
        <f t="shared" si="156"/>
        <v>115</v>
      </c>
      <c r="S231" s="221">
        <f t="shared" si="156"/>
        <v>166</v>
      </c>
      <c r="T231" s="221">
        <f t="shared" si="156"/>
        <v>191</v>
      </c>
      <c r="U231" s="221">
        <f t="shared" si="156"/>
        <v>151</v>
      </c>
      <c r="V231" s="221">
        <f t="shared" si="156"/>
        <v>138</v>
      </c>
      <c r="W231" s="221">
        <f t="shared" si="156"/>
        <v>156</v>
      </c>
      <c r="X231" s="221">
        <f t="shared" si="156"/>
        <v>172</v>
      </c>
      <c r="Y231" s="221">
        <f t="shared" si="156"/>
        <v>144</v>
      </c>
      <c r="Z231" s="226">
        <f t="shared" si="156"/>
        <v>175</v>
      </c>
      <c r="AA231" s="287">
        <f>AA227-Y213</f>
        <v>163</v>
      </c>
      <c r="AC231" s="210"/>
    </row>
    <row r="232" spans="1:30" x14ac:dyDescent="0.2">
      <c r="A232" s="1206" t="s">
        <v>51</v>
      </c>
      <c r="B232" s="1207"/>
      <c r="C232" s="259">
        <v>670</v>
      </c>
      <c r="D232" s="260">
        <v>424</v>
      </c>
      <c r="E232" s="260">
        <v>422</v>
      </c>
      <c r="F232" s="260">
        <v>355</v>
      </c>
      <c r="G232" s="394">
        <v>225</v>
      </c>
      <c r="H232" s="259">
        <v>279</v>
      </c>
      <c r="I232" s="260">
        <v>508</v>
      </c>
      <c r="J232" s="260">
        <v>781</v>
      </c>
      <c r="K232" s="260">
        <v>661</v>
      </c>
      <c r="L232" s="394">
        <v>338</v>
      </c>
      <c r="M232" s="259">
        <v>321</v>
      </c>
      <c r="N232" s="260">
        <v>336</v>
      </c>
      <c r="O232" s="260">
        <v>489</v>
      </c>
      <c r="P232" s="260">
        <v>639</v>
      </c>
      <c r="Q232" s="659">
        <v>594</v>
      </c>
      <c r="R232" s="321">
        <v>563</v>
      </c>
      <c r="S232" s="308">
        <v>827</v>
      </c>
      <c r="T232" s="308">
        <v>384</v>
      </c>
      <c r="U232" s="308">
        <v>326</v>
      </c>
      <c r="V232" s="308">
        <v>272</v>
      </c>
      <c r="W232" s="308">
        <v>554</v>
      </c>
      <c r="X232" s="308">
        <v>562</v>
      </c>
      <c r="Y232" s="308">
        <v>563</v>
      </c>
      <c r="Z232" s="336">
        <v>712</v>
      </c>
      <c r="AA232" s="385">
        <f>SUM(C232:Z232)</f>
        <v>11805</v>
      </c>
      <c r="AB232" s="200" t="s">
        <v>56</v>
      </c>
      <c r="AC232" s="263">
        <f>AA218-AA232</f>
        <v>4</v>
      </c>
      <c r="AD232" s="285">
        <f>AC232/AA218</f>
        <v>3.3872470149885682E-4</v>
      </c>
    </row>
    <row r="233" spans="1:30" x14ac:dyDescent="0.2">
      <c r="A233" s="1206" t="s">
        <v>28</v>
      </c>
      <c r="B233" s="1207"/>
      <c r="C233" s="218">
        <v>84.5</v>
      </c>
      <c r="D233" s="267">
        <v>85.5</v>
      </c>
      <c r="E233" s="267">
        <v>85</v>
      </c>
      <c r="F233" s="267">
        <v>86.5</v>
      </c>
      <c r="G233" s="309">
        <v>87.5</v>
      </c>
      <c r="H233" s="218">
        <v>87.5</v>
      </c>
      <c r="I233" s="267">
        <v>86</v>
      </c>
      <c r="J233" s="267">
        <v>84.5</v>
      </c>
      <c r="K233" s="267">
        <v>83</v>
      </c>
      <c r="L233" s="309">
        <v>81.5</v>
      </c>
      <c r="M233" s="218">
        <v>85</v>
      </c>
      <c r="N233" s="267">
        <v>81.5</v>
      </c>
      <c r="O233" s="267">
        <v>81</v>
      </c>
      <c r="P233" s="267">
        <v>77.5</v>
      </c>
      <c r="Q233" s="309">
        <v>80.5</v>
      </c>
      <c r="R233" s="218">
        <v>84</v>
      </c>
      <c r="S233" s="267">
        <v>86</v>
      </c>
      <c r="T233" s="267">
        <v>89</v>
      </c>
      <c r="U233" s="267">
        <v>90.5</v>
      </c>
      <c r="V233" s="267">
        <v>87.5</v>
      </c>
      <c r="W233" s="267">
        <v>86</v>
      </c>
      <c r="X233" s="267">
        <v>85.5</v>
      </c>
      <c r="Y233" s="267">
        <v>85.5</v>
      </c>
      <c r="Z233" s="219">
        <v>82</v>
      </c>
      <c r="AA233" s="325"/>
      <c r="AB233" s="200" t="s">
        <v>57</v>
      </c>
      <c r="AC233" s="200">
        <v>76.709999999999994</v>
      </c>
    </row>
    <row r="234" spans="1:30" ht="13.5" thickBot="1" x14ac:dyDescent="0.25">
      <c r="A234" s="1212" t="s">
        <v>26</v>
      </c>
      <c r="B234" s="1213"/>
      <c r="C234" s="623">
        <f t="shared" ref="C234" si="157">C233-C219</f>
        <v>8</v>
      </c>
      <c r="D234" s="624">
        <f t="shared" ref="D234" si="158">D233-D219</f>
        <v>8</v>
      </c>
      <c r="E234" s="624">
        <f t="shared" ref="E234" si="159">E233-E219</f>
        <v>7.5</v>
      </c>
      <c r="F234" s="624">
        <f t="shared" ref="F234" si="160">F233-F219</f>
        <v>7.5</v>
      </c>
      <c r="G234" s="626">
        <f t="shared" ref="G234" si="161">G233-G219</f>
        <v>8</v>
      </c>
      <c r="H234" s="623">
        <f t="shared" ref="H234" si="162">H233-H219</f>
        <v>8</v>
      </c>
      <c r="I234" s="624">
        <f t="shared" ref="I234" si="163">I233-I219</f>
        <v>7.5</v>
      </c>
      <c r="J234" s="624">
        <f t="shared" ref="J234" si="164">J233-J219</f>
        <v>7.5</v>
      </c>
      <c r="K234" s="624">
        <f t="shared" ref="K234" si="165">K233-K219</f>
        <v>8</v>
      </c>
      <c r="L234" s="626">
        <f t="shared" ref="L234" si="166">L233-L219</f>
        <v>7.5</v>
      </c>
      <c r="M234" s="623">
        <f t="shared" ref="M234" si="167">M233-M219</f>
        <v>7.5</v>
      </c>
      <c r="N234" s="624">
        <f t="shared" ref="N234" si="168">N233-N219</f>
        <v>7.5</v>
      </c>
      <c r="O234" s="624">
        <f t="shared" ref="O234" si="169">O233-O219</f>
        <v>7.5</v>
      </c>
      <c r="P234" s="624">
        <f t="shared" ref="P234" si="170">P233-P219</f>
        <v>7.5</v>
      </c>
      <c r="Q234" s="624">
        <f t="shared" ref="Q234" si="171">Q233-Q219</f>
        <v>7.5</v>
      </c>
      <c r="R234" s="623">
        <f t="shared" ref="R234" si="172">R233-R219</f>
        <v>7.5</v>
      </c>
      <c r="S234" s="624">
        <f t="shared" ref="S234" si="173">S233-S219</f>
        <v>7.5</v>
      </c>
      <c r="T234" s="624">
        <f t="shared" ref="T234" si="174">T233-T219</f>
        <v>7.5</v>
      </c>
      <c r="U234" s="624">
        <f t="shared" ref="U234" si="175">U233-U219</f>
        <v>7.5</v>
      </c>
      <c r="V234" s="624">
        <f t="shared" ref="V234" si="176">V233-V219</f>
        <v>8</v>
      </c>
      <c r="W234" s="624">
        <f t="shared" ref="W234" si="177">W233-W219</f>
        <v>7.5</v>
      </c>
      <c r="X234" s="624">
        <f t="shared" ref="X234" si="178">X233-X219</f>
        <v>7.5</v>
      </c>
      <c r="Y234" s="624">
        <f t="shared" ref="Y234" si="179">Y233-Y219</f>
        <v>8</v>
      </c>
      <c r="Z234" s="625">
        <f t="shared" ref="Z234" si="180">Z233-Z219</f>
        <v>7.5</v>
      </c>
      <c r="AA234" s="371"/>
      <c r="AB234" s="200" t="s">
        <v>26</v>
      </c>
      <c r="AC234" s="200">
        <f>AC233-AC219</f>
        <v>7.1299999999999955</v>
      </c>
    </row>
    <row r="236" spans="1:30" ht="13.5" thickBot="1" x14ac:dyDescent="0.25"/>
    <row r="237" spans="1:30" ht="13.5" thickBot="1" x14ac:dyDescent="0.25">
      <c r="A237" s="230" t="s">
        <v>324</v>
      </c>
      <c r="B237" s="1025">
        <f>B223+1</f>
        <v>17</v>
      </c>
      <c r="C237" s="1077" t="s">
        <v>130</v>
      </c>
      <c r="D237" s="1078"/>
      <c r="E237" s="1078"/>
      <c r="F237" s="1078"/>
      <c r="G237" s="1078"/>
      <c r="H237" s="1078"/>
      <c r="I237" s="1078"/>
      <c r="J237" s="1078"/>
      <c r="K237" s="1078"/>
      <c r="L237" s="1079"/>
      <c r="M237" s="1077" t="s">
        <v>131</v>
      </c>
      <c r="N237" s="1078"/>
      <c r="O237" s="1078"/>
      <c r="P237" s="1078"/>
      <c r="Q237" s="1079"/>
      <c r="R237" s="1086" t="s">
        <v>53</v>
      </c>
      <c r="S237" s="1087"/>
      <c r="T237" s="1087"/>
      <c r="U237" s="1087"/>
      <c r="V237" s="1087"/>
      <c r="W237" s="1087"/>
      <c r="X237" s="1087"/>
      <c r="Y237" s="1087"/>
      <c r="Z237" s="1088"/>
      <c r="AA237" s="1080" t="s">
        <v>55</v>
      </c>
      <c r="AB237" s="228">
        <v>899</v>
      </c>
    </row>
    <row r="238" spans="1:30" ht="13.5" thickBot="1" x14ac:dyDescent="0.25">
      <c r="A238" s="1204" t="s">
        <v>54</v>
      </c>
      <c r="B238" s="1205"/>
      <c r="C238" s="677">
        <v>1</v>
      </c>
      <c r="D238" s="678">
        <v>2</v>
      </c>
      <c r="E238" s="678">
        <v>3</v>
      </c>
      <c r="F238" s="678">
        <v>4</v>
      </c>
      <c r="G238" s="679">
        <v>5</v>
      </c>
      <c r="H238" s="705">
        <v>6</v>
      </c>
      <c r="I238" s="690">
        <v>7</v>
      </c>
      <c r="J238" s="690">
        <v>8</v>
      </c>
      <c r="K238" s="690">
        <v>9</v>
      </c>
      <c r="L238" s="691">
        <v>10</v>
      </c>
      <c r="M238" s="271">
        <v>1</v>
      </c>
      <c r="N238" s="273">
        <v>2</v>
      </c>
      <c r="O238" s="273">
        <v>3</v>
      </c>
      <c r="P238" s="273">
        <v>4</v>
      </c>
      <c r="Q238" s="684">
        <v>5</v>
      </c>
      <c r="R238" s="271">
        <v>1</v>
      </c>
      <c r="S238" s="273">
        <v>2</v>
      </c>
      <c r="T238" s="273">
        <v>3</v>
      </c>
      <c r="U238" s="273">
        <v>4</v>
      </c>
      <c r="V238" s="273">
        <v>5</v>
      </c>
      <c r="W238" s="273">
        <v>6</v>
      </c>
      <c r="X238" s="273">
        <v>7</v>
      </c>
      <c r="Y238" s="273">
        <v>8</v>
      </c>
      <c r="Z238" s="686">
        <v>9</v>
      </c>
      <c r="AA238" s="1138"/>
      <c r="AB238" s="228"/>
      <c r="AC238" s="228"/>
    </row>
    <row r="239" spans="1:30" ht="13.5" thickBot="1" x14ac:dyDescent="0.25">
      <c r="A239" s="1206" t="s">
        <v>2</v>
      </c>
      <c r="B239" s="1207"/>
      <c r="C239" s="680">
        <v>4</v>
      </c>
      <c r="D239" s="681">
        <v>3</v>
      </c>
      <c r="E239" s="681">
        <v>3</v>
      </c>
      <c r="F239" s="682">
        <v>2</v>
      </c>
      <c r="G239" s="683">
        <v>1</v>
      </c>
      <c r="H239" s="685">
        <v>1</v>
      </c>
      <c r="I239" s="682">
        <v>2</v>
      </c>
      <c r="J239" s="681">
        <v>3</v>
      </c>
      <c r="K239" s="692">
        <v>4</v>
      </c>
      <c r="L239" s="693">
        <v>5</v>
      </c>
      <c r="M239" s="685">
        <v>1</v>
      </c>
      <c r="N239" s="682">
        <v>2</v>
      </c>
      <c r="O239" s="681">
        <v>3</v>
      </c>
      <c r="P239" s="692">
        <v>4</v>
      </c>
      <c r="Q239" s="693">
        <v>5</v>
      </c>
      <c r="R239" s="680">
        <v>4</v>
      </c>
      <c r="S239" s="681">
        <v>3</v>
      </c>
      <c r="T239" s="682">
        <v>2</v>
      </c>
      <c r="U239" s="687">
        <v>1</v>
      </c>
      <c r="V239" s="687">
        <v>1</v>
      </c>
      <c r="W239" s="682">
        <v>2</v>
      </c>
      <c r="X239" s="681">
        <v>3</v>
      </c>
      <c r="Y239" s="681">
        <v>3</v>
      </c>
      <c r="Z239" s="688">
        <v>4</v>
      </c>
      <c r="AA239" s="1139"/>
      <c r="AB239" s="210"/>
      <c r="AC239" s="210"/>
    </row>
    <row r="240" spans="1:30" x14ac:dyDescent="0.2">
      <c r="A240" s="1208" t="s">
        <v>3</v>
      </c>
      <c r="B240" s="1209"/>
      <c r="C240" s="637">
        <v>1840</v>
      </c>
      <c r="D240" s="443">
        <v>1840</v>
      </c>
      <c r="E240" s="443">
        <v>1840</v>
      </c>
      <c r="F240" s="443">
        <v>1840</v>
      </c>
      <c r="G240" s="445">
        <v>1840</v>
      </c>
      <c r="H240" s="442">
        <v>1840</v>
      </c>
      <c r="I240" s="443">
        <v>1840</v>
      </c>
      <c r="J240" s="443">
        <v>1840</v>
      </c>
      <c r="K240" s="443">
        <v>1840</v>
      </c>
      <c r="L240" s="445">
        <v>1840</v>
      </c>
      <c r="M240" s="442">
        <v>1840</v>
      </c>
      <c r="N240" s="443">
        <v>1840</v>
      </c>
      <c r="O240" s="443">
        <v>1840</v>
      </c>
      <c r="P240" s="443">
        <v>1840</v>
      </c>
      <c r="Q240" s="445">
        <v>1840</v>
      </c>
      <c r="R240" s="338">
        <v>1840</v>
      </c>
      <c r="S240" s="339">
        <v>1840</v>
      </c>
      <c r="T240" s="339">
        <v>1840</v>
      </c>
      <c r="U240" s="339">
        <v>1840</v>
      </c>
      <c r="V240" s="339">
        <v>1840</v>
      </c>
      <c r="W240" s="339">
        <v>1840</v>
      </c>
      <c r="X240" s="339">
        <v>1840</v>
      </c>
      <c r="Y240" s="339">
        <v>1840</v>
      </c>
      <c r="Z240" s="343">
        <v>1840</v>
      </c>
      <c r="AA240" s="342">
        <v>1840</v>
      </c>
      <c r="AC240" s="210"/>
    </row>
    <row r="241" spans="1:30" x14ac:dyDescent="0.2">
      <c r="A241" s="1210" t="s">
        <v>6</v>
      </c>
      <c r="B241" s="1211"/>
      <c r="C241" s="420">
        <v>1866</v>
      </c>
      <c r="D241" s="240">
        <v>1833</v>
      </c>
      <c r="E241" s="240">
        <v>1845</v>
      </c>
      <c r="F241" s="240">
        <v>1851</v>
      </c>
      <c r="G241" s="280">
        <v>1737</v>
      </c>
      <c r="H241" s="239">
        <v>1803</v>
      </c>
      <c r="I241" s="240">
        <v>1813</v>
      </c>
      <c r="J241" s="240">
        <v>1838</v>
      </c>
      <c r="K241" s="240">
        <v>1866</v>
      </c>
      <c r="L241" s="280">
        <v>1936</v>
      </c>
      <c r="M241" s="239">
        <v>1789</v>
      </c>
      <c r="N241" s="240">
        <v>1820</v>
      </c>
      <c r="O241" s="240">
        <v>1865</v>
      </c>
      <c r="P241" s="240">
        <v>1930</v>
      </c>
      <c r="Q241" s="280">
        <v>2040</v>
      </c>
      <c r="R241" s="239">
        <v>1942</v>
      </c>
      <c r="S241" s="240">
        <v>1914</v>
      </c>
      <c r="T241" s="240">
        <v>1875</v>
      </c>
      <c r="U241" s="240">
        <v>1810</v>
      </c>
      <c r="V241" s="240">
        <v>1835</v>
      </c>
      <c r="W241" s="240">
        <v>1852</v>
      </c>
      <c r="X241" s="240">
        <v>1843</v>
      </c>
      <c r="Y241" s="240">
        <v>1853</v>
      </c>
      <c r="Z241" s="241">
        <v>1872</v>
      </c>
      <c r="AA241" s="317">
        <v>1870</v>
      </c>
    </row>
    <row r="242" spans="1:30" x14ac:dyDescent="0.2">
      <c r="A242" s="1206" t="s">
        <v>7</v>
      </c>
      <c r="B242" s="1207"/>
      <c r="C242" s="421">
        <v>98</v>
      </c>
      <c r="D242" s="243">
        <v>96.9</v>
      </c>
      <c r="E242" s="243">
        <v>100</v>
      </c>
      <c r="F242" s="243">
        <v>100</v>
      </c>
      <c r="G242" s="281">
        <v>66.7</v>
      </c>
      <c r="H242" s="242">
        <v>81</v>
      </c>
      <c r="I242" s="243">
        <v>92.1</v>
      </c>
      <c r="J242" s="243">
        <v>94.9</v>
      </c>
      <c r="K242" s="243">
        <v>92</v>
      </c>
      <c r="L242" s="281">
        <v>88</v>
      </c>
      <c r="M242" s="242">
        <v>87.5</v>
      </c>
      <c r="N242" s="243">
        <v>92</v>
      </c>
      <c r="O242" s="243">
        <v>86.5</v>
      </c>
      <c r="P242" s="243">
        <v>95.8</v>
      </c>
      <c r="Q242" s="281">
        <v>75</v>
      </c>
      <c r="R242" s="242">
        <v>92.9</v>
      </c>
      <c r="S242" s="243">
        <v>91.9</v>
      </c>
      <c r="T242" s="243">
        <v>90.3</v>
      </c>
      <c r="U242" s="243">
        <v>72</v>
      </c>
      <c r="V242" s="243">
        <v>85.7</v>
      </c>
      <c r="W242" s="243">
        <v>83.3</v>
      </c>
      <c r="X242" s="243">
        <v>92.9</v>
      </c>
      <c r="Y242" s="243">
        <v>95.2</v>
      </c>
      <c r="Z242" s="244">
        <v>88.9</v>
      </c>
      <c r="AA242" s="245">
        <v>86.3</v>
      </c>
      <c r="AC242" s="393"/>
    </row>
    <row r="243" spans="1:30" x14ac:dyDescent="0.2">
      <c r="A243" s="1206" t="s">
        <v>8</v>
      </c>
      <c r="B243" s="1207"/>
      <c r="C243" s="422">
        <v>4.2999999999999997E-2</v>
      </c>
      <c r="D243" s="247">
        <v>5.0999999999999997E-2</v>
      </c>
      <c r="E243" s="247">
        <v>4.8000000000000001E-2</v>
      </c>
      <c r="F243" s="247">
        <v>4.5999999999999999E-2</v>
      </c>
      <c r="G243" s="283">
        <v>9.1999999999999998E-2</v>
      </c>
      <c r="H243" s="246">
        <v>8.4000000000000005E-2</v>
      </c>
      <c r="I243" s="247">
        <v>6.8000000000000005E-2</v>
      </c>
      <c r="J243" s="247">
        <v>5.7000000000000002E-2</v>
      </c>
      <c r="K243" s="247">
        <v>5.6000000000000001E-2</v>
      </c>
      <c r="L243" s="283">
        <v>6.4000000000000001E-2</v>
      </c>
      <c r="M243" s="246">
        <v>6.9000000000000006E-2</v>
      </c>
      <c r="N243" s="247">
        <v>5.3999999999999999E-2</v>
      </c>
      <c r="O243" s="247">
        <v>6.0999999999999999E-2</v>
      </c>
      <c r="P243" s="247">
        <v>5.3999999999999999E-2</v>
      </c>
      <c r="Q243" s="283">
        <v>8.5999999999999993E-2</v>
      </c>
      <c r="R243" s="246">
        <v>5.6000000000000001E-2</v>
      </c>
      <c r="S243" s="247">
        <v>5.7000000000000002E-2</v>
      </c>
      <c r="T243" s="247">
        <v>6.4000000000000001E-2</v>
      </c>
      <c r="U243" s="247">
        <v>9.5000000000000001E-2</v>
      </c>
      <c r="V243" s="247">
        <v>6.5000000000000002E-2</v>
      </c>
      <c r="W243" s="247">
        <v>6.8000000000000005E-2</v>
      </c>
      <c r="X243" s="247">
        <v>6.0999999999999999E-2</v>
      </c>
      <c r="Y243" s="247">
        <v>5.0999999999999997E-2</v>
      </c>
      <c r="Z243" s="248">
        <v>7.1999999999999995E-2</v>
      </c>
      <c r="AA243" s="249">
        <v>7.0000000000000007E-2</v>
      </c>
      <c r="AC243" s="313"/>
    </row>
    <row r="244" spans="1:30" x14ac:dyDescent="0.2">
      <c r="A244" s="1210" t="s">
        <v>1</v>
      </c>
      <c r="B244" s="1211"/>
      <c r="C244" s="423">
        <f>C241/C240*100-100</f>
        <v>1.4130434782608745</v>
      </c>
      <c r="D244" s="251">
        <f t="shared" ref="D244:Z244" si="181">D241/D240*100-100</f>
        <v>-0.38043478260870245</v>
      </c>
      <c r="E244" s="251">
        <f t="shared" si="181"/>
        <v>0.27173913043479558</v>
      </c>
      <c r="F244" s="251">
        <f t="shared" si="181"/>
        <v>0.59782608695653039</v>
      </c>
      <c r="G244" s="307">
        <f t="shared" si="181"/>
        <v>-5.5978260869565304</v>
      </c>
      <c r="H244" s="250">
        <f t="shared" si="181"/>
        <v>-2.0108695652173907</v>
      </c>
      <c r="I244" s="251">
        <f t="shared" si="181"/>
        <v>-1.4673913043478279</v>
      </c>
      <c r="J244" s="251">
        <f t="shared" si="181"/>
        <v>-0.10869565217392108</v>
      </c>
      <c r="K244" s="251">
        <f t="shared" si="181"/>
        <v>1.4130434782608745</v>
      </c>
      <c r="L244" s="307">
        <f t="shared" si="181"/>
        <v>5.2173913043478137</v>
      </c>
      <c r="M244" s="250">
        <f t="shared" si="181"/>
        <v>-2.7717391304347814</v>
      </c>
      <c r="N244" s="251">
        <f t="shared" si="181"/>
        <v>-1.0869565217391397</v>
      </c>
      <c r="O244" s="251">
        <f t="shared" si="181"/>
        <v>1.3586956521739069</v>
      </c>
      <c r="P244" s="251">
        <f t="shared" si="181"/>
        <v>4.8913043478260931</v>
      </c>
      <c r="Q244" s="251">
        <f t="shared" si="181"/>
        <v>10.869565217391312</v>
      </c>
      <c r="R244" s="250">
        <f t="shared" si="181"/>
        <v>5.5434782608695627</v>
      </c>
      <c r="S244" s="251">
        <f t="shared" si="181"/>
        <v>4.0217391304347814</v>
      </c>
      <c r="T244" s="251">
        <f t="shared" si="181"/>
        <v>1.9021739130434838</v>
      </c>
      <c r="U244" s="251">
        <f t="shared" si="181"/>
        <v>-1.6304347826086882</v>
      </c>
      <c r="V244" s="251">
        <f t="shared" si="181"/>
        <v>-0.27173913043478137</v>
      </c>
      <c r="W244" s="251">
        <f t="shared" si="181"/>
        <v>0.65217391304348382</v>
      </c>
      <c r="X244" s="251">
        <f t="shared" si="181"/>
        <v>0.1630434782608603</v>
      </c>
      <c r="Y244" s="251">
        <f t="shared" si="181"/>
        <v>0.70652173913043725</v>
      </c>
      <c r="Z244" s="252">
        <f t="shared" si="181"/>
        <v>1.7391304347825951</v>
      </c>
      <c r="AA244" s="316">
        <f>AA241/AA240*100-100</f>
        <v>1.6304347826086882</v>
      </c>
    </row>
    <row r="245" spans="1:30" ht="13.5" thickBot="1" x14ac:dyDescent="0.25">
      <c r="A245" s="1206" t="s">
        <v>27</v>
      </c>
      <c r="B245" s="1207"/>
      <c r="C245" s="437">
        <f t="shared" ref="C245:Z245" si="182">C241-C227</f>
        <v>108</v>
      </c>
      <c r="D245" s="255">
        <f t="shared" si="182"/>
        <v>112</v>
      </c>
      <c r="E245" s="255">
        <f t="shared" si="182"/>
        <v>100</v>
      </c>
      <c r="F245" s="255">
        <f t="shared" si="182"/>
        <v>144</v>
      </c>
      <c r="G245" s="436">
        <f t="shared" si="182"/>
        <v>85</v>
      </c>
      <c r="H245" s="220">
        <f t="shared" si="182"/>
        <v>206</v>
      </c>
      <c r="I245" s="221">
        <f t="shared" si="182"/>
        <v>134</v>
      </c>
      <c r="J245" s="221">
        <f t="shared" si="182"/>
        <v>112</v>
      </c>
      <c r="K245" s="221">
        <f t="shared" si="182"/>
        <v>133</v>
      </c>
      <c r="L245" s="341">
        <f t="shared" si="182"/>
        <v>100</v>
      </c>
      <c r="M245" s="254">
        <f t="shared" si="182"/>
        <v>106</v>
      </c>
      <c r="N245" s="255">
        <f t="shared" si="182"/>
        <v>124</v>
      </c>
      <c r="O245" s="255">
        <f t="shared" si="182"/>
        <v>72</v>
      </c>
      <c r="P245" s="255">
        <f t="shared" si="182"/>
        <v>67</v>
      </c>
      <c r="Q245" s="255">
        <f t="shared" si="182"/>
        <v>78</v>
      </c>
      <c r="R245" s="220">
        <f t="shared" si="182"/>
        <v>103</v>
      </c>
      <c r="S245" s="221">
        <f t="shared" si="182"/>
        <v>131</v>
      </c>
      <c r="T245" s="221">
        <f t="shared" si="182"/>
        <v>101</v>
      </c>
      <c r="U245" s="221">
        <f t="shared" si="182"/>
        <v>106</v>
      </c>
      <c r="V245" s="221">
        <f t="shared" si="182"/>
        <v>140</v>
      </c>
      <c r="W245" s="221">
        <f t="shared" si="182"/>
        <v>147</v>
      </c>
      <c r="X245" s="221">
        <f t="shared" si="182"/>
        <v>80</v>
      </c>
      <c r="Y245" s="221">
        <f t="shared" si="182"/>
        <v>109</v>
      </c>
      <c r="Z245" s="226">
        <f t="shared" si="182"/>
        <v>55</v>
      </c>
      <c r="AA245" s="287">
        <f>AA241-Y227</f>
        <v>126</v>
      </c>
      <c r="AC245" s="210"/>
    </row>
    <row r="246" spans="1:30" x14ac:dyDescent="0.2">
      <c r="A246" s="1206" t="s">
        <v>51</v>
      </c>
      <c r="B246" s="1207"/>
      <c r="C246" s="259">
        <v>670</v>
      </c>
      <c r="D246" s="260">
        <v>424</v>
      </c>
      <c r="E246" s="260">
        <v>422</v>
      </c>
      <c r="F246" s="260">
        <v>355</v>
      </c>
      <c r="G246" s="394">
        <v>225</v>
      </c>
      <c r="H246" s="259">
        <v>279</v>
      </c>
      <c r="I246" s="260">
        <v>508</v>
      </c>
      <c r="J246" s="260">
        <v>781</v>
      </c>
      <c r="K246" s="260">
        <v>659</v>
      </c>
      <c r="L246" s="394">
        <v>338</v>
      </c>
      <c r="M246" s="259">
        <v>319</v>
      </c>
      <c r="N246" s="260">
        <v>335</v>
      </c>
      <c r="O246" s="260">
        <v>488</v>
      </c>
      <c r="P246" s="260">
        <v>639</v>
      </c>
      <c r="Q246" s="659">
        <v>592</v>
      </c>
      <c r="R246" s="321">
        <v>563</v>
      </c>
      <c r="S246" s="308">
        <v>827</v>
      </c>
      <c r="T246" s="308">
        <v>384</v>
      </c>
      <c r="U246" s="308">
        <v>326</v>
      </c>
      <c r="V246" s="308">
        <v>270</v>
      </c>
      <c r="W246" s="308">
        <v>554</v>
      </c>
      <c r="X246" s="308">
        <v>562</v>
      </c>
      <c r="Y246" s="308">
        <v>563</v>
      </c>
      <c r="Z246" s="336">
        <v>712</v>
      </c>
      <c r="AA246" s="385">
        <f>SUM(C246:Z246)</f>
        <v>11795</v>
      </c>
      <c r="AB246" s="200" t="s">
        <v>56</v>
      </c>
      <c r="AC246" s="263">
        <f>AA232-AA246</f>
        <v>10</v>
      </c>
      <c r="AD246" s="285">
        <f>AC246/AA232</f>
        <v>8.4709868699703512E-4</v>
      </c>
    </row>
    <row r="247" spans="1:30" x14ac:dyDescent="0.2">
      <c r="A247" s="1206" t="s">
        <v>28</v>
      </c>
      <c r="B247" s="1207"/>
      <c r="C247" s="218">
        <v>92</v>
      </c>
      <c r="D247" s="267">
        <v>93</v>
      </c>
      <c r="E247" s="267">
        <v>92.5</v>
      </c>
      <c r="F247" s="267">
        <v>93.5</v>
      </c>
      <c r="G247" s="309">
        <v>95</v>
      </c>
      <c r="H247" s="218">
        <v>94.5</v>
      </c>
      <c r="I247" s="267">
        <v>93.5</v>
      </c>
      <c r="J247" s="267">
        <v>92</v>
      </c>
      <c r="K247" s="267">
        <v>90.5</v>
      </c>
      <c r="L247" s="309">
        <v>88.5</v>
      </c>
      <c r="M247" s="218">
        <v>92.5</v>
      </c>
      <c r="N247" s="267">
        <v>89</v>
      </c>
      <c r="O247" s="267">
        <v>88.5</v>
      </c>
      <c r="P247" s="267">
        <v>85</v>
      </c>
      <c r="Q247" s="309">
        <v>87.5</v>
      </c>
      <c r="R247" s="218">
        <v>91.5</v>
      </c>
      <c r="S247" s="267">
        <v>93</v>
      </c>
      <c r="T247" s="267">
        <v>96.5</v>
      </c>
      <c r="U247" s="267">
        <v>98</v>
      </c>
      <c r="V247" s="267">
        <v>94.5</v>
      </c>
      <c r="W247" s="267">
        <v>93</v>
      </c>
      <c r="X247" s="267">
        <v>93</v>
      </c>
      <c r="Y247" s="267">
        <v>93</v>
      </c>
      <c r="Z247" s="219">
        <v>89.5</v>
      </c>
      <c r="AA247" s="325"/>
      <c r="AB247" s="200" t="s">
        <v>57</v>
      </c>
      <c r="AC247" s="200">
        <v>84.39</v>
      </c>
    </row>
    <row r="248" spans="1:30" ht="13.5" thickBot="1" x14ac:dyDescent="0.25">
      <c r="A248" s="1212" t="s">
        <v>26</v>
      </c>
      <c r="B248" s="1213"/>
      <c r="C248" s="623">
        <f t="shared" ref="C248:Z248" si="183">C247-C233</f>
        <v>7.5</v>
      </c>
      <c r="D248" s="624">
        <f t="shared" si="183"/>
        <v>7.5</v>
      </c>
      <c r="E248" s="624">
        <f t="shared" si="183"/>
        <v>7.5</v>
      </c>
      <c r="F248" s="624">
        <f t="shared" si="183"/>
        <v>7</v>
      </c>
      <c r="G248" s="626">
        <f t="shared" si="183"/>
        <v>7.5</v>
      </c>
      <c r="H248" s="623">
        <f t="shared" si="183"/>
        <v>7</v>
      </c>
      <c r="I248" s="624">
        <f t="shared" si="183"/>
        <v>7.5</v>
      </c>
      <c r="J248" s="624">
        <f t="shared" si="183"/>
        <v>7.5</v>
      </c>
      <c r="K248" s="624">
        <f t="shared" si="183"/>
        <v>7.5</v>
      </c>
      <c r="L248" s="626">
        <f t="shared" si="183"/>
        <v>7</v>
      </c>
      <c r="M248" s="623">
        <f t="shared" si="183"/>
        <v>7.5</v>
      </c>
      <c r="N248" s="624">
        <f t="shared" si="183"/>
        <v>7.5</v>
      </c>
      <c r="O248" s="624">
        <f t="shared" si="183"/>
        <v>7.5</v>
      </c>
      <c r="P248" s="624">
        <f t="shared" si="183"/>
        <v>7.5</v>
      </c>
      <c r="Q248" s="624">
        <f t="shared" si="183"/>
        <v>7</v>
      </c>
      <c r="R248" s="623">
        <f t="shared" si="183"/>
        <v>7.5</v>
      </c>
      <c r="S248" s="624">
        <f t="shared" si="183"/>
        <v>7</v>
      </c>
      <c r="T248" s="624">
        <f t="shared" si="183"/>
        <v>7.5</v>
      </c>
      <c r="U248" s="624">
        <f t="shared" si="183"/>
        <v>7.5</v>
      </c>
      <c r="V248" s="624">
        <f t="shared" si="183"/>
        <v>7</v>
      </c>
      <c r="W248" s="624">
        <f t="shared" si="183"/>
        <v>7</v>
      </c>
      <c r="X248" s="624">
        <f t="shared" si="183"/>
        <v>7.5</v>
      </c>
      <c r="Y248" s="624">
        <f t="shared" si="183"/>
        <v>7.5</v>
      </c>
      <c r="Z248" s="625">
        <f t="shared" si="183"/>
        <v>7.5</v>
      </c>
      <c r="AA248" s="371"/>
      <c r="AB248" s="200" t="s">
        <v>26</v>
      </c>
      <c r="AC248" s="200">
        <f>AC247-AC233</f>
        <v>7.6800000000000068</v>
      </c>
    </row>
    <row r="250" spans="1:30" ht="13.5" thickBot="1" x14ac:dyDescent="0.25"/>
    <row r="251" spans="1:30" ht="13.5" thickBot="1" x14ac:dyDescent="0.25">
      <c r="A251" s="230" t="s">
        <v>324</v>
      </c>
      <c r="B251" s="1025">
        <f>B237+1</f>
        <v>18</v>
      </c>
      <c r="C251" s="1077" t="s">
        <v>130</v>
      </c>
      <c r="D251" s="1078"/>
      <c r="E251" s="1078"/>
      <c r="F251" s="1078"/>
      <c r="G251" s="1078"/>
      <c r="H251" s="1078"/>
      <c r="I251" s="1078"/>
      <c r="J251" s="1078"/>
      <c r="K251" s="1078"/>
      <c r="L251" s="1079"/>
      <c r="M251" s="1077" t="s">
        <v>131</v>
      </c>
      <c r="N251" s="1078"/>
      <c r="O251" s="1078"/>
      <c r="P251" s="1078"/>
      <c r="Q251" s="1079"/>
      <c r="R251" s="1086" t="s">
        <v>53</v>
      </c>
      <c r="S251" s="1087"/>
      <c r="T251" s="1087"/>
      <c r="U251" s="1087"/>
      <c r="V251" s="1087"/>
      <c r="W251" s="1087"/>
      <c r="X251" s="1087"/>
      <c r="Y251" s="1087"/>
      <c r="Z251" s="1088"/>
      <c r="AA251" s="1080" t="s">
        <v>55</v>
      </c>
      <c r="AB251" s="228">
        <v>906</v>
      </c>
    </row>
    <row r="252" spans="1:30" ht="13.5" thickBot="1" x14ac:dyDescent="0.25">
      <c r="A252" s="1204" t="s">
        <v>54</v>
      </c>
      <c r="B252" s="1205"/>
      <c r="C252" s="677">
        <v>1</v>
      </c>
      <c r="D252" s="678">
        <v>2</v>
      </c>
      <c r="E252" s="678">
        <v>3</v>
      </c>
      <c r="F252" s="678">
        <v>4</v>
      </c>
      <c r="G252" s="679">
        <v>5</v>
      </c>
      <c r="H252" s="705">
        <v>6</v>
      </c>
      <c r="I252" s="690">
        <v>7</v>
      </c>
      <c r="J252" s="690">
        <v>8</v>
      </c>
      <c r="K252" s="690">
        <v>9</v>
      </c>
      <c r="L252" s="691">
        <v>10</v>
      </c>
      <c r="M252" s="271">
        <v>1</v>
      </c>
      <c r="N252" s="273">
        <v>2</v>
      </c>
      <c r="O252" s="273">
        <v>3</v>
      </c>
      <c r="P252" s="273">
        <v>4</v>
      </c>
      <c r="Q252" s="684">
        <v>5</v>
      </c>
      <c r="R252" s="271">
        <v>1</v>
      </c>
      <c r="S252" s="273">
        <v>2</v>
      </c>
      <c r="T252" s="273">
        <v>3</v>
      </c>
      <c r="U252" s="273">
        <v>4</v>
      </c>
      <c r="V252" s="273">
        <v>5</v>
      </c>
      <c r="W252" s="273">
        <v>6</v>
      </c>
      <c r="X252" s="273">
        <v>7</v>
      </c>
      <c r="Y252" s="273">
        <v>8</v>
      </c>
      <c r="Z252" s="686">
        <v>9</v>
      </c>
      <c r="AA252" s="1138"/>
      <c r="AB252" s="228"/>
      <c r="AC252" s="228"/>
    </row>
    <row r="253" spans="1:30" ht="13.5" thickBot="1" x14ac:dyDescent="0.25">
      <c r="A253" s="1206" t="s">
        <v>2</v>
      </c>
      <c r="B253" s="1207"/>
      <c r="C253" s="680">
        <v>4</v>
      </c>
      <c r="D253" s="681">
        <v>3</v>
      </c>
      <c r="E253" s="681">
        <v>3</v>
      </c>
      <c r="F253" s="682">
        <v>2</v>
      </c>
      <c r="G253" s="683">
        <v>1</v>
      </c>
      <c r="H253" s="685">
        <v>1</v>
      </c>
      <c r="I253" s="682">
        <v>2</v>
      </c>
      <c r="J253" s="681">
        <v>3</v>
      </c>
      <c r="K253" s="692">
        <v>4</v>
      </c>
      <c r="L253" s="693">
        <v>5</v>
      </c>
      <c r="M253" s="685">
        <v>1</v>
      </c>
      <c r="N253" s="682">
        <v>2</v>
      </c>
      <c r="O253" s="681">
        <v>3</v>
      </c>
      <c r="P253" s="692">
        <v>4</v>
      </c>
      <c r="Q253" s="693">
        <v>5</v>
      </c>
      <c r="R253" s="680">
        <v>4</v>
      </c>
      <c r="S253" s="681">
        <v>3</v>
      </c>
      <c r="T253" s="682">
        <v>2</v>
      </c>
      <c r="U253" s="683">
        <v>1</v>
      </c>
      <c r="V253" s="722">
        <v>1</v>
      </c>
      <c r="W253" s="682">
        <v>2</v>
      </c>
      <c r="X253" s="681">
        <v>3</v>
      </c>
      <c r="Y253" s="681">
        <v>3</v>
      </c>
      <c r="Z253" s="688">
        <v>4</v>
      </c>
      <c r="AA253" s="1139"/>
      <c r="AB253" s="210"/>
      <c r="AC253" s="210"/>
    </row>
    <row r="254" spans="1:30" x14ac:dyDescent="0.2">
      <c r="A254" s="1208" t="s">
        <v>3</v>
      </c>
      <c r="B254" s="1209"/>
      <c r="C254" s="637">
        <v>1980</v>
      </c>
      <c r="D254" s="443">
        <v>1980</v>
      </c>
      <c r="E254" s="443">
        <v>1980</v>
      </c>
      <c r="F254" s="443">
        <v>1980</v>
      </c>
      <c r="G254" s="445">
        <v>1980</v>
      </c>
      <c r="H254" s="442">
        <v>1980</v>
      </c>
      <c r="I254" s="443">
        <v>1980</v>
      </c>
      <c r="J254" s="443">
        <v>1980</v>
      </c>
      <c r="K254" s="443">
        <v>1980</v>
      </c>
      <c r="L254" s="445">
        <v>1980</v>
      </c>
      <c r="M254" s="442">
        <v>1980</v>
      </c>
      <c r="N254" s="443">
        <v>1980</v>
      </c>
      <c r="O254" s="443">
        <v>1980</v>
      </c>
      <c r="P254" s="443">
        <v>1980</v>
      </c>
      <c r="Q254" s="445">
        <v>1980</v>
      </c>
      <c r="R254" s="338">
        <v>1980</v>
      </c>
      <c r="S254" s="339">
        <v>1980</v>
      </c>
      <c r="T254" s="339">
        <v>1980</v>
      </c>
      <c r="U254" s="343">
        <v>1980</v>
      </c>
      <c r="V254" s="419">
        <v>1980</v>
      </c>
      <c r="W254" s="339">
        <v>1980</v>
      </c>
      <c r="X254" s="339">
        <v>1980</v>
      </c>
      <c r="Y254" s="339">
        <v>1980</v>
      </c>
      <c r="Z254" s="343">
        <v>1980</v>
      </c>
      <c r="AA254" s="342">
        <v>1980</v>
      </c>
      <c r="AC254" s="210"/>
    </row>
    <row r="255" spans="1:30" x14ac:dyDescent="0.2">
      <c r="A255" s="1210" t="s">
        <v>6</v>
      </c>
      <c r="B255" s="1211"/>
      <c r="C255" s="420">
        <v>2009</v>
      </c>
      <c r="D255" s="240">
        <v>2008</v>
      </c>
      <c r="E255" s="240">
        <v>2019</v>
      </c>
      <c r="F255" s="240">
        <v>2013</v>
      </c>
      <c r="G255" s="280">
        <v>1993</v>
      </c>
      <c r="H255" s="239">
        <v>1951</v>
      </c>
      <c r="I255" s="240">
        <v>1993</v>
      </c>
      <c r="J255" s="240">
        <v>1997</v>
      </c>
      <c r="K255" s="240">
        <v>2030</v>
      </c>
      <c r="L255" s="280">
        <v>2120</v>
      </c>
      <c r="M255" s="239">
        <v>2001</v>
      </c>
      <c r="N255" s="240">
        <v>1934</v>
      </c>
      <c r="O255" s="240">
        <v>2018</v>
      </c>
      <c r="P255" s="240">
        <v>2037</v>
      </c>
      <c r="Q255" s="280">
        <v>2246</v>
      </c>
      <c r="R255" s="239">
        <v>2062</v>
      </c>
      <c r="S255" s="240">
        <v>2029</v>
      </c>
      <c r="T255" s="240">
        <v>2066</v>
      </c>
      <c r="U255" s="241">
        <v>2059</v>
      </c>
      <c r="V255" s="420">
        <v>2058</v>
      </c>
      <c r="W255" s="240">
        <v>1973</v>
      </c>
      <c r="X255" s="240">
        <v>1982</v>
      </c>
      <c r="Y255" s="240">
        <v>2023</v>
      </c>
      <c r="Z255" s="241">
        <v>2026</v>
      </c>
      <c r="AA255" s="317">
        <v>2031</v>
      </c>
    </row>
    <row r="256" spans="1:30" x14ac:dyDescent="0.2">
      <c r="A256" s="1206" t="s">
        <v>7</v>
      </c>
      <c r="B256" s="1207"/>
      <c r="C256" s="421">
        <v>84</v>
      </c>
      <c r="D256" s="243">
        <v>93.8</v>
      </c>
      <c r="E256" s="243">
        <v>93.8</v>
      </c>
      <c r="F256" s="243">
        <v>88.9</v>
      </c>
      <c r="G256" s="281">
        <v>88.9</v>
      </c>
      <c r="H256" s="242">
        <v>76.2</v>
      </c>
      <c r="I256" s="243">
        <v>84.2</v>
      </c>
      <c r="J256" s="243">
        <v>96.6</v>
      </c>
      <c r="K256" s="243">
        <v>91.7</v>
      </c>
      <c r="L256" s="281">
        <v>88</v>
      </c>
      <c r="M256" s="242">
        <v>87.5</v>
      </c>
      <c r="N256" s="707">
        <v>76</v>
      </c>
      <c r="O256" s="243">
        <v>94.6</v>
      </c>
      <c r="P256" s="243">
        <v>87.5</v>
      </c>
      <c r="Q256" s="706">
        <v>76.900000000000006</v>
      </c>
      <c r="R256" s="242">
        <v>81</v>
      </c>
      <c r="S256" s="243">
        <v>91.9</v>
      </c>
      <c r="T256" s="243">
        <v>82.8</v>
      </c>
      <c r="U256" s="732">
        <v>64</v>
      </c>
      <c r="V256" s="421">
        <v>85.7</v>
      </c>
      <c r="W256" s="243">
        <v>92.9</v>
      </c>
      <c r="X256" s="243">
        <v>92.9</v>
      </c>
      <c r="Y256" s="243">
        <v>90.5</v>
      </c>
      <c r="Z256" s="732">
        <v>77.400000000000006</v>
      </c>
      <c r="AA256" s="245">
        <v>83.7</v>
      </c>
      <c r="AB256" s="734" t="s">
        <v>195</v>
      </c>
      <c r="AC256" s="393"/>
    </row>
    <row r="257" spans="1:30" x14ac:dyDescent="0.2">
      <c r="A257" s="1206" t="s">
        <v>8</v>
      </c>
      <c r="B257" s="1207"/>
      <c r="C257" s="422">
        <v>6.4000000000000001E-2</v>
      </c>
      <c r="D257" s="247">
        <v>6.2E-2</v>
      </c>
      <c r="E257" s="247">
        <v>5.6000000000000001E-2</v>
      </c>
      <c r="F257" s="247">
        <v>8.3000000000000004E-2</v>
      </c>
      <c r="G257" s="283">
        <v>7.3999999999999996E-2</v>
      </c>
      <c r="H257" s="246">
        <v>8.5999999999999993E-2</v>
      </c>
      <c r="I257" s="247">
        <v>6.6000000000000003E-2</v>
      </c>
      <c r="J257" s="247">
        <v>4.9000000000000002E-2</v>
      </c>
      <c r="K257" s="247">
        <v>6.6000000000000003E-2</v>
      </c>
      <c r="L257" s="283">
        <v>5.6000000000000001E-2</v>
      </c>
      <c r="M257" s="246">
        <v>6.3E-2</v>
      </c>
      <c r="N257" s="247">
        <v>7.5999999999999998E-2</v>
      </c>
      <c r="O257" s="247">
        <v>5.2999999999999999E-2</v>
      </c>
      <c r="P257" s="247">
        <v>6.7000000000000004E-2</v>
      </c>
      <c r="Q257" s="283">
        <v>8.5999999999999993E-2</v>
      </c>
      <c r="R257" s="246">
        <v>7.4999999999999997E-2</v>
      </c>
      <c r="S257" s="247">
        <v>6.4000000000000001E-2</v>
      </c>
      <c r="T257" s="247">
        <v>7.2999999999999995E-2</v>
      </c>
      <c r="U257" s="248">
        <v>0.108</v>
      </c>
      <c r="V257" s="422">
        <v>6.6000000000000003E-2</v>
      </c>
      <c r="W257" s="247">
        <v>5.5E-2</v>
      </c>
      <c r="X257" s="247">
        <v>5.5E-2</v>
      </c>
      <c r="Y257" s="247">
        <v>5.7000000000000002E-2</v>
      </c>
      <c r="Z257" s="248">
        <v>7.9000000000000001E-2</v>
      </c>
      <c r="AA257" s="249">
        <v>7.3999999999999996E-2</v>
      </c>
      <c r="AC257" s="313"/>
    </row>
    <row r="258" spans="1:30" x14ac:dyDescent="0.2">
      <c r="A258" s="1210" t="s">
        <v>1</v>
      </c>
      <c r="B258" s="1211"/>
      <c r="C258" s="423">
        <f>C255/C254*100-100</f>
        <v>1.4646464646464636</v>
      </c>
      <c r="D258" s="251">
        <f t="shared" ref="D258:Z258" si="184">D255/D254*100-100</f>
        <v>1.4141414141414259</v>
      </c>
      <c r="E258" s="251">
        <f t="shared" si="184"/>
        <v>1.969696969696983</v>
      </c>
      <c r="F258" s="251">
        <f t="shared" si="184"/>
        <v>1.6666666666666572</v>
      </c>
      <c r="G258" s="307">
        <f t="shared" si="184"/>
        <v>0.65656565656566102</v>
      </c>
      <c r="H258" s="250">
        <f t="shared" si="184"/>
        <v>-1.4646464646464636</v>
      </c>
      <c r="I258" s="251">
        <f t="shared" si="184"/>
        <v>0.65656565656566102</v>
      </c>
      <c r="J258" s="708">
        <f t="shared" si="184"/>
        <v>0.85858585858586878</v>
      </c>
      <c r="K258" s="251">
        <f t="shared" si="184"/>
        <v>2.525252525252526</v>
      </c>
      <c r="L258" s="307">
        <f t="shared" si="184"/>
        <v>7.0707070707070727</v>
      </c>
      <c r="M258" s="709">
        <f t="shared" si="184"/>
        <v>1.0606060606060481</v>
      </c>
      <c r="N258" s="251">
        <f t="shared" si="184"/>
        <v>-2.3232323232323324</v>
      </c>
      <c r="O258" s="251">
        <f t="shared" si="184"/>
        <v>1.9191919191919169</v>
      </c>
      <c r="P258" s="251">
        <f t="shared" si="184"/>
        <v>2.8787878787878753</v>
      </c>
      <c r="Q258" s="251">
        <f t="shared" si="184"/>
        <v>13.434343434343447</v>
      </c>
      <c r="R258" s="250">
        <f t="shared" si="184"/>
        <v>4.1414141414141312</v>
      </c>
      <c r="S258" s="251">
        <f t="shared" si="184"/>
        <v>2.474747474747474</v>
      </c>
      <c r="T258" s="251">
        <f t="shared" si="184"/>
        <v>4.343434343434339</v>
      </c>
      <c r="U258" s="252">
        <f t="shared" si="184"/>
        <v>3.9898989898989896</v>
      </c>
      <c r="V258" s="423">
        <f t="shared" si="184"/>
        <v>3.9393939393939377</v>
      </c>
      <c r="W258" s="251">
        <f t="shared" si="184"/>
        <v>-0.35353535353534937</v>
      </c>
      <c r="X258" s="251">
        <f t="shared" si="184"/>
        <v>0.10101010101008967</v>
      </c>
      <c r="Y258" s="251">
        <f t="shared" si="184"/>
        <v>2.1717171717171766</v>
      </c>
      <c r="Z258" s="252">
        <f t="shared" si="184"/>
        <v>2.3232323232323324</v>
      </c>
      <c r="AA258" s="316">
        <f>AA255/AA254*100-100</f>
        <v>2.5757575757575921</v>
      </c>
    </row>
    <row r="259" spans="1:30" ht="13.5" thickBot="1" x14ac:dyDescent="0.25">
      <c r="A259" s="1206" t="s">
        <v>27</v>
      </c>
      <c r="B259" s="1207"/>
      <c r="C259" s="437">
        <f t="shared" ref="C259:Z259" si="185">C255-C241</f>
        <v>143</v>
      </c>
      <c r="D259" s="255">
        <f t="shared" si="185"/>
        <v>175</v>
      </c>
      <c r="E259" s="255">
        <f t="shared" si="185"/>
        <v>174</v>
      </c>
      <c r="F259" s="255">
        <f t="shared" si="185"/>
        <v>162</v>
      </c>
      <c r="G259" s="436">
        <f t="shared" si="185"/>
        <v>256</v>
      </c>
      <c r="H259" s="220">
        <f t="shared" si="185"/>
        <v>148</v>
      </c>
      <c r="I259" s="221">
        <f t="shared" si="185"/>
        <v>180</v>
      </c>
      <c r="J259" s="221">
        <f t="shared" si="185"/>
        <v>159</v>
      </c>
      <c r="K259" s="221">
        <f t="shared" si="185"/>
        <v>164</v>
      </c>
      <c r="L259" s="341">
        <f t="shared" si="185"/>
        <v>184</v>
      </c>
      <c r="M259" s="254">
        <f t="shared" si="185"/>
        <v>212</v>
      </c>
      <c r="N259" s="255">
        <f t="shared" si="185"/>
        <v>114</v>
      </c>
      <c r="O259" s="255">
        <f t="shared" si="185"/>
        <v>153</v>
      </c>
      <c r="P259" s="255">
        <f t="shared" si="185"/>
        <v>107</v>
      </c>
      <c r="Q259" s="255">
        <f t="shared" si="185"/>
        <v>206</v>
      </c>
      <c r="R259" s="220">
        <f t="shared" si="185"/>
        <v>120</v>
      </c>
      <c r="S259" s="221">
        <f t="shared" si="185"/>
        <v>115</v>
      </c>
      <c r="T259" s="221">
        <f t="shared" si="185"/>
        <v>191</v>
      </c>
      <c r="U259" s="226">
        <f t="shared" si="185"/>
        <v>249</v>
      </c>
      <c r="V259" s="477">
        <f t="shared" si="185"/>
        <v>223</v>
      </c>
      <c r="W259" s="221">
        <f t="shared" si="185"/>
        <v>121</v>
      </c>
      <c r="X259" s="221">
        <f t="shared" si="185"/>
        <v>139</v>
      </c>
      <c r="Y259" s="221">
        <f t="shared" si="185"/>
        <v>170</v>
      </c>
      <c r="Z259" s="226">
        <f t="shared" si="185"/>
        <v>154</v>
      </c>
      <c r="AA259" s="287">
        <f>AA255-Y241</f>
        <v>178</v>
      </c>
      <c r="AC259" s="210"/>
    </row>
    <row r="260" spans="1:30" x14ac:dyDescent="0.2">
      <c r="A260" s="1206" t="s">
        <v>51</v>
      </c>
      <c r="B260" s="1207"/>
      <c r="C260" s="711">
        <v>669</v>
      </c>
      <c r="D260" s="712">
        <v>424</v>
      </c>
      <c r="E260" s="712">
        <v>422</v>
      </c>
      <c r="F260" s="713">
        <v>354</v>
      </c>
      <c r="G260" s="714">
        <v>225</v>
      </c>
      <c r="H260" s="715">
        <v>279</v>
      </c>
      <c r="I260" s="716">
        <v>508</v>
      </c>
      <c r="J260" s="260">
        <v>780</v>
      </c>
      <c r="K260" s="717">
        <v>659</v>
      </c>
      <c r="L260" s="718">
        <v>338</v>
      </c>
      <c r="M260" s="259">
        <v>319</v>
      </c>
      <c r="N260" s="719">
        <v>335</v>
      </c>
      <c r="O260" s="719">
        <v>488</v>
      </c>
      <c r="P260" s="720">
        <v>639</v>
      </c>
      <c r="Q260" s="721">
        <v>592</v>
      </c>
      <c r="R260" s="724">
        <v>563</v>
      </c>
      <c r="S260" s="725">
        <v>827</v>
      </c>
      <c r="T260" s="726">
        <v>384</v>
      </c>
      <c r="U260" s="727">
        <v>325</v>
      </c>
      <c r="V260" s="728">
        <v>270</v>
      </c>
      <c r="W260" s="729">
        <v>554</v>
      </c>
      <c r="X260" s="729">
        <v>561</v>
      </c>
      <c r="Y260" s="730">
        <v>563</v>
      </c>
      <c r="Z260" s="731">
        <v>712</v>
      </c>
      <c r="AA260" s="385">
        <f>SUM(C260:Z260)</f>
        <v>11790</v>
      </c>
      <c r="AB260" s="200" t="s">
        <v>56</v>
      </c>
      <c r="AC260" s="263">
        <f>AA246-AA260</f>
        <v>5</v>
      </c>
      <c r="AD260" s="285">
        <f>AC260/AA246</f>
        <v>4.2390843577787198E-4</v>
      </c>
    </row>
    <row r="261" spans="1:30" x14ac:dyDescent="0.2">
      <c r="A261" s="1206" t="s">
        <v>28</v>
      </c>
      <c r="B261" s="1207"/>
      <c r="C261" s="218">
        <v>99.5</v>
      </c>
      <c r="D261" s="267">
        <v>100</v>
      </c>
      <c r="E261" s="267">
        <v>99.5</v>
      </c>
      <c r="F261" s="267">
        <v>100.5</v>
      </c>
      <c r="G261" s="309">
        <v>102</v>
      </c>
      <c r="H261" s="218">
        <v>101.5</v>
      </c>
      <c r="I261" s="267">
        <v>100.5</v>
      </c>
      <c r="J261" s="710">
        <v>99.5</v>
      </c>
      <c r="K261" s="267">
        <v>97.5</v>
      </c>
      <c r="L261" s="309">
        <v>95.5</v>
      </c>
      <c r="M261" s="357">
        <v>99.5</v>
      </c>
      <c r="N261" s="267">
        <v>96.5</v>
      </c>
      <c r="O261" s="267">
        <v>96</v>
      </c>
      <c r="P261" s="267">
        <v>93</v>
      </c>
      <c r="Q261" s="309">
        <v>94</v>
      </c>
      <c r="R261" s="218">
        <v>99</v>
      </c>
      <c r="S261" s="267">
        <v>100.5</v>
      </c>
      <c r="T261" s="267">
        <v>103.5</v>
      </c>
      <c r="U261" s="219">
        <v>105</v>
      </c>
      <c r="V261" s="425">
        <v>101.5</v>
      </c>
      <c r="W261" s="267">
        <v>100.5</v>
      </c>
      <c r="X261" s="267">
        <v>100.5</v>
      </c>
      <c r="Y261" s="267">
        <v>100</v>
      </c>
      <c r="Z261" s="219">
        <v>97</v>
      </c>
      <c r="AA261" s="325"/>
      <c r="AB261" s="200" t="s">
        <v>57</v>
      </c>
      <c r="AC261" s="200">
        <v>91.72</v>
      </c>
    </row>
    <row r="262" spans="1:30" ht="13.5" thickBot="1" x14ac:dyDescent="0.25">
      <c r="A262" s="1212" t="s">
        <v>26</v>
      </c>
      <c r="B262" s="1213"/>
      <c r="C262" s="623">
        <f t="shared" ref="C262:Z262" si="186">C261-C247</f>
        <v>7.5</v>
      </c>
      <c r="D262" s="624">
        <f t="shared" si="186"/>
        <v>7</v>
      </c>
      <c r="E262" s="624">
        <f t="shared" si="186"/>
        <v>7</v>
      </c>
      <c r="F262" s="624">
        <f t="shared" si="186"/>
        <v>7</v>
      </c>
      <c r="G262" s="626">
        <f t="shared" si="186"/>
        <v>7</v>
      </c>
      <c r="H262" s="623">
        <f t="shared" si="186"/>
        <v>7</v>
      </c>
      <c r="I262" s="624">
        <f t="shared" si="186"/>
        <v>7</v>
      </c>
      <c r="J262" s="624">
        <f t="shared" si="186"/>
        <v>7.5</v>
      </c>
      <c r="K262" s="624">
        <f t="shared" si="186"/>
        <v>7</v>
      </c>
      <c r="L262" s="626">
        <f t="shared" si="186"/>
        <v>7</v>
      </c>
      <c r="M262" s="623">
        <f t="shared" si="186"/>
        <v>7</v>
      </c>
      <c r="N262" s="624">
        <f t="shared" si="186"/>
        <v>7.5</v>
      </c>
      <c r="O262" s="624">
        <f t="shared" si="186"/>
        <v>7.5</v>
      </c>
      <c r="P262" s="624">
        <f t="shared" si="186"/>
        <v>8</v>
      </c>
      <c r="Q262" s="624">
        <f t="shared" si="186"/>
        <v>6.5</v>
      </c>
      <c r="R262" s="623">
        <f t="shared" si="186"/>
        <v>7.5</v>
      </c>
      <c r="S262" s="624">
        <f t="shared" si="186"/>
        <v>7.5</v>
      </c>
      <c r="T262" s="624">
        <f t="shared" si="186"/>
        <v>7</v>
      </c>
      <c r="U262" s="625">
        <f t="shared" si="186"/>
        <v>7</v>
      </c>
      <c r="V262" s="723">
        <f t="shared" si="186"/>
        <v>7</v>
      </c>
      <c r="W262" s="624">
        <f t="shared" si="186"/>
        <v>7.5</v>
      </c>
      <c r="X262" s="624">
        <f t="shared" si="186"/>
        <v>7.5</v>
      </c>
      <c r="Y262" s="624">
        <f t="shared" si="186"/>
        <v>7</v>
      </c>
      <c r="Z262" s="625">
        <f t="shared" si="186"/>
        <v>7.5</v>
      </c>
      <c r="AA262" s="371"/>
      <c r="AB262" s="200" t="s">
        <v>26</v>
      </c>
      <c r="AC262" s="200">
        <f>AC261-AC247</f>
        <v>7.3299999999999983</v>
      </c>
    </row>
    <row r="263" spans="1:30" x14ac:dyDescent="0.2">
      <c r="N263" s="200" t="s">
        <v>101</v>
      </c>
      <c r="P263" s="200" t="s">
        <v>101</v>
      </c>
      <c r="Q263" s="200" t="s">
        <v>101</v>
      </c>
    </row>
    <row r="264" spans="1:30" ht="13.5" thickBot="1" x14ac:dyDescent="0.25"/>
    <row r="265" spans="1:30" ht="13.5" thickBot="1" x14ac:dyDescent="0.25">
      <c r="A265" s="230" t="s">
        <v>324</v>
      </c>
      <c r="B265" s="1025">
        <f>B251+1</f>
        <v>19</v>
      </c>
      <c r="C265" s="1077" t="s">
        <v>130</v>
      </c>
      <c r="D265" s="1078"/>
      <c r="E265" s="1078"/>
      <c r="F265" s="1078"/>
      <c r="G265" s="1078"/>
      <c r="H265" s="1078"/>
      <c r="I265" s="1078"/>
      <c r="J265" s="1078"/>
      <c r="K265" s="1078"/>
      <c r="L265" s="1079"/>
      <c r="M265" s="1077" t="s">
        <v>131</v>
      </c>
      <c r="N265" s="1078"/>
      <c r="O265" s="1078"/>
      <c r="P265" s="1078"/>
      <c r="Q265" s="1079"/>
      <c r="R265" s="1086" t="s">
        <v>53</v>
      </c>
      <c r="S265" s="1087"/>
      <c r="T265" s="1087"/>
      <c r="U265" s="1087"/>
      <c r="V265" s="1087"/>
      <c r="W265" s="1087"/>
      <c r="X265" s="1087"/>
      <c r="Y265" s="1087"/>
      <c r="Z265" s="1088"/>
      <c r="AA265" s="1080" t="s">
        <v>55</v>
      </c>
      <c r="AB265" s="228">
        <v>894</v>
      </c>
    </row>
    <row r="266" spans="1:30" ht="13.5" thickBot="1" x14ac:dyDescent="0.25">
      <c r="A266" s="1204" t="s">
        <v>54</v>
      </c>
      <c r="B266" s="1205"/>
      <c r="C266" s="677">
        <v>1</v>
      </c>
      <c r="D266" s="678">
        <v>2</v>
      </c>
      <c r="E266" s="678">
        <v>3</v>
      </c>
      <c r="F266" s="678">
        <v>4</v>
      </c>
      <c r="G266" s="679">
        <v>5</v>
      </c>
      <c r="H266" s="705">
        <v>6</v>
      </c>
      <c r="I266" s="690">
        <v>7</v>
      </c>
      <c r="J266" s="690">
        <v>8</v>
      </c>
      <c r="K266" s="690">
        <v>9</v>
      </c>
      <c r="L266" s="691">
        <v>10</v>
      </c>
      <c r="M266" s="271">
        <v>1</v>
      </c>
      <c r="N266" s="273">
        <v>2</v>
      </c>
      <c r="O266" s="273">
        <v>3</v>
      </c>
      <c r="P266" s="273">
        <v>4</v>
      </c>
      <c r="Q266" s="686">
        <v>5</v>
      </c>
      <c r="R266" s="272">
        <v>1</v>
      </c>
      <c r="S266" s="273">
        <v>2</v>
      </c>
      <c r="T266" s="273">
        <v>3</v>
      </c>
      <c r="U266" s="684">
        <v>4</v>
      </c>
      <c r="V266" s="271">
        <v>5</v>
      </c>
      <c r="W266" s="273">
        <v>6</v>
      </c>
      <c r="X266" s="273">
        <v>7</v>
      </c>
      <c r="Y266" s="273">
        <v>8</v>
      </c>
      <c r="Z266" s="686">
        <v>9</v>
      </c>
      <c r="AA266" s="1081"/>
      <c r="AB266" s="228"/>
      <c r="AC266" s="228"/>
    </row>
    <row r="267" spans="1:30" ht="13.5" thickBot="1" x14ac:dyDescent="0.25">
      <c r="A267" s="1206" t="s">
        <v>2</v>
      </c>
      <c r="B267" s="1207"/>
      <c r="C267" s="680">
        <v>4</v>
      </c>
      <c r="D267" s="681">
        <v>3</v>
      </c>
      <c r="E267" s="681">
        <v>3</v>
      </c>
      <c r="F267" s="682">
        <v>2</v>
      </c>
      <c r="G267" s="683">
        <v>1</v>
      </c>
      <c r="H267" s="722">
        <v>1</v>
      </c>
      <c r="I267" s="682">
        <v>2</v>
      </c>
      <c r="J267" s="681">
        <v>3</v>
      </c>
      <c r="K267" s="692">
        <v>4</v>
      </c>
      <c r="L267" s="737">
        <v>5</v>
      </c>
      <c r="M267" s="685">
        <v>1</v>
      </c>
      <c r="N267" s="682">
        <v>2</v>
      </c>
      <c r="O267" s="681">
        <v>3</v>
      </c>
      <c r="P267" s="692">
        <v>4</v>
      </c>
      <c r="Q267" s="693">
        <v>5</v>
      </c>
      <c r="R267" s="738">
        <v>4</v>
      </c>
      <c r="S267" s="681">
        <v>3</v>
      </c>
      <c r="T267" s="682">
        <v>2</v>
      </c>
      <c r="U267" s="741">
        <v>1</v>
      </c>
      <c r="V267" s="685">
        <v>1</v>
      </c>
      <c r="W267" s="682">
        <v>2</v>
      </c>
      <c r="X267" s="681">
        <v>3</v>
      </c>
      <c r="Y267" s="681">
        <v>3</v>
      </c>
      <c r="Z267" s="688">
        <v>4</v>
      </c>
      <c r="AA267" s="1141"/>
      <c r="AB267" s="210"/>
      <c r="AC267" s="210"/>
    </row>
    <row r="268" spans="1:30" x14ac:dyDescent="0.2">
      <c r="A268" s="1208" t="s">
        <v>3</v>
      </c>
      <c r="B268" s="1209"/>
      <c r="C268" s="442">
        <v>2130</v>
      </c>
      <c r="D268" s="443">
        <v>2130</v>
      </c>
      <c r="E268" s="443">
        <v>2130</v>
      </c>
      <c r="F268" s="443">
        <v>2130</v>
      </c>
      <c r="G268" s="634">
        <v>2130</v>
      </c>
      <c r="H268" s="637">
        <v>2130</v>
      </c>
      <c r="I268" s="443">
        <v>2130</v>
      </c>
      <c r="J268" s="443">
        <v>2130</v>
      </c>
      <c r="K268" s="443">
        <v>2130</v>
      </c>
      <c r="L268" s="445">
        <v>2130</v>
      </c>
      <c r="M268" s="442">
        <v>2130</v>
      </c>
      <c r="N268" s="443">
        <v>2130</v>
      </c>
      <c r="O268" s="443">
        <v>2130</v>
      </c>
      <c r="P268" s="443">
        <v>2130</v>
      </c>
      <c r="Q268" s="634">
        <v>2130</v>
      </c>
      <c r="R268" s="419">
        <v>2130</v>
      </c>
      <c r="S268" s="339">
        <v>2130</v>
      </c>
      <c r="T268" s="339">
        <v>2130</v>
      </c>
      <c r="U268" s="340">
        <v>2130</v>
      </c>
      <c r="V268" s="338">
        <v>2130</v>
      </c>
      <c r="W268" s="339">
        <v>2130</v>
      </c>
      <c r="X268" s="339">
        <v>2130</v>
      </c>
      <c r="Y268" s="339">
        <v>2130</v>
      </c>
      <c r="Z268" s="343">
        <v>2130</v>
      </c>
      <c r="AA268" s="384">
        <v>2130</v>
      </c>
      <c r="AC268" s="210"/>
    </row>
    <row r="269" spans="1:30" x14ac:dyDescent="0.2">
      <c r="A269" s="1210" t="s">
        <v>6</v>
      </c>
      <c r="B269" s="1211"/>
      <c r="C269" s="239">
        <v>2356</v>
      </c>
      <c r="D269" s="240">
        <v>2178</v>
      </c>
      <c r="E269" s="240">
        <v>2051</v>
      </c>
      <c r="F269" s="240">
        <v>2201</v>
      </c>
      <c r="G269" s="241">
        <v>2076</v>
      </c>
      <c r="H269" s="420">
        <v>2070</v>
      </c>
      <c r="I269" s="240">
        <v>2197</v>
      </c>
      <c r="J269" s="240">
        <v>2218</v>
      </c>
      <c r="K269" s="240">
        <v>2220</v>
      </c>
      <c r="L269" s="280">
        <v>2251</v>
      </c>
      <c r="M269" s="239">
        <v>2019</v>
      </c>
      <c r="N269" s="240">
        <v>2025</v>
      </c>
      <c r="O269" s="240">
        <v>2226</v>
      </c>
      <c r="P269" s="240">
        <v>2174</v>
      </c>
      <c r="Q269" s="241">
        <v>2408</v>
      </c>
      <c r="R269" s="420">
        <v>2288</v>
      </c>
      <c r="S269" s="240">
        <v>2270</v>
      </c>
      <c r="T269" s="240">
        <v>2236</v>
      </c>
      <c r="U269" s="280">
        <v>2030</v>
      </c>
      <c r="V269" s="239">
        <v>2133</v>
      </c>
      <c r="W269" s="240">
        <v>2159</v>
      </c>
      <c r="X269" s="240">
        <v>2165</v>
      </c>
      <c r="Y269" s="240">
        <v>2083</v>
      </c>
      <c r="Z269" s="241">
        <v>2287</v>
      </c>
      <c r="AA269" s="375">
        <v>2197</v>
      </c>
    </row>
    <row r="270" spans="1:30" x14ac:dyDescent="0.2">
      <c r="A270" s="1206" t="s">
        <v>7</v>
      </c>
      <c r="B270" s="1207"/>
      <c r="C270" s="242">
        <v>100</v>
      </c>
      <c r="D270" s="243">
        <v>100</v>
      </c>
      <c r="E270" s="243">
        <v>92.1</v>
      </c>
      <c r="F270" s="243">
        <v>88.9</v>
      </c>
      <c r="G270" s="244">
        <v>66.7</v>
      </c>
      <c r="H270" s="421">
        <v>81</v>
      </c>
      <c r="I270" s="243">
        <v>89.5</v>
      </c>
      <c r="J270" s="243">
        <v>98.3</v>
      </c>
      <c r="K270" s="243">
        <v>90</v>
      </c>
      <c r="L270" s="281">
        <v>72</v>
      </c>
      <c r="M270" s="242">
        <v>95.8</v>
      </c>
      <c r="N270" s="243">
        <v>100</v>
      </c>
      <c r="O270" s="243">
        <v>94.9</v>
      </c>
      <c r="P270" s="243">
        <v>100</v>
      </c>
      <c r="Q270" s="244">
        <v>93.3</v>
      </c>
      <c r="R270" s="421">
        <v>85.7</v>
      </c>
      <c r="S270" s="243">
        <v>87.1</v>
      </c>
      <c r="T270" s="243">
        <v>100</v>
      </c>
      <c r="U270" s="281">
        <v>100</v>
      </c>
      <c r="V270" s="242">
        <v>85.7</v>
      </c>
      <c r="W270" s="243">
        <v>85.7</v>
      </c>
      <c r="X270" s="243">
        <v>90.5</v>
      </c>
      <c r="Y270" s="243">
        <v>95.2</v>
      </c>
      <c r="Z270" s="244">
        <v>94.3</v>
      </c>
      <c r="AA270" s="376">
        <v>83.8</v>
      </c>
      <c r="AB270" s="228"/>
      <c r="AC270" s="393"/>
    </row>
    <row r="271" spans="1:30" x14ac:dyDescent="0.2">
      <c r="A271" s="1206" t="s">
        <v>8</v>
      </c>
      <c r="B271" s="1207"/>
      <c r="C271" s="246">
        <v>3.5999999999999997E-2</v>
      </c>
      <c r="D271" s="247">
        <v>2.8000000000000001E-2</v>
      </c>
      <c r="E271" s="247">
        <v>4.9000000000000002E-2</v>
      </c>
      <c r="F271" s="247">
        <v>6.9000000000000006E-2</v>
      </c>
      <c r="G271" s="248">
        <v>0.108</v>
      </c>
      <c r="H271" s="422">
        <v>8.8999999999999996E-2</v>
      </c>
      <c r="I271" s="247">
        <v>0.06</v>
      </c>
      <c r="J271" s="247">
        <v>4.3999999999999997E-2</v>
      </c>
      <c r="K271" s="247">
        <v>6.9000000000000006E-2</v>
      </c>
      <c r="L271" s="283">
        <v>8.8999999999999996E-2</v>
      </c>
      <c r="M271" s="246">
        <v>6.2E-2</v>
      </c>
      <c r="N271" s="247">
        <v>4.4999999999999998E-2</v>
      </c>
      <c r="O271" s="247">
        <v>5.1999999999999998E-2</v>
      </c>
      <c r="P271" s="247">
        <v>3.9E-2</v>
      </c>
      <c r="Q271" s="248">
        <v>5.0999999999999997E-2</v>
      </c>
      <c r="R271" s="422">
        <v>7.8E-2</v>
      </c>
      <c r="S271" s="247">
        <v>6.2E-2</v>
      </c>
      <c r="T271" s="247">
        <v>4.3999999999999997E-2</v>
      </c>
      <c r="U271" s="283">
        <v>4.7</v>
      </c>
      <c r="V271" s="246">
        <v>7.3999999999999996E-2</v>
      </c>
      <c r="W271" s="247">
        <v>6.8000000000000005E-2</v>
      </c>
      <c r="X271" s="247">
        <v>6.0999999999999999E-2</v>
      </c>
      <c r="Y271" s="247">
        <v>5.1999999999999998E-2</v>
      </c>
      <c r="Z271" s="248">
        <v>0.05</v>
      </c>
      <c r="AA271" s="377">
        <v>7.3999999999999996E-2</v>
      </c>
      <c r="AC271" s="313"/>
    </row>
    <row r="272" spans="1:30" x14ac:dyDescent="0.2">
      <c r="A272" s="1210" t="s">
        <v>1</v>
      </c>
      <c r="B272" s="1211"/>
      <c r="C272" s="250">
        <f>C269/C268*100-100</f>
        <v>10.610328638497649</v>
      </c>
      <c r="D272" s="251">
        <f t="shared" ref="D272:Z272" si="187">D269/D268*100-100</f>
        <v>2.2535211267605604</v>
      </c>
      <c r="E272" s="251">
        <f t="shared" si="187"/>
        <v>-3.7089201877934244</v>
      </c>
      <c r="F272" s="251">
        <f t="shared" si="187"/>
        <v>3.3333333333333428</v>
      </c>
      <c r="G272" s="252">
        <f t="shared" si="187"/>
        <v>-2.5352112676056322</v>
      </c>
      <c r="H272" s="423">
        <f t="shared" si="187"/>
        <v>-2.816901408450704</v>
      </c>
      <c r="I272" s="251">
        <f t="shared" si="187"/>
        <v>3.1455399061032949</v>
      </c>
      <c r="J272" s="708">
        <f t="shared" si="187"/>
        <v>4.1314553990610392</v>
      </c>
      <c r="K272" s="251">
        <f t="shared" si="187"/>
        <v>4.2253521126760489</v>
      </c>
      <c r="L272" s="307">
        <f t="shared" si="187"/>
        <v>5.6807511737089271</v>
      </c>
      <c r="M272" s="709">
        <f t="shared" si="187"/>
        <v>-5.2112676056338074</v>
      </c>
      <c r="N272" s="251">
        <f t="shared" si="187"/>
        <v>-4.9295774647887356</v>
      </c>
      <c r="O272" s="251">
        <f t="shared" si="187"/>
        <v>4.5070422535211208</v>
      </c>
      <c r="P272" s="251">
        <f t="shared" si="187"/>
        <v>2.0657276995305125</v>
      </c>
      <c r="Q272" s="252">
        <f t="shared" si="187"/>
        <v>13.051643192488257</v>
      </c>
      <c r="R272" s="423">
        <f t="shared" si="187"/>
        <v>7.4178403755868629</v>
      </c>
      <c r="S272" s="251">
        <f t="shared" si="187"/>
        <v>6.5727699530516475</v>
      </c>
      <c r="T272" s="251">
        <f t="shared" si="187"/>
        <v>4.9765258215962405</v>
      </c>
      <c r="U272" s="307">
        <f t="shared" si="187"/>
        <v>-4.6948356807511686</v>
      </c>
      <c r="V272" s="250">
        <f t="shared" si="187"/>
        <v>0.14084507042252881</v>
      </c>
      <c r="W272" s="251">
        <f t="shared" si="187"/>
        <v>1.3615023474178258</v>
      </c>
      <c r="X272" s="251">
        <f t="shared" si="187"/>
        <v>1.6431924882628977</v>
      </c>
      <c r="Y272" s="251">
        <f t="shared" si="187"/>
        <v>-2.2065727699530555</v>
      </c>
      <c r="Z272" s="252">
        <f t="shared" si="187"/>
        <v>7.3708920187793439</v>
      </c>
      <c r="AA272" s="369">
        <f>AA269/AA268*100-100</f>
        <v>3.1455399061032949</v>
      </c>
    </row>
    <row r="273" spans="1:31" ht="13.5" thickBot="1" x14ac:dyDescent="0.25">
      <c r="A273" s="1206" t="s">
        <v>27</v>
      </c>
      <c r="B273" s="1207"/>
      <c r="C273" s="254">
        <f>C269-C255</f>
        <v>347</v>
      </c>
      <c r="D273" s="255">
        <f t="shared" ref="D273:AA273" si="188">D269-D255</f>
        <v>170</v>
      </c>
      <c r="E273" s="255">
        <f t="shared" si="188"/>
        <v>32</v>
      </c>
      <c r="F273" s="255">
        <f t="shared" si="188"/>
        <v>188</v>
      </c>
      <c r="G273" s="256">
        <f t="shared" si="188"/>
        <v>83</v>
      </c>
      <c r="H273" s="477">
        <f t="shared" si="188"/>
        <v>119</v>
      </c>
      <c r="I273" s="221">
        <f t="shared" si="188"/>
        <v>204</v>
      </c>
      <c r="J273" s="221">
        <f t="shared" si="188"/>
        <v>221</v>
      </c>
      <c r="K273" s="221">
        <f t="shared" si="188"/>
        <v>190</v>
      </c>
      <c r="L273" s="341">
        <f t="shared" si="188"/>
        <v>131</v>
      </c>
      <c r="M273" s="254">
        <f t="shared" si="188"/>
        <v>18</v>
      </c>
      <c r="N273" s="255">
        <f t="shared" si="188"/>
        <v>91</v>
      </c>
      <c r="O273" s="255">
        <f t="shared" si="188"/>
        <v>208</v>
      </c>
      <c r="P273" s="255">
        <f t="shared" si="188"/>
        <v>137</v>
      </c>
      <c r="Q273" s="256">
        <f t="shared" si="188"/>
        <v>162</v>
      </c>
      <c r="R273" s="477">
        <f t="shared" si="188"/>
        <v>226</v>
      </c>
      <c r="S273" s="221">
        <f t="shared" si="188"/>
        <v>241</v>
      </c>
      <c r="T273" s="221">
        <f t="shared" si="188"/>
        <v>170</v>
      </c>
      <c r="U273" s="341">
        <f t="shared" si="188"/>
        <v>-29</v>
      </c>
      <c r="V273" s="220">
        <f t="shared" si="188"/>
        <v>75</v>
      </c>
      <c r="W273" s="221">
        <f t="shared" si="188"/>
        <v>186</v>
      </c>
      <c r="X273" s="221">
        <f t="shared" si="188"/>
        <v>183</v>
      </c>
      <c r="Y273" s="221">
        <f t="shared" si="188"/>
        <v>60</v>
      </c>
      <c r="Z273" s="226">
        <f t="shared" si="188"/>
        <v>261</v>
      </c>
      <c r="AA273" s="370">
        <f t="shared" si="188"/>
        <v>166</v>
      </c>
      <c r="AC273" s="210"/>
    </row>
    <row r="274" spans="1:31" x14ac:dyDescent="0.2">
      <c r="A274" s="1206" t="s">
        <v>51</v>
      </c>
      <c r="B274" s="1207"/>
      <c r="C274" s="711">
        <v>509</v>
      </c>
      <c r="D274" s="712">
        <v>505</v>
      </c>
      <c r="E274" s="712">
        <v>501</v>
      </c>
      <c r="F274" s="713">
        <v>354</v>
      </c>
      <c r="G274" s="736">
        <v>212</v>
      </c>
      <c r="H274" s="735">
        <v>268</v>
      </c>
      <c r="I274" s="716">
        <v>508</v>
      </c>
      <c r="J274" s="260">
        <v>762</v>
      </c>
      <c r="K274" s="717">
        <v>659</v>
      </c>
      <c r="L274" s="718">
        <v>338</v>
      </c>
      <c r="M274" s="259">
        <v>316</v>
      </c>
      <c r="N274" s="719">
        <v>362</v>
      </c>
      <c r="O274" s="719">
        <v>457</v>
      </c>
      <c r="P274" s="720">
        <v>679</v>
      </c>
      <c r="Q274" s="740">
        <v>550</v>
      </c>
      <c r="R274" s="739">
        <v>563</v>
      </c>
      <c r="S274" s="725">
        <v>827</v>
      </c>
      <c r="T274" s="726">
        <v>384</v>
      </c>
      <c r="U274" s="742">
        <v>301</v>
      </c>
      <c r="V274" s="743">
        <v>254</v>
      </c>
      <c r="W274" s="729">
        <v>554</v>
      </c>
      <c r="X274" s="729">
        <v>561</v>
      </c>
      <c r="Y274" s="730">
        <v>526</v>
      </c>
      <c r="Z274" s="731">
        <v>748</v>
      </c>
      <c r="AA274" s="385">
        <f>SUM(C274:Z274)</f>
        <v>11698</v>
      </c>
      <c r="AB274" s="200" t="s">
        <v>56</v>
      </c>
      <c r="AC274" s="263">
        <f>AA260-AA274</f>
        <v>92</v>
      </c>
      <c r="AD274" s="285">
        <f>AC274/AA260</f>
        <v>7.8032230703986433E-3</v>
      </c>
      <c r="AE274" s="210"/>
    </row>
    <row r="275" spans="1:31" x14ac:dyDescent="0.2">
      <c r="A275" s="1206" t="s">
        <v>28</v>
      </c>
      <c r="B275" s="1207"/>
      <c r="C275" s="218">
        <v>106</v>
      </c>
      <c r="D275" s="267">
        <v>107</v>
      </c>
      <c r="E275" s="267">
        <v>107.5</v>
      </c>
      <c r="F275" s="267">
        <v>107.5</v>
      </c>
      <c r="G275" s="219">
        <v>109.5</v>
      </c>
      <c r="H275" s="425">
        <v>109</v>
      </c>
      <c r="I275" s="267">
        <v>107.5</v>
      </c>
      <c r="J275" s="267">
        <v>106.5</v>
      </c>
      <c r="K275" s="267">
        <v>104.5</v>
      </c>
      <c r="L275" s="309">
        <v>103</v>
      </c>
      <c r="M275" s="218">
        <v>107</v>
      </c>
      <c r="N275" s="267">
        <v>104</v>
      </c>
      <c r="O275" s="267">
        <v>103</v>
      </c>
      <c r="P275" s="267">
        <v>101.5</v>
      </c>
      <c r="Q275" s="219">
        <v>100.5</v>
      </c>
      <c r="R275" s="425">
        <v>105.5</v>
      </c>
      <c r="S275" s="267">
        <v>107</v>
      </c>
      <c r="T275" s="267">
        <v>110.5</v>
      </c>
      <c r="U275" s="309">
        <v>112.5</v>
      </c>
      <c r="V275" s="218">
        <v>109</v>
      </c>
      <c r="W275" s="267">
        <v>108</v>
      </c>
      <c r="X275" s="267">
        <v>108</v>
      </c>
      <c r="Y275" s="267">
        <v>107.5</v>
      </c>
      <c r="Z275" s="219">
        <v>103.5</v>
      </c>
      <c r="AA275" s="325"/>
      <c r="AB275" s="200" t="s">
        <v>57</v>
      </c>
      <c r="AC275" s="200">
        <v>99.15</v>
      </c>
      <c r="AE275" s="210"/>
    </row>
    <row r="276" spans="1:31" ht="13.5" thickBot="1" x14ac:dyDescent="0.25">
      <c r="A276" s="1212" t="s">
        <v>26</v>
      </c>
      <c r="B276" s="1213"/>
      <c r="C276" s="623">
        <f>C275-C261</f>
        <v>6.5</v>
      </c>
      <c r="D276" s="624">
        <f>D275-D261</f>
        <v>7</v>
      </c>
      <c r="E276" s="624">
        <f t="shared" ref="E276:Z276" si="189">E275-E261</f>
        <v>8</v>
      </c>
      <c r="F276" s="624">
        <f t="shared" si="189"/>
        <v>7</v>
      </c>
      <c r="G276" s="625">
        <f t="shared" si="189"/>
        <v>7.5</v>
      </c>
      <c r="H276" s="723">
        <f t="shared" si="189"/>
        <v>7.5</v>
      </c>
      <c r="I276" s="624">
        <f t="shared" si="189"/>
        <v>7</v>
      </c>
      <c r="J276" s="624">
        <f t="shared" si="189"/>
        <v>7</v>
      </c>
      <c r="K276" s="624">
        <f t="shared" si="189"/>
        <v>7</v>
      </c>
      <c r="L276" s="626">
        <f t="shared" si="189"/>
        <v>7.5</v>
      </c>
      <c r="M276" s="623">
        <f t="shared" si="189"/>
        <v>7.5</v>
      </c>
      <c r="N276" s="624">
        <f t="shared" si="189"/>
        <v>7.5</v>
      </c>
      <c r="O276" s="624">
        <f t="shared" si="189"/>
        <v>7</v>
      </c>
      <c r="P276" s="624">
        <f t="shared" si="189"/>
        <v>8.5</v>
      </c>
      <c r="Q276" s="625">
        <f t="shared" si="189"/>
        <v>6.5</v>
      </c>
      <c r="R276" s="723">
        <f t="shared" si="189"/>
        <v>6.5</v>
      </c>
      <c r="S276" s="624">
        <f t="shared" si="189"/>
        <v>6.5</v>
      </c>
      <c r="T276" s="624">
        <f t="shared" si="189"/>
        <v>7</v>
      </c>
      <c r="U276" s="626">
        <f t="shared" si="189"/>
        <v>7.5</v>
      </c>
      <c r="V276" s="623">
        <f t="shared" si="189"/>
        <v>7.5</v>
      </c>
      <c r="W276" s="624">
        <f t="shared" si="189"/>
        <v>7.5</v>
      </c>
      <c r="X276" s="624">
        <f t="shared" si="189"/>
        <v>7.5</v>
      </c>
      <c r="Y276" s="624">
        <f t="shared" si="189"/>
        <v>7.5</v>
      </c>
      <c r="Z276" s="625">
        <f t="shared" si="189"/>
        <v>6.5</v>
      </c>
      <c r="AA276" s="371"/>
      <c r="AB276" s="200" t="s">
        <v>26</v>
      </c>
      <c r="AC276" s="200">
        <f>AC275-AC261</f>
        <v>7.4300000000000068</v>
      </c>
      <c r="AE276" s="210"/>
    </row>
    <row r="277" spans="1:31" x14ac:dyDescent="0.2">
      <c r="AE277" s="210"/>
    </row>
    <row r="278" spans="1:31" ht="13.5" thickBot="1" x14ac:dyDescent="0.25">
      <c r="C278" s="200">
        <v>106</v>
      </c>
      <c r="D278" s="200">
        <v>107</v>
      </c>
      <c r="E278" s="200">
        <v>107.5</v>
      </c>
      <c r="F278" s="765">
        <v>109.5</v>
      </c>
      <c r="G278" s="765">
        <v>107.5</v>
      </c>
      <c r="H278" s="765">
        <v>109</v>
      </c>
      <c r="I278" s="765">
        <v>107.5</v>
      </c>
      <c r="J278" s="200">
        <v>106.5</v>
      </c>
      <c r="K278" s="765">
        <v>104.5</v>
      </c>
      <c r="L278" s="765">
        <v>103</v>
      </c>
      <c r="M278" s="766">
        <v>107</v>
      </c>
      <c r="N278" s="766">
        <v>104</v>
      </c>
      <c r="O278" s="766">
        <v>103</v>
      </c>
      <c r="P278" s="766">
        <v>101.5</v>
      </c>
      <c r="Q278" s="766">
        <v>100.5</v>
      </c>
      <c r="R278" s="765">
        <v>107</v>
      </c>
      <c r="S278" s="765">
        <v>105.5</v>
      </c>
      <c r="T278" s="200">
        <v>110.5</v>
      </c>
      <c r="U278" s="200">
        <v>112.5</v>
      </c>
      <c r="V278" s="765">
        <v>109</v>
      </c>
      <c r="W278" s="765">
        <v>108</v>
      </c>
      <c r="X278" s="765">
        <v>108</v>
      </c>
      <c r="Y278" s="765">
        <v>107.5</v>
      </c>
      <c r="Z278" s="765">
        <v>103.5</v>
      </c>
    </row>
    <row r="279" spans="1:31" ht="13.5" thickBot="1" x14ac:dyDescent="0.25">
      <c r="A279" s="230" t="s">
        <v>324</v>
      </c>
      <c r="B279" s="1025">
        <f>B265+1</f>
        <v>20</v>
      </c>
      <c r="C279" s="1086" t="s">
        <v>130</v>
      </c>
      <c r="D279" s="1087"/>
      <c r="E279" s="1087"/>
      <c r="F279" s="1087"/>
      <c r="G279" s="1087"/>
      <c r="H279" s="1087"/>
      <c r="I279" s="1087"/>
      <c r="J279" s="1087"/>
      <c r="K279" s="1087"/>
      <c r="L279" s="1088"/>
      <c r="M279" s="1077" t="s">
        <v>131</v>
      </c>
      <c r="N279" s="1078"/>
      <c r="O279" s="1078"/>
      <c r="P279" s="1078"/>
      <c r="Q279" s="1079"/>
      <c r="R279" s="1086" t="s">
        <v>53</v>
      </c>
      <c r="S279" s="1087"/>
      <c r="T279" s="1087"/>
      <c r="U279" s="1087"/>
      <c r="V279" s="1087"/>
      <c r="W279" s="1087"/>
      <c r="X279" s="1087"/>
      <c r="Y279" s="1087"/>
      <c r="Z279" s="1088"/>
      <c r="AA279" s="1080" t="s">
        <v>55</v>
      </c>
      <c r="AB279" s="228">
        <v>894</v>
      </c>
    </row>
    <row r="280" spans="1:31" ht="13.5" thickBot="1" x14ac:dyDescent="0.25">
      <c r="A280" s="1204" t="s">
        <v>54</v>
      </c>
      <c r="B280" s="1205"/>
      <c r="C280" s="677">
        <v>1</v>
      </c>
      <c r="D280" s="678">
        <v>2</v>
      </c>
      <c r="E280" s="678">
        <v>3</v>
      </c>
      <c r="F280" s="678">
        <v>4</v>
      </c>
      <c r="G280" s="679">
        <v>5</v>
      </c>
      <c r="H280" s="705">
        <v>6</v>
      </c>
      <c r="I280" s="690">
        <v>7</v>
      </c>
      <c r="J280" s="690">
        <v>8</v>
      </c>
      <c r="K280" s="690">
        <v>9</v>
      </c>
      <c r="L280" s="691">
        <v>10</v>
      </c>
      <c r="M280" s="271">
        <v>1</v>
      </c>
      <c r="N280" s="273">
        <v>2</v>
      </c>
      <c r="O280" s="273">
        <v>3</v>
      </c>
      <c r="P280" s="273">
        <v>4</v>
      </c>
      <c r="Q280" s="686">
        <v>5</v>
      </c>
      <c r="R280" s="272">
        <v>1</v>
      </c>
      <c r="S280" s="273">
        <v>2</v>
      </c>
      <c r="T280" s="273">
        <v>3</v>
      </c>
      <c r="U280" s="684">
        <v>4</v>
      </c>
      <c r="V280" s="271">
        <v>5</v>
      </c>
      <c r="W280" s="273">
        <v>6</v>
      </c>
      <c r="X280" s="273">
        <v>7</v>
      </c>
      <c r="Y280" s="273">
        <v>8</v>
      </c>
      <c r="Z280" s="686">
        <v>9</v>
      </c>
      <c r="AA280" s="1081"/>
      <c r="AB280" s="228"/>
      <c r="AC280" s="228"/>
    </row>
    <row r="281" spans="1:31" ht="13.5" thickBot="1" x14ac:dyDescent="0.25">
      <c r="A281" s="1206" t="s">
        <v>2</v>
      </c>
      <c r="B281" s="1207"/>
      <c r="C281" s="680">
        <v>4</v>
      </c>
      <c r="D281" s="681">
        <v>3</v>
      </c>
      <c r="E281" s="681">
        <v>3</v>
      </c>
      <c r="F281" s="682">
        <v>2</v>
      </c>
      <c r="G281" s="683">
        <v>1</v>
      </c>
      <c r="H281" s="722">
        <v>1</v>
      </c>
      <c r="I281" s="682">
        <v>2</v>
      </c>
      <c r="J281" s="681">
        <v>3</v>
      </c>
      <c r="K281" s="692">
        <v>4</v>
      </c>
      <c r="L281" s="737">
        <v>5</v>
      </c>
      <c r="M281" s="685">
        <v>1</v>
      </c>
      <c r="N281" s="682">
        <v>2</v>
      </c>
      <c r="O281" s="681">
        <v>3</v>
      </c>
      <c r="P281" s="692">
        <v>4</v>
      </c>
      <c r="Q281" s="693">
        <v>5</v>
      </c>
      <c r="R281" s="738">
        <v>4</v>
      </c>
      <c r="S281" s="681">
        <v>3</v>
      </c>
      <c r="T281" s="682">
        <v>2</v>
      </c>
      <c r="U281" s="741">
        <v>1</v>
      </c>
      <c r="V281" s="685">
        <v>1</v>
      </c>
      <c r="W281" s="682">
        <v>2</v>
      </c>
      <c r="X281" s="681">
        <v>3</v>
      </c>
      <c r="Y281" s="681">
        <v>3</v>
      </c>
      <c r="Z281" s="688">
        <v>4</v>
      </c>
      <c r="AA281" s="1141"/>
      <c r="AB281" s="210"/>
      <c r="AC281" s="210"/>
    </row>
    <row r="282" spans="1:31" x14ac:dyDescent="0.2">
      <c r="A282" s="1208" t="s">
        <v>3</v>
      </c>
      <c r="B282" s="1209"/>
      <c r="C282" s="442">
        <v>2290</v>
      </c>
      <c r="D282" s="443">
        <v>2290</v>
      </c>
      <c r="E282" s="443">
        <v>2290</v>
      </c>
      <c r="F282" s="443">
        <v>2290</v>
      </c>
      <c r="G282" s="634">
        <v>2290</v>
      </c>
      <c r="H282" s="637">
        <v>2290</v>
      </c>
      <c r="I282" s="443">
        <v>2290</v>
      </c>
      <c r="J282" s="443">
        <v>2290</v>
      </c>
      <c r="K282" s="443">
        <v>2290</v>
      </c>
      <c r="L282" s="445">
        <v>2290</v>
      </c>
      <c r="M282" s="442">
        <v>2290</v>
      </c>
      <c r="N282" s="443">
        <v>2290</v>
      </c>
      <c r="O282" s="443">
        <v>2290</v>
      </c>
      <c r="P282" s="443">
        <v>2290</v>
      </c>
      <c r="Q282" s="634">
        <v>2290</v>
      </c>
      <c r="R282" s="419">
        <v>2290</v>
      </c>
      <c r="S282" s="339">
        <v>2290</v>
      </c>
      <c r="T282" s="339">
        <v>2290</v>
      </c>
      <c r="U282" s="340">
        <v>2290</v>
      </c>
      <c r="V282" s="338">
        <v>2290</v>
      </c>
      <c r="W282" s="339">
        <v>2290</v>
      </c>
      <c r="X282" s="339">
        <v>2290</v>
      </c>
      <c r="Y282" s="339">
        <v>2290</v>
      </c>
      <c r="Z282" s="343">
        <v>2290</v>
      </c>
      <c r="AA282" s="384">
        <v>2290</v>
      </c>
      <c r="AC282" s="210"/>
    </row>
    <row r="283" spans="1:31" x14ac:dyDescent="0.2">
      <c r="A283" s="1210" t="s">
        <v>6</v>
      </c>
      <c r="B283" s="1211"/>
      <c r="C283" s="239">
        <v>2520</v>
      </c>
      <c r="D283" s="240">
        <v>2383</v>
      </c>
      <c r="E283" s="240">
        <v>2258</v>
      </c>
      <c r="F283" s="240">
        <v>2438</v>
      </c>
      <c r="G283" s="241">
        <v>2215</v>
      </c>
      <c r="H283" s="420">
        <v>2241</v>
      </c>
      <c r="I283" s="240">
        <v>2398</v>
      </c>
      <c r="J283" s="240">
        <v>2375</v>
      </c>
      <c r="K283" s="240">
        <v>2324</v>
      </c>
      <c r="L283" s="280">
        <v>2541</v>
      </c>
      <c r="M283" s="239">
        <v>2254</v>
      </c>
      <c r="N283" s="240">
        <v>2244</v>
      </c>
      <c r="O283" s="240">
        <v>2444</v>
      </c>
      <c r="P283" s="240">
        <v>2406</v>
      </c>
      <c r="Q283" s="241">
        <v>2605</v>
      </c>
      <c r="R283" s="420">
        <v>2255</v>
      </c>
      <c r="S283" s="240">
        <v>2514</v>
      </c>
      <c r="T283" s="240">
        <v>2474</v>
      </c>
      <c r="U283" s="280">
        <v>2343</v>
      </c>
      <c r="V283" s="239">
        <v>2124</v>
      </c>
      <c r="W283" s="240">
        <v>2271</v>
      </c>
      <c r="X283" s="240">
        <v>2472</v>
      </c>
      <c r="Y283" s="240">
        <v>2272</v>
      </c>
      <c r="Z283" s="241">
        <v>2452</v>
      </c>
      <c r="AA283" s="375">
        <v>2384</v>
      </c>
    </row>
    <row r="284" spans="1:31" x14ac:dyDescent="0.2">
      <c r="A284" s="1206" t="s">
        <v>7</v>
      </c>
      <c r="B284" s="1207"/>
      <c r="C284" s="242">
        <v>97.4</v>
      </c>
      <c r="D284" s="243">
        <v>100</v>
      </c>
      <c r="E284" s="243">
        <v>94.7</v>
      </c>
      <c r="F284" s="243">
        <v>100</v>
      </c>
      <c r="G284" s="244">
        <v>100</v>
      </c>
      <c r="H284" s="421">
        <v>96</v>
      </c>
      <c r="I284" s="243">
        <v>93.8</v>
      </c>
      <c r="J284" s="243">
        <v>98.2</v>
      </c>
      <c r="K284" s="243">
        <v>95.7</v>
      </c>
      <c r="L284" s="281">
        <v>93.1</v>
      </c>
      <c r="M284" s="242">
        <v>100</v>
      </c>
      <c r="N284" s="243">
        <v>100</v>
      </c>
      <c r="O284" s="243">
        <v>96.1</v>
      </c>
      <c r="P284" s="243">
        <v>100</v>
      </c>
      <c r="Q284" s="244">
        <v>85.4</v>
      </c>
      <c r="R284" s="421">
        <v>97.6</v>
      </c>
      <c r="S284" s="243">
        <v>91.9</v>
      </c>
      <c r="T284" s="243">
        <v>89.7</v>
      </c>
      <c r="U284" s="281">
        <v>87</v>
      </c>
      <c r="V284" s="242">
        <v>90.5</v>
      </c>
      <c r="W284" s="243">
        <v>100</v>
      </c>
      <c r="X284" s="243">
        <v>97.4</v>
      </c>
      <c r="Y284" s="243">
        <v>94.9</v>
      </c>
      <c r="Z284" s="244">
        <v>96.4</v>
      </c>
      <c r="AA284" s="376">
        <v>86.2</v>
      </c>
      <c r="AB284" s="228"/>
      <c r="AC284" s="393"/>
    </row>
    <row r="285" spans="1:31" x14ac:dyDescent="0.2">
      <c r="A285" s="1206" t="s">
        <v>8</v>
      </c>
      <c r="B285" s="1207"/>
      <c r="C285" s="246">
        <v>3.9E-2</v>
      </c>
      <c r="D285" s="247">
        <v>2.9000000000000001E-2</v>
      </c>
      <c r="E285" s="247">
        <v>4.3999999999999997E-2</v>
      </c>
      <c r="F285" s="247">
        <v>4.1000000000000002E-2</v>
      </c>
      <c r="G285" s="248">
        <v>4.7E-2</v>
      </c>
      <c r="H285" s="422">
        <v>5.5E-2</v>
      </c>
      <c r="I285" s="247">
        <v>4.9000000000000002E-2</v>
      </c>
      <c r="J285" s="247">
        <v>4.4999999999999998E-2</v>
      </c>
      <c r="K285" s="247">
        <v>4.9000000000000002E-2</v>
      </c>
      <c r="L285" s="283">
        <v>5.2999999999999999E-2</v>
      </c>
      <c r="M285" s="246">
        <v>4.2999999999999997E-2</v>
      </c>
      <c r="N285" s="247">
        <v>4.2999999999999997E-2</v>
      </c>
      <c r="O285" s="247">
        <v>5.6000000000000001E-2</v>
      </c>
      <c r="P285" s="247">
        <v>3.9E-2</v>
      </c>
      <c r="Q285" s="248">
        <v>7.0000000000000007E-2</v>
      </c>
      <c r="R285" s="422">
        <v>4.7E-2</v>
      </c>
      <c r="S285" s="247">
        <v>5.8999999999999997E-2</v>
      </c>
      <c r="T285" s="247">
        <v>5.6000000000000001E-2</v>
      </c>
      <c r="U285" s="283">
        <v>0.06</v>
      </c>
      <c r="V285" s="246">
        <v>6.8000000000000005E-2</v>
      </c>
      <c r="W285" s="247">
        <v>3.5999999999999997E-2</v>
      </c>
      <c r="X285" s="247">
        <v>0.04</v>
      </c>
      <c r="Y285" s="247">
        <v>5.0999999999999997E-2</v>
      </c>
      <c r="Z285" s="248">
        <v>4.8000000000000001E-2</v>
      </c>
      <c r="AA285" s="377">
        <v>6.8000000000000005E-2</v>
      </c>
      <c r="AC285" s="313"/>
    </row>
    <row r="286" spans="1:31" x14ac:dyDescent="0.2">
      <c r="A286" s="1210" t="s">
        <v>1</v>
      </c>
      <c r="B286" s="1211"/>
      <c r="C286" s="250">
        <f>C283/C282*100-100</f>
        <v>10.043668122270731</v>
      </c>
      <c r="D286" s="251">
        <f t="shared" ref="D286:Z286" si="190">D283/D282*100-100</f>
        <v>4.0611353711790485</v>
      </c>
      <c r="E286" s="251">
        <f t="shared" si="190"/>
        <v>-1.3973799126637516</v>
      </c>
      <c r="F286" s="251">
        <f t="shared" si="190"/>
        <v>6.4628820960698619</v>
      </c>
      <c r="G286" s="252">
        <f t="shared" si="190"/>
        <v>-3.2751091703056829</v>
      </c>
      <c r="H286" s="423">
        <f t="shared" si="190"/>
        <v>-2.1397379912663723</v>
      </c>
      <c r="I286" s="251">
        <f t="shared" si="190"/>
        <v>4.7161572052401652</v>
      </c>
      <c r="J286" s="251">
        <f t="shared" si="190"/>
        <v>3.7117903930131035</v>
      </c>
      <c r="K286" s="251">
        <f t="shared" si="190"/>
        <v>1.4847161572052414</v>
      </c>
      <c r="L286" s="307">
        <f t="shared" si="190"/>
        <v>10.960698689956331</v>
      </c>
      <c r="M286" s="250">
        <f t="shared" si="190"/>
        <v>-1.5720524017467312</v>
      </c>
      <c r="N286" s="251">
        <f t="shared" si="190"/>
        <v>-2.0087336244541518</v>
      </c>
      <c r="O286" s="251">
        <f t="shared" si="190"/>
        <v>6.7248908296943171</v>
      </c>
      <c r="P286" s="251">
        <f t="shared" si="190"/>
        <v>5.0655021834061102</v>
      </c>
      <c r="Q286" s="252">
        <f t="shared" si="190"/>
        <v>13.755458515283834</v>
      </c>
      <c r="R286" s="423">
        <f t="shared" si="190"/>
        <v>-1.5283842794759863</v>
      </c>
      <c r="S286" s="251">
        <f t="shared" si="190"/>
        <v>9.7816593886462755</v>
      </c>
      <c r="T286" s="251">
        <f t="shared" si="190"/>
        <v>8.0349344978166073</v>
      </c>
      <c r="U286" s="307">
        <f t="shared" si="190"/>
        <v>2.3144104803493519</v>
      </c>
      <c r="V286" s="250">
        <f t="shared" si="190"/>
        <v>-7.2489082969432417</v>
      </c>
      <c r="W286" s="251">
        <f t="shared" si="190"/>
        <v>-0.82969432314411051</v>
      </c>
      <c r="X286" s="251">
        <f t="shared" si="190"/>
        <v>7.9475982532751175</v>
      </c>
      <c r="Y286" s="251">
        <f t="shared" si="190"/>
        <v>-0.7860262008733514</v>
      </c>
      <c r="Z286" s="252">
        <f t="shared" si="190"/>
        <v>7.0742358078602621</v>
      </c>
      <c r="AA286" s="369">
        <f>AA283/AA282*100-100</f>
        <v>4.104803493449765</v>
      </c>
      <c r="AB286" s="767"/>
    </row>
    <row r="287" spans="1:31" ht="13.5" thickBot="1" x14ac:dyDescent="0.25">
      <c r="A287" s="1206" t="s">
        <v>27</v>
      </c>
      <c r="B287" s="1207"/>
      <c r="C287" s="254">
        <f>C283-C269</f>
        <v>164</v>
      </c>
      <c r="D287" s="255">
        <f t="shared" ref="D287:AA287" si="191">D283-D269</f>
        <v>205</v>
      </c>
      <c r="E287" s="255">
        <f t="shared" si="191"/>
        <v>207</v>
      </c>
      <c r="F287" s="255">
        <f t="shared" si="191"/>
        <v>237</v>
      </c>
      <c r="G287" s="256">
        <f t="shared" si="191"/>
        <v>139</v>
      </c>
      <c r="H287" s="477">
        <f t="shared" si="191"/>
        <v>171</v>
      </c>
      <c r="I287" s="221">
        <f t="shared" si="191"/>
        <v>201</v>
      </c>
      <c r="J287" s="221">
        <f t="shared" si="191"/>
        <v>157</v>
      </c>
      <c r="K287" s="221">
        <f t="shared" si="191"/>
        <v>104</v>
      </c>
      <c r="L287" s="341">
        <f t="shared" si="191"/>
        <v>290</v>
      </c>
      <c r="M287" s="254">
        <f t="shared" si="191"/>
        <v>235</v>
      </c>
      <c r="N287" s="255">
        <f t="shared" si="191"/>
        <v>219</v>
      </c>
      <c r="O287" s="255">
        <f t="shared" si="191"/>
        <v>218</v>
      </c>
      <c r="P287" s="255">
        <f t="shared" si="191"/>
        <v>232</v>
      </c>
      <c r="Q287" s="256">
        <f t="shared" si="191"/>
        <v>197</v>
      </c>
      <c r="R287" s="477">
        <f t="shared" si="191"/>
        <v>-33</v>
      </c>
      <c r="S287" s="221">
        <f t="shared" si="191"/>
        <v>244</v>
      </c>
      <c r="T287" s="221">
        <f t="shared" si="191"/>
        <v>238</v>
      </c>
      <c r="U287" s="341">
        <f t="shared" si="191"/>
        <v>313</v>
      </c>
      <c r="V287" s="220">
        <f t="shared" si="191"/>
        <v>-9</v>
      </c>
      <c r="W287" s="221">
        <f t="shared" si="191"/>
        <v>112</v>
      </c>
      <c r="X287" s="221">
        <f t="shared" si="191"/>
        <v>307</v>
      </c>
      <c r="Y287" s="221">
        <f t="shared" si="191"/>
        <v>189</v>
      </c>
      <c r="Z287" s="226">
        <f t="shared" si="191"/>
        <v>165</v>
      </c>
      <c r="AA287" s="370">
        <f t="shared" si="191"/>
        <v>187</v>
      </c>
      <c r="AC287" s="210"/>
    </row>
    <row r="288" spans="1:31" x14ac:dyDescent="0.2">
      <c r="A288" s="1206" t="s">
        <v>51</v>
      </c>
      <c r="B288" s="1207"/>
      <c r="C288" s="711">
        <v>508</v>
      </c>
      <c r="D288" s="712">
        <v>505</v>
      </c>
      <c r="E288" s="712">
        <v>499</v>
      </c>
      <c r="F288" s="713">
        <v>323</v>
      </c>
      <c r="G288" s="736">
        <v>242</v>
      </c>
      <c r="H288" s="735">
        <v>331</v>
      </c>
      <c r="I288" s="716">
        <v>443</v>
      </c>
      <c r="J288" s="260">
        <v>761</v>
      </c>
      <c r="K288" s="717">
        <v>612</v>
      </c>
      <c r="L288" s="718">
        <v>380</v>
      </c>
      <c r="M288" s="259">
        <v>314</v>
      </c>
      <c r="N288" s="719">
        <v>362</v>
      </c>
      <c r="O288" s="719">
        <v>457</v>
      </c>
      <c r="P288" s="720">
        <v>679</v>
      </c>
      <c r="Q288" s="740">
        <v>550</v>
      </c>
      <c r="R288" s="739">
        <v>560</v>
      </c>
      <c r="S288" s="725">
        <v>829</v>
      </c>
      <c r="T288" s="726">
        <v>383</v>
      </c>
      <c r="U288" s="742">
        <v>297</v>
      </c>
      <c r="V288" s="743">
        <v>275</v>
      </c>
      <c r="W288" s="729">
        <v>572</v>
      </c>
      <c r="X288" s="729">
        <v>520</v>
      </c>
      <c r="Y288" s="730">
        <v>526</v>
      </c>
      <c r="Z288" s="731">
        <v>748</v>
      </c>
      <c r="AA288" s="385">
        <f>SUM(C288:Z288)</f>
        <v>11676</v>
      </c>
      <c r="AB288" s="200" t="s">
        <v>56</v>
      </c>
      <c r="AC288" s="263">
        <f>AA274-AA288</f>
        <v>22</v>
      </c>
      <c r="AD288" s="285">
        <f>AC288/AA274</f>
        <v>1.8806633612583347E-3</v>
      </c>
    </row>
    <row r="289" spans="1:30" x14ac:dyDescent="0.2">
      <c r="A289" s="1206" t="s">
        <v>28</v>
      </c>
      <c r="B289" s="1207"/>
      <c r="C289" s="218">
        <v>111.5</v>
      </c>
      <c r="D289" s="267">
        <v>112</v>
      </c>
      <c r="E289" s="267">
        <v>112.5</v>
      </c>
      <c r="F289" s="760">
        <v>114.5</v>
      </c>
      <c r="G289" s="761">
        <v>115</v>
      </c>
      <c r="H289" s="762">
        <v>114.5</v>
      </c>
      <c r="I289" s="760">
        <v>112.5</v>
      </c>
      <c r="J289" s="267">
        <v>112</v>
      </c>
      <c r="K289" s="760">
        <v>109.5</v>
      </c>
      <c r="L289" s="763">
        <v>107.5</v>
      </c>
      <c r="M289" s="218">
        <v>112</v>
      </c>
      <c r="N289" s="267">
        <v>109</v>
      </c>
      <c r="O289" s="267">
        <v>108</v>
      </c>
      <c r="P289" s="267">
        <v>107</v>
      </c>
      <c r="Q289" s="219">
        <v>106</v>
      </c>
      <c r="R289" s="762">
        <v>111</v>
      </c>
      <c r="S289" s="760">
        <v>112.5</v>
      </c>
      <c r="T289" s="267">
        <v>116</v>
      </c>
      <c r="U289" s="309">
        <v>117</v>
      </c>
      <c r="V289" s="764">
        <v>114.5</v>
      </c>
      <c r="W289" s="760">
        <v>113.5</v>
      </c>
      <c r="X289" s="760">
        <v>113</v>
      </c>
      <c r="Y289" s="760">
        <v>112</v>
      </c>
      <c r="Z289" s="761">
        <v>108</v>
      </c>
      <c r="AA289" s="325"/>
      <c r="AB289" s="200" t="s">
        <v>57</v>
      </c>
      <c r="AC289" s="200">
        <v>106.25</v>
      </c>
    </row>
    <row r="290" spans="1:30" ht="13.5" thickBot="1" x14ac:dyDescent="0.25">
      <c r="A290" s="1212" t="s">
        <v>26</v>
      </c>
      <c r="B290" s="1213"/>
      <c r="C290" s="623">
        <f>C289-C278</f>
        <v>5.5</v>
      </c>
      <c r="D290" s="624">
        <f>D289-D278</f>
        <v>5</v>
      </c>
      <c r="E290" s="624">
        <f t="shared" ref="E290:Z290" si="192">E289-E278</f>
        <v>5</v>
      </c>
      <c r="F290" s="624">
        <f t="shared" si="192"/>
        <v>5</v>
      </c>
      <c r="G290" s="625">
        <f t="shared" si="192"/>
        <v>7.5</v>
      </c>
      <c r="H290" s="723">
        <f t="shared" si="192"/>
        <v>5.5</v>
      </c>
      <c r="I290" s="624">
        <f t="shared" si="192"/>
        <v>5</v>
      </c>
      <c r="J290" s="624">
        <f t="shared" si="192"/>
        <v>5.5</v>
      </c>
      <c r="K290" s="624">
        <f t="shared" si="192"/>
        <v>5</v>
      </c>
      <c r="L290" s="626">
        <f t="shared" si="192"/>
        <v>4.5</v>
      </c>
      <c r="M290" s="623">
        <f t="shared" si="192"/>
        <v>5</v>
      </c>
      <c r="N290" s="624">
        <f t="shared" si="192"/>
        <v>5</v>
      </c>
      <c r="O290" s="624">
        <f t="shared" si="192"/>
        <v>5</v>
      </c>
      <c r="P290" s="624">
        <f t="shared" si="192"/>
        <v>5.5</v>
      </c>
      <c r="Q290" s="625">
        <f t="shared" si="192"/>
        <v>5.5</v>
      </c>
      <c r="R290" s="723">
        <f t="shared" si="192"/>
        <v>4</v>
      </c>
      <c r="S290" s="624">
        <f t="shared" si="192"/>
        <v>7</v>
      </c>
      <c r="T290" s="624">
        <f t="shared" si="192"/>
        <v>5.5</v>
      </c>
      <c r="U290" s="626">
        <f t="shared" si="192"/>
        <v>4.5</v>
      </c>
      <c r="V290" s="623">
        <f t="shared" si="192"/>
        <v>5.5</v>
      </c>
      <c r="W290" s="624">
        <f t="shared" si="192"/>
        <v>5.5</v>
      </c>
      <c r="X290" s="624">
        <f t="shared" si="192"/>
        <v>5</v>
      </c>
      <c r="Y290" s="624">
        <f t="shared" si="192"/>
        <v>4.5</v>
      </c>
      <c r="Z290" s="625">
        <f t="shared" si="192"/>
        <v>4.5</v>
      </c>
      <c r="AA290" s="371"/>
      <c r="AB290" s="200" t="s">
        <v>26</v>
      </c>
      <c r="AC290" s="200">
        <f>AC289-AC275</f>
        <v>7.0999999999999943</v>
      </c>
    </row>
    <row r="292" spans="1:30" ht="13.5" thickBot="1" x14ac:dyDescent="0.25">
      <c r="C292" s="200" t="s">
        <v>223</v>
      </c>
      <c r="L292" s="200" t="s">
        <v>224</v>
      </c>
      <c r="M292" s="200" t="s">
        <v>223</v>
      </c>
      <c r="Q292" s="200" t="s">
        <v>225</v>
      </c>
      <c r="R292" s="200" t="s">
        <v>223</v>
      </c>
      <c r="Z292" s="200" t="s">
        <v>225</v>
      </c>
    </row>
    <row r="293" spans="1:30" ht="13.5" thickBot="1" x14ac:dyDescent="0.25">
      <c r="A293" s="230" t="s">
        <v>324</v>
      </c>
      <c r="B293" s="1025">
        <f>B279+1</f>
        <v>21</v>
      </c>
      <c r="C293" s="1142" t="s">
        <v>220</v>
      </c>
      <c r="D293" s="1143"/>
      <c r="E293" s="1143"/>
      <c r="F293" s="1143"/>
      <c r="G293" s="1143"/>
      <c r="H293" s="1143"/>
      <c r="I293" s="1143"/>
      <c r="J293" s="1143"/>
      <c r="K293" s="1143"/>
      <c r="L293" s="1144"/>
      <c r="M293" s="1145" t="s">
        <v>221</v>
      </c>
      <c r="N293" s="1146"/>
      <c r="O293" s="1146"/>
      <c r="P293" s="1146"/>
      <c r="Q293" s="1146"/>
      <c r="R293" s="1086" t="s">
        <v>222</v>
      </c>
      <c r="S293" s="1087"/>
      <c r="T293" s="1087"/>
      <c r="U293" s="1087"/>
      <c r="V293" s="1087"/>
      <c r="W293" s="1087"/>
      <c r="X293" s="1087"/>
      <c r="Y293" s="1087"/>
      <c r="Z293" s="1088"/>
      <c r="AA293" s="1140" t="s">
        <v>55</v>
      </c>
      <c r="AB293" s="228"/>
    </row>
    <row r="294" spans="1:30" ht="13.5" thickBot="1" x14ac:dyDescent="0.25">
      <c r="A294" s="1204" t="s">
        <v>54</v>
      </c>
      <c r="B294" s="1205"/>
      <c r="C294" s="677">
        <v>1</v>
      </c>
      <c r="D294" s="678">
        <v>2</v>
      </c>
      <c r="E294" s="678">
        <v>3</v>
      </c>
      <c r="F294" s="678">
        <v>4</v>
      </c>
      <c r="G294" s="770">
        <v>5</v>
      </c>
      <c r="H294" s="771">
        <v>6</v>
      </c>
      <c r="I294" s="690">
        <v>7</v>
      </c>
      <c r="J294" s="690">
        <v>8</v>
      </c>
      <c r="K294" s="690">
        <v>9</v>
      </c>
      <c r="L294" s="772">
        <v>10</v>
      </c>
      <c r="M294" s="272">
        <v>1</v>
      </c>
      <c r="N294" s="273">
        <v>2</v>
      </c>
      <c r="O294" s="273">
        <v>3</v>
      </c>
      <c r="P294" s="273">
        <v>4</v>
      </c>
      <c r="Q294" s="684">
        <v>5</v>
      </c>
      <c r="R294" s="271">
        <v>1</v>
      </c>
      <c r="S294" s="273">
        <v>2</v>
      </c>
      <c r="T294" s="273">
        <v>3</v>
      </c>
      <c r="U294" s="686">
        <v>4</v>
      </c>
      <c r="V294" s="272">
        <v>5</v>
      </c>
      <c r="W294" s="273">
        <v>6</v>
      </c>
      <c r="X294" s="273">
        <v>7</v>
      </c>
      <c r="Y294" s="273">
        <v>8</v>
      </c>
      <c r="Z294" s="686">
        <v>9</v>
      </c>
      <c r="AA294" s="1081"/>
      <c r="AB294" s="228"/>
      <c r="AC294" s="228"/>
    </row>
    <row r="295" spans="1:30" ht="13.5" thickBot="1" x14ac:dyDescent="0.25">
      <c r="A295" s="1206" t="s">
        <v>2</v>
      </c>
      <c r="B295" s="1207"/>
      <c r="C295" s="680">
        <v>4</v>
      </c>
      <c r="D295" s="681">
        <v>3</v>
      </c>
      <c r="E295" s="681">
        <v>3</v>
      </c>
      <c r="F295" s="682">
        <v>2</v>
      </c>
      <c r="G295" s="741">
        <v>1</v>
      </c>
      <c r="H295" s="685">
        <v>1</v>
      </c>
      <c r="I295" s="682">
        <v>2</v>
      </c>
      <c r="J295" s="681">
        <v>3</v>
      </c>
      <c r="K295" s="692">
        <v>4</v>
      </c>
      <c r="L295" s="693">
        <v>5</v>
      </c>
      <c r="M295" s="722">
        <v>1</v>
      </c>
      <c r="N295" s="682">
        <v>2</v>
      </c>
      <c r="O295" s="681">
        <v>3</v>
      </c>
      <c r="P295" s="692">
        <v>4</v>
      </c>
      <c r="Q295" s="737">
        <v>5</v>
      </c>
      <c r="R295" s="680">
        <v>4</v>
      </c>
      <c r="S295" s="681">
        <v>3</v>
      </c>
      <c r="T295" s="682">
        <v>2</v>
      </c>
      <c r="U295" s="683">
        <v>1</v>
      </c>
      <c r="V295" s="722">
        <v>1</v>
      </c>
      <c r="W295" s="682">
        <v>2</v>
      </c>
      <c r="X295" s="681">
        <v>3</v>
      </c>
      <c r="Y295" s="681">
        <v>3</v>
      </c>
      <c r="Z295" s="688">
        <v>4</v>
      </c>
      <c r="AA295" s="1141"/>
      <c r="AB295" s="210"/>
      <c r="AC295" s="210"/>
    </row>
    <row r="296" spans="1:30" ht="13.5" thickBot="1" x14ac:dyDescent="0.25">
      <c r="A296" s="1208" t="s">
        <v>3</v>
      </c>
      <c r="B296" s="1209"/>
      <c r="C296" s="857">
        <v>2470</v>
      </c>
      <c r="D296" s="858">
        <v>2470</v>
      </c>
      <c r="E296" s="858">
        <v>2470</v>
      </c>
      <c r="F296" s="858">
        <v>2470</v>
      </c>
      <c r="G296" s="859">
        <v>2470</v>
      </c>
      <c r="H296" s="857">
        <v>2470</v>
      </c>
      <c r="I296" s="858">
        <v>2470</v>
      </c>
      <c r="J296" s="858">
        <v>2470</v>
      </c>
      <c r="K296" s="858">
        <v>2470</v>
      </c>
      <c r="L296" s="860">
        <v>2470</v>
      </c>
      <c r="M296" s="861">
        <v>2470</v>
      </c>
      <c r="N296" s="858">
        <v>2470</v>
      </c>
      <c r="O296" s="858">
        <v>2470</v>
      </c>
      <c r="P296" s="858">
        <v>2470</v>
      </c>
      <c r="Q296" s="859">
        <v>2470</v>
      </c>
      <c r="R296" s="862">
        <v>2470</v>
      </c>
      <c r="S296" s="863">
        <v>2470</v>
      </c>
      <c r="T296" s="863">
        <v>2470</v>
      </c>
      <c r="U296" s="864">
        <v>2470</v>
      </c>
      <c r="V296" s="865">
        <v>2470</v>
      </c>
      <c r="W296" s="863">
        <v>2470</v>
      </c>
      <c r="X296" s="863">
        <v>2470</v>
      </c>
      <c r="Y296" s="863">
        <v>2470</v>
      </c>
      <c r="Z296" s="864">
        <v>2470</v>
      </c>
      <c r="AA296" s="866">
        <v>2470</v>
      </c>
      <c r="AC296" s="210"/>
    </row>
    <row r="297" spans="1:30" x14ac:dyDescent="0.2">
      <c r="A297" s="1210" t="s">
        <v>6</v>
      </c>
      <c r="B297" s="1211"/>
      <c r="C297" s="867">
        <v>2668</v>
      </c>
      <c r="D297" s="868">
        <v>2532</v>
      </c>
      <c r="E297" s="868">
        <v>2442</v>
      </c>
      <c r="F297" s="868">
        <v>2603</v>
      </c>
      <c r="G297" s="869">
        <v>2471</v>
      </c>
      <c r="H297" s="867">
        <v>2475</v>
      </c>
      <c r="I297" s="868">
        <v>2627</v>
      </c>
      <c r="J297" s="868">
        <v>2558</v>
      </c>
      <c r="K297" s="868">
        <v>2506</v>
      </c>
      <c r="L297" s="870">
        <v>2601</v>
      </c>
      <c r="M297" s="871">
        <v>2448</v>
      </c>
      <c r="N297" s="868">
        <v>2426</v>
      </c>
      <c r="O297" s="868">
        <v>2580</v>
      </c>
      <c r="P297" s="868">
        <v>2602</v>
      </c>
      <c r="Q297" s="869">
        <v>2789</v>
      </c>
      <c r="R297" s="867">
        <v>2509</v>
      </c>
      <c r="S297" s="868">
        <v>2733</v>
      </c>
      <c r="T297" s="868">
        <v>2682</v>
      </c>
      <c r="U297" s="870">
        <v>2483</v>
      </c>
      <c r="V297" s="871">
        <v>2373</v>
      </c>
      <c r="W297" s="868">
        <v>2483</v>
      </c>
      <c r="X297" s="868">
        <v>2662</v>
      </c>
      <c r="Y297" s="868">
        <v>2414</v>
      </c>
      <c r="Z297" s="870">
        <v>2668</v>
      </c>
      <c r="AA297" s="872">
        <v>2571</v>
      </c>
    </row>
    <row r="298" spans="1:30" x14ac:dyDescent="0.2">
      <c r="A298" s="1206" t="s">
        <v>7</v>
      </c>
      <c r="B298" s="1207"/>
      <c r="C298" s="242">
        <v>97.4</v>
      </c>
      <c r="D298" s="243">
        <v>100</v>
      </c>
      <c r="E298" s="243">
        <v>97.4</v>
      </c>
      <c r="F298" s="243">
        <v>95.8</v>
      </c>
      <c r="G298" s="281">
        <v>100</v>
      </c>
      <c r="H298" s="242">
        <v>96</v>
      </c>
      <c r="I298" s="243">
        <v>90.9</v>
      </c>
      <c r="J298" s="243">
        <v>93</v>
      </c>
      <c r="K298" s="243">
        <v>93.5</v>
      </c>
      <c r="L298" s="244">
        <v>93.1</v>
      </c>
      <c r="M298" s="421">
        <v>87.5</v>
      </c>
      <c r="N298" s="243">
        <v>92.6</v>
      </c>
      <c r="O298" s="243">
        <v>91.2</v>
      </c>
      <c r="P298" s="243">
        <v>98</v>
      </c>
      <c r="Q298" s="281">
        <v>85.4</v>
      </c>
      <c r="R298" s="242">
        <v>88.1</v>
      </c>
      <c r="S298" s="243">
        <v>85.5</v>
      </c>
      <c r="T298" s="243">
        <v>86.2</v>
      </c>
      <c r="U298" s="244">
        <v>69.599999999999994</v>
      </c>
      <c r="V298" s="421">
        <v>90.5</v>
      </c>
      <c r="W298" s="243">
        <v>95.2</v>
      </c>
      <c r="X298" s="243">
        <v>100</v>
      </c>
      <c r="Y298" s="243">
        <v>87.2</v>
      </c>
      <c r="Z298" s="244">
        <v>85.7</v>
      </c>
      <c r="AA298" s="376">
        <v>85.4</v>
      </c>
      <c r="AB298" s="228"/>
      <c r="AC298" s="393"/>
    </row>
    <row r="299" spans="1:30" x14ac:dyDescent="0.2">
      <c r="A299" s="1206" t="s">
        <v>8</v>
      </c>
      <c r="B299" s="1207"/>
      <c r="C299" s="246">
        <v>4.7E-2</v>
      </c>
      <c r="D299" s="247">
        <v>3.6999999999999998E-2</v>
      </c>
      <c r="E299" s="247">
        <v>5.0999999999999997E-2</v>
      </c>
      <c r="F299" s="247">
        <v>5.5E-2</v>
      </c>
      <c r="G299" s="283">
        <v>0.04</v>
      </c>
      <c r="H299" s="246">
        <v>5.5E-2</v>
      </c>
      <c r="I299" s="247">
        <v>0.06</v>
      </c>
      <c r="J299" s="247">
        <v>5.2999999999999999E-2</v>
      </c>
      <c r="K299" s="247">
        <v>5.6000000000000001E-2</v>
      </c>
      <c r="L299" s="248">
        <v>0.06</v>
      </c>
      <c r="M299" s="422">
        <v>7.0000000000000007E-2</v>
      </c>
      <c r="N299" s="247">
        <v>5.8000000000000003E-2</v>
      </c>
      <c r="O299" s="247">
        <v>5.0999999999999997E-2</v>
      </c>
      <c r="P299" s="247">
        <v>4.2000000000000003E-2</v>
      </c>
      <c r="Q299" s="283">
        <v>7.0000000000000007E-2</v>
      </c>
      <c r="R299" s="246">
        <v>6.3E-2</v>
      </c>
      <c r="S299" s="247">
        <v>7.0999999999999994E-2</v>
      </c>
      <c r="T299" s="247">
        <v>6.4000000000000001E-2</v>
      </c>
      <c r="U299" s="248">
        <v>8.8999999999999996E-2</v>
      </c>
      <c r="V299" s="422">
        <v>6.3E-2</v>
      </c>
      <c r="W299" s="247">
        <v>4.7E-2</v>
      </c>
      <c r="X299" s="247">
        <v>4.2000000000000003E-2</v>
      </c>
      <c r="Y299" s="247">
        <v>6.5000000000000002E-2</v>
      </c>
      <c r="Z299" s="248">
        <v>7.0000000000000007E-2</v>
      </c>
      <c r="AA299" s="377">
        <v>7.0999999999999994E-2</v>
      </c>
      <c r="AC299" s="313"/>
    </row>
    <row r="300" spans="1:30" x14ac:dyDescent="0.2">
      <c r="A300" s="1210" t="s">
        <v>1</v>
      </c>
      <c r="B300" s="1211"/>
      <c r="C300" s="250">
        <f>C297/C296*100-100</f>
        <v>8.0161943319837974</v>
      </c>
      <c r="D300" s="251">
        <f t="shared" ref="D300:Z300" si="193">D297/D296*100-100</f>
        <v>2.5101214574898734</v>
      </c>
      <c r="E300" s="251">
        <f t="shared" si="193"/>
        <v>-1.1336032388663995</v>
      </c>
      <c r="F300" s="251">
        <f t="shared" si="193"/>
        <v>5.3846153846153868</v>
      </c>
      <c r="G300" s="307">
        <f t="shared" si="193"/>
        <v>4.048582995952188E-2</v>
      </c>
      <c r="H300" s="250">
        <f t="shared" si="193"/>
        <v>0.20242914979758098</v>
      </c>
      <c r="I300" s="251">
        <f t="shared" si="193"/>
        <v>6.3562753036437272</v>
      </c>
      <c r="J300" s="251">
        <f t="shared" si="193"/>
        <v>3.5627530364372433</v>
      </c>
      <c r="K300" s="251">
        <f t="shared" si="193"/>
        <v>1.4574898785425034</v>
      </c>
      <c r="L300" s="252">
        <f t="shared" si="193"/>
        <v>5.3036437246963573</v>
      </c>
      <c r="M300" s="423">
        <f t="shared" si="193"/>
        <v>-0.89068825910931082</v>
      </c>
      <c r="N300" s="251">
        <f t="shared" si="193"/>
        <v>-1.7813765182186216</v>
      </c>
      <c r="O300" s="251">
        <f t="shared" si="193"/>
        <v>4.4534412955465683</v>
      </c>
      <c r="P300" s="251">
        <f t="shared" si="193"/>
        <v>5.3441295546558649</v>
      </c>
      <c r="Q300" s="307">
        <f t="shared" si="193"/>
        <v>12.914979757085021</v>
      </c>
      <c r="R300" s="250">
        <f t="shared" si="193"/>
        <v>1.5789473684210549</v>
      </c>
      <c r="S300" s="251">
        <f t="shared" si="193"/>
        <v>10.647773279352222</v>
      </c>
      <c r="T300" s="251">
        <f t="shared" si="193"/>
        <v>8.5829959514170042</v>
      </c>
      <c r="U300" s="252">
        <f t="shared" si="193"/>
        <v>0.52631578947368496</v>
      </c>
      <c r="V300" s="423">
        <f t="shared" si="193"/>
        <v>-3.9271255060728691</v>
      </c>
      <c r="W300" s="251">
        <f t="shared" si="193"/>
        <v>0.52631578947368496</v>
      </c>
      <c r="X300" s="251">
        <f t="shared" si="193"/>
        <v>7.7732793522267087</v>
      </c>
      <c r="Y300" s="251">
        <f t="shared" si="193"/>
        <v>-2.2672064777327989</v>
      </c>
      <c r="Z300" s="252">
        <f t="shared" si="193"/>
        <v>8.0161943319837974</v>
      </c>
      <c r="AA300" s="369">
        <f>AA297/AA296*100-100</f>
        <v>4.0890688259109425</v>
      </c>
      <c r="AB300" s="767"/>
    </row>
    <row r="301" spans="1:30" ht="13.5" thickBot="1" x14ac:dyDescent="0.25">
      <c r="A301" s="1206" t="s">
        <v>27</v>
      </c>
      <c r="B301" s="1207"/>
      <c r="C301" s="220">
        <f>C297-C283</f>
        <v>148</v>
      </c>
      <c r="D301" s="221">
        <f t="shared" ref="D301:AA301" si="194">D297-D283</f>
        <v>149</v>
      </c>
      <c r="E301" s="221">
        <f t="shared" si="194"/>
        <v>184</v>
      </c>
      <c r="F301" s="221">
        <f t="shared" si="194"/>
        <v>165</v>
      </c>
      <c r="G301" s="341">
        <f t="shared" si="194"/>
        <v>256</v>
      </c>
      <c r="H301" s="220">
        <f t="shared" si="194"/>
        <v>234</v>
      </c>
      <c r="I301" s="221">
        <f t="shared" si="194"/>
        <v>229</v>
      </c>
      <c r="J301" s="221">
        <f t="shared" si="194"/>
        <v>183</v>
      </c>
      <c r="K301" s="221">
        <f t="shared" si="194"/>
        <v>182</v>
      </c>
      <c r="L301" s="226">
        <f t="shared" si="194"/>
        <v>60</v>
      </c>
      <c r="M301" s="477">
        <f t="shared" si="194"/>
        <v>194</v>
      </c>
      <c r="N301" s="221">
        <f t="shared" si="194"/>
        <v>182</v>
      </c>
      <c r="O301" s="221">
        <f t="shared" si="194"/>
        <v>136</v>
      </c>
      <c r="P301" s="221">
        <f t="shared" si="194"/>
        <v>196</v>
      </c>
      <c r="Q301" s="341">
        <f t="shared" si="194"/>
        <v>184</v>
      </c>
      <c r="R301" s="220">
        <f t="shared" si="194"/>
        <v>254</v>
      </c>
      <c r="S301" s="221">
        <f t="shared" si="194"/>
        <v>219</v>
      </c>
      <c r="T301" s="221">
        <f t="shared" si="194"/>
        <v>208</v>
      </c>
      <c r="U301" s="226">
        <f t="shared" si="194"/>
        <v>140</v>
      </c>
      <c r="V301" s="477">
        <f t="shared" si="194"/>
        <v>249</v>
      </c>
      <c r="W301" s="221">
        <f t="shared" si="194"/>
        <v>212</v>
      </c>
      <c r="X301" s="221">
        <f t="shared" si="194"/>
        <v>190</v>
      </c>
      <c r="Y301" s="221">
        <f t="shared" si="194"/>
        <v>142</v>
      </c>
      <c r="Z301" s="226">
        <f t="shared" si="194"/>
        <v>216</v>
      </c>
      <c r="AA301" s="370">
        <f t="shared" si="194"/>
        <v>187</v>
      </c>
      <c r="AC301" s="210"/>
    </row>
    <row r="302" spans="1:30" x14ac:dyDescent="0.2">
      <c r="A302" s="1206" t="s">
        <v>51</v>
      </c>
      <c r="B302" s="1207"/>
      <c r="C302" s="711">
        <v>508</v>
      </c>
      <c r="D302" s="712">
        <v>505</v>
      </c>
      <c r="E302" s="712">
        <v>499</v>
      </c>
      <c r="F302" s="713">
        <v>323</v>
      </c>
      <c r="G302" s="714">
        <v>240</v>
      </c>
      <c r="H302" s="715">
        <v>331</v>
      </c>
      <c r="I302" s="716">
        <v>442</v>
      </c>
      <c r="J302" s="260">
        <v>761</v>
      </c>
      <c r="K302" s="717">
        <v>612</v>
      </c>
      <c r="L302" s="773">
        <v>380</v>
      </c>
      <c r="M302" s="424">
        <v>312</v>
      </c>
      <c r="N302" s="719">
        <v>362</v>
      </c>
      <c r="O302" s="719">
        <v>457</v>
      </c>
      <c r="P302" s="720">
        <v>679</v>
      </c>
      <c r="Q302" s="721">
        <v>550</v>
      </c>
      <c r="R302" s="724">
        <v>560</v>
      </c>
      <c r="S302" s="725">
        <v>829</v>
      </c>
      <c r="T302" s="726">
        <v>383</v>
      </c>
      <c r="U302" s="727">
        <v>297</v>
      </c>
      <c r="V302" s="728">
        <v>274</v>
      </c>
      <c r="W302" s="729">
        <v>572</v>
      </c>
      <c r="X302" s="729">
        <v>520</v>
      </c>
      <c r="Y302" s="730">
        <v>526</v>
      </c>
      <c r="Z302" s="731">
        <v>748</v>
      </c>
      <c r="AA302" s="385">
        <f>SUM(C302:Z302)</f>
        <v>11670</v>
      </c>
      <c r="AB302" s="200" t="s">
        <v>56</v>
      </c>
      <c r="AC302" s="263">
        <f>AA288-AA302</f>
        <v>6</v>
      </c>
      <c r="AD302" s="285">
        <f>AC302/AA288</f>
        <v>5.1387461459403907E-4</v>
      </c>
    </row>
    <row r="303" spans="1:30" x14ac:dyDescent="0.2">
      <c r="A303" s="1206" t="s">
        <v>28</v>
      </c>
      <c r="B303" s="1207"/>
      <c r="C303" s="218">
        <v>116</v>
      </c>
      <c r="D303" s="267">
        <v>117</v>
      </c>
      <c r="E303" s="267">
        <v>117.5</v>
      </c>
      <c r="F303" s="267">
        <v>119.5</v>
      </c>
      <c r="G303" s="309">
        <v>120</v>
      </c>
      <c r="H303" s="218">
        <v>119.5</v>
      </c>
      <c r="I303" s="267">
        <v>117</v>
      </c>
      <c r="J303" s="267">
        <v>117</v>
      </c>
      <c r="K303" s="267">
        <v>115</v>
      </c>
      <c r="L303" s="219">
        <v>113</v>
      </c>
      <c r="M303" s="425">
        <v>117.5</v>
      </c>
      <c r="N303" s="267">
        <v>114</v>
      </c>
      <c r="O303" s="267">
        <v>113</v>
      </c>
      <c r="P303" s="267">
        <v>112</v>
      </c>
      <c r="Q303" s="309">
        <v>110.5</v>
      </c>
      <c r="R303" s="218">
        <v>116.5</v>
      </c>
      <c r="S303" s="267">
        <v>117</v>
      </c>
      <c r="T303" s="267">
        <v>120.5</v>
      </c>
      <c r="U303" s="219">
        <v>122</v>
      </c>
      <c r="V303" s="425">
        <v>120</v>
      </c>
      <c r="W303" s="267">
        <v>119</v>
      </c>
      <c r="X303" s="267">
        <v>117.5</v>
      </c>
      <c r="Y303" s="267">
        <v>117.5</v>
      </c>
      <c r="Z303" s="219">
        <v>112.5</v>
      </c>
      <c r="AA303" s="325"/>
      <c r="AB303" s="200" t="s">
        <v>57</v>
      </c>
      <c r="AC303" s="200">
        <v>111.27</v>
      </c>
    </row>
    <row r="304" spans="1:30" ht="13.5" hidden="1" customHeight="1" thickBot="1" x14ac:dyDescent="0.25">
      <c r="A304" s="1212" t="s">
        <v>26</v>
      </c>
      <c r="B304" s="1213"/>
      <c r="C304" s="623">
        <f>C303-C289</f>
        <v>4.5</v>
      </c>
      <c r="D304" s="624">
        <f>D303-D289</f>
        <v>5</v>
      </c>
      <c r="E304" s="624">
        <f t="shared" ref="E304:Z304" si="195">E303-E289</f>
        <v>5</v>
      </c>
      <c r="F304" s="624">
        <f t="shared" si="195"/>
        <v>5</v>
      </c>
      <c r="G304" s="626">
        <f t="shared" si="195"/>
        <v>5</v>
      </c>
      <c r="H304" s="623">
        <f t="shared" si="195"/>
        <v>5</v>
      </c>
      <c r="I304" s="624">
        <f t="shared" si="195"/>
        <v>4.5</v>
      </c>
      <c r="J304" s="624">
        <f t="shared" si="195"/>
        <v>5</v>
      </c>
      <c r="K304" s="624">
        <f t="shared" si="195"/>
        <v>5.5</v>
      </c>
      <c r="L304" s="625">
        <f t="shared" si="195"/>
        <v>5.5</v>
      </c>
      <c r="M304" s="723">
        <f t="shared" si="195"/>
        <v>5.5</v>
      </c>
      <c r="N304" s="624">
        <f t="shared" si="195"/>
        <v>5</v>
      </c>
      <c r="O304" s="624">
        <f t="shared" si="195"/>
        <v>5</v>
      </c>
      <c r="P304" s="624">
        <f t="shared" si="195"/>
        <v>5</v>
      </c>
      <c r="Q304" s="626">
        <f t="shared" si="195"/>
        <v>4.5</v>
      </c>
      <c r="R304" s="623">
        <f t="shared" si="195"/>
        <v>5.5</v>
      </c>
      <c r="S304" s="624">
        <f t="shared" si="195"/>
        <v>4.5</v>
      </c>
      <c r="T304" s="624">
        <f t="shared" si="195"/>
        <v>4.5</v>
      </c>
      <c r="U304" s="625">
        <f t="shared" si="195"/>
        <v>5</v>
      </c>
      <c r="V304" s="723">
        <f t="shared" si="195"/>
        <v>5.5</v>
      </c>
      <c r="W304" s="624">
        <f t="shared" si="195"/>
        <v>5.5</v>
      </c>
      <c r="X304" s="624">
        <f t="shared" si="195"/>
        <v>4.5</v>
      </c>
      <c r="Y304" s="624">
        <f t="shared" si="195"/>
        <v>5.5</v>
      </c>
      <c r="Z304" s="625">
        <f t="shared" si="195"/>
        <v>4.5</v>
      </c>
      <c r="AA304" s="371"/>
      <c r="AB304" s="200" t="s">
        <v>26</v>
      </c>
      <c r="AC304" s="200">
        <f>AC303-AC289</f>
        <v>5.019999999999996</v>
      </c>
    </row>
    <row r="305" spans="1:43" x14ac:dyDescent="0.2">
      <c r="A305" s="200" t="s">
        <v>254</v>
      </c>
      <c r="C305" s="200">
        <v>508</v>
      </c>
      <c r="D305" s="200">
        <v>504</v>
      </c>
      <c r="E305" s="200">
        <v>496</v>
      </c>
      <c r="F305" s="200">
        <v>321</v>
      </c>
      <c r="G305" s="200">
        <v>237</v>
      </c>
      <c r="H305" s="200">
        <v>327</v>
      </c>
      <c r="I305" s="200">
        <v>442</v>
      </c>
      <c r="J305" s="200">
        <v>756</v>
      </c>
      <c r="K305" s="200">
        <v>611</v>
      </c>
      <c r="L305" s="200">
        <v>378</v>
      </c>
      <c r="M305" s="200">
        <v>307</v>
      </c>
      <c r="N305" s="200">
        <v>362</v>
      </c>
      <c r="O305" s="200">
        <v>457</v>
      </c>
      <c r="P305" s="200">
        <v>679</v>
      </c>
      <c r="Q305" s="200">
        <v>550</v>
      </c>
      <c r="R305" s="200">
        <v>555</v>
      </c>
      <c r="S305" s="200">
        <v>828</v>
      </c>
      <c r="T305" s="200">
        <v>381</v>
      </c>
      <c r="U305" s="200">
        <v>296</v>
      </c>
      <c r="V305" s="200">
        <v>273</v>
      </c>
      <c r="W305" s="200">
        <v>570</v>
      </c>
      <c r="X305" s="200">
        <v>520</v>
      </c>
      <c r="Y305" s="200">
        <v>526</v>
      </c>
      <c r="Z305" s="200">
        <v>748</v>
      </c>
      <c r="AA305" s="385">
        <f>SUM(C305:Z305)</f>
        <v>11632</v>
      </c>
      <c r="AB305" s="200" t="s">
        <v>56</v>
      </c>
      <c r="AC305" s="263">
        <f>AA288-AA305</f>
        <v>44</v>
      </c>
    </row>
    <row r="306" spans="1:43" x14ac:dyDescent="0.2">
      <c r="C306" s="873">
        <v>508</v>
      </c>
      <c r="D306" s="840">
        <v>504</v>
      </c>
      <c r="E306" s="843">
        <v>496</v>
      </c>
      <c r="F306" s="882">
        <v>321</v>
      </c>
      <c r="G306" s="844">
        <v>237</v>
      </c>
      <c r="H306" s="844">
        <v>327</v>
      </c>
      <c r="I306" s="851">
        <v>192</v>
      </c>
      <c r="J306" s="840">
        <v>87</v>
      </c>
      <c r="K306" s="843">
        <v>95</v>
      </c>
      <c r="L306" s="849">
        <v>378</v>
      </c>
      <c r="M306" s="882">
        <v>290</v>
      </c>
      <c r="N306" s="769">
        <v>362</v>
      </c>
      <c r="O306" s="878">
        <v>192</v>
      </c>
      <c r="P306" s="877">
        <v>81</v>
      </c>
      <c r="Q306" s="876">
        <v>10</v>
      </c>
      <c r="R306" s="886">
        <v>417</v>
      </c>
      <c r="S306" s="873">
        <v>113</v>
      </c>
      <c r="T306" s="887">
        <v>381</v>
      </c>
      <c r="U306" s="896">
        <v>296</v>
      </c>
      <c r="V306" s="893">
        <v>273</v>
      </c>
      <c r="W306" s="896">
        <v>334</v>
      </c>
      <c r="X306" s="887">
        <v>145</v>
      </c>
      <c r="Y306" s="886">
        <v>213</v>
      </c>
      <c r="Z306" s="890">
        <v>631</v>
      </c>
    </row>
    <row r="307" spans="1:43" x14ac:dyDescent="0.2">
      <c r="F307" s="845"/>
      <c r="G307" s="845"/>
      <c r="H307" s="845"/>
      <c r="I307" s="853">
        <v>250</v>
      </c>
      <c r="J307" s="853">
        <v>342</v>
      </c>
      <c r="K307" s="846">
        <v>27</v>
      </c>
      <c r="L307" s="845"/>
      <c r="M307" s="879">
        <v>17</v>
      </c>
      <c r="N307" s="845"/>
      <c r="O307" s="880">
        <v>23</v>
      </c>
      <c r="P307" s="881">
        <v>598</v>
      </c>
      <c r="Q307" s="877">
        <v>540</v>
      </c>
      <c r="R307" s="892">
        <v>138</v>
      </c>
      <c r="S307" s="876">
        <v>611</v>
      </c>
      <c r="W307" s="897">
        <v>192</v>
      </c>
      <c r="X307" s="892">
        <v>375</v>
      </c>
      <c r="Y307" s="893">
        <v>313</v>
      </c>
      <c r="Z307" s="892">
        <v>117</v>
      </c>
    </row>
    <row r="308" spans="1:43" x14ac:dyDescent="0.2">
      <c r="F308" s="845"/>
      <c r="G308" s="845"/>
      <c r="H308" s="845"/>
      <c r="I308" s="845"/>
      <c r="J308" s="856">
        <v>317</v>
      </c>
      <c r="K308" s="850">
        <v>214</v>
      </c>
      <c r="L308" s="845"/>
      <c r="M308" s="845"/>
      <c r="N308" s="845"/>
      <c r="O308" s="879">
        <v>242</v>
      </c>
      <c r="S308" s="887">
        <v>104</v>
      </c>
      <c r="W308" s="893">
        <v>44</v>
      </c>
    </row>
    <row r="309" spans="1:43" ht="13.5" thickBot="1" x14ac:dyDescent="0.25">
      <c r="J309" s="882">
        <v>10</v>
      </c>
      <c r="K309" s="387">
        <v>275</v>
      </c>
    </row>
    <row r="310" spans="1:43" ht="16.5" thickBot="1" x14ac:dyDescent="0.3">
      <c r="C310" s="1091" t="s">
        <v>217</v>
      </c>
      <c r="D310" s="1092"/>
      <c r="E310" s="1092"/>
      <c r="F310" s="1092"/>
      <c r="G310" s="1092"/>
      <c r="H310" s="1092"/>
      <c r="I310" s="1092"/>
      <c r="J310" s="1092"/>
      <c r="K310" s="1092"/>
      <c r="L310" s="1093"/>
      <c r="M310" s="774"/>
      <c r="N310" s="775"/>
      <c r="O310" s="1091" t="s">
        <v>216</v>
      </c>
      <c r="P310" s="1092"/>
      <c r="Q310" s="1092"/>
      <c r="R310" s="1092"/>
      <c r="S310" s="1092"/>
      <c r="T310" s="1092"/>
      <c r="U310" s="1092"/>
      <c r="V310" s="1092"/>
      <c r="W310" s="1092"/>
      <c r="X310" s="1093"/>
      <c r="Y310" s="774"/>
      <c r="Z310" s="775"/>
      <c r="AA310" s="1091" t="s">
        <v>218</v>
      </c>
      <c r="AB310" s="1092"/>
      <c r="AC310" s="1092"/>
      <c r="AD310" s="1092"/>
      <c r="AE310" s="1092"/>
      <c r="AF310" s="1092"/>
      <c r="AG310" s="1092"/>
      <c r="AH310" s="1092"/>
      <c r="AI310" s="1092"/>
      <c r="AJ310" s="1093"/>
      <c r="AK310" s="774"/>
    </row>
    <row r="311" spans="1:43" ht="45.75" thickBot="1" x14ac:dyDescent="0.3">
      <c r="C311" s="776" t="s">
        <v>200</v>
      </c>
      <c r="D311" s="777" t="s">
        <v>201</v>
      </c>
      <c r="E311" s="778" t="s">
        <v>51</v>
      </c>
      <c r="F311" s="778" t="s">
        <v>202</v>
      </c>
      <c r="G311" s="778" t="s">
        <v>203</v>
      </c>
      <c r="H311" s="778" t="s">
        <v>204</v>
      </c>
      <c r="I311" s="778" t="s">
        <v>205</v>
      </c>
      <c r="J311" s="778" t="s">
        <v>206</v>
      </c>
      <c r="K311" s="778" t="s">
        <v>86</v>
      </c>
      <c r="L311" s="779" t="s">
        <v>207</v>
      </c>
      <c r="M311" s="774"/>
      <c r="N311" s="775"/>
      <c r="O311" s="776" t="s">
        <v>200</v>
      </c>
      <c r="P311" s="777" t="s">
        <v>201</v>
      </c>
      <c r="Q311" s="778" t="s">
        <v>51</v>
      </c>
      <c r="R311" s="778" t="s">
        <v>202</v>
      </c>
      <c r="S311" s="778" t="s">
        <v>203</v>
      </c>
      <c r="T311" s="778" t="s">
        <v>204</v>
      </c>
      <c r="U311" s="778" t="s">
        <v>205</v>
      </c>
      <c r="V311" s="778" t="s">
        <v>206</v>
      </c>
      <c r="W311" s="778" t="s">
        <v>86</v>
      </c>
      <c r="X311" s="779" t="s">
        <v>207</v>
      </c>
      <c r="Y311" s="774"/>
      <c r="Z311" s="775"/>
      <c r="AA311" s="780" t="s">
        <v>200</v>
      </c>
      <c r="AB311" s="781" t="s">
        <v>201</v>
      </c>
      <c r="AC311" s="782" t="s">
        <v>51</v>
      </c>
      <c r="AD311" s="782" t="s">
        <v>202</v>
      </c>
      <c r="AE311" s="782" t="s">
        <v>203</v>
      </c>
      <c r="AF311" s="782" t="s">
        <v>204</v>
      </c>
      <c r="AG311" s="782" t="s">
        <v>205</v>
      </c>
      <c r="AH311" s="782" t="s">
        <v>206</v>
      </c>
      <c r="AI311" s="782" t="s">
        <v>86</v>
      </c>
      <c r="AJ311" s="783" t="s">
        <v>207</v>
      </c>
      <c r="AK311" s="774"/>
      <c r="AM311" s="200" t="s">
        <v>260</v>
      </c>
      <c r="AN311" s="200" t="s">
        <v>54</v>
      </c>
      <c r="AO311" s="200" t="s">
        <v>261</v>
      </c>
    </row>
    <row r="312" spans="1:43" ht="15" x14ac:dyDescent="0.2">
      <c r="A312" s="841">
        <v>2.5099999999999998</v>
      </c>
      <c r="B312" s="841"/>
      <c r="C312" s="1147">
        <v>1</v>
      </c>
      <c r="D312" s="784" t="s">
        <v>228</v>
      </c>
      <c r="E312" s="785">
        <v>504</v>
      </c>
      <c r="F312" s="786">
        <v>117</v>
      </c>
      <c r="G312" s="784" t="s">
        <v>209</v>
      </c>
      <c r="H312" s="1094">
        <v>591</v>
      </c>
      <c r="I312" s="1094">
        <v>117</v>
      </c>
      <c r="J312" s="1094">
        <v>56</v>
      </c>
      <c r="K312" s="1113" t="s">
        <v>148</v>
      </c>
      <c r="L312" s="1097">
        <v>128</v>
      </c>
      <c r="M312" s="1103">
        <f>H312-(E312+E313+E314+E315)</f>
        <v>0</v>
      </c>
      <c r="N312" s="899">
        <v>8.02</v>
      </c>
      <c r="O312" s="1150">
        <v>8</v>
      </c>
      <c r="P312" s="784" t="s">
        <v>237</v>
      </c>
      <c r="Q312" s="874">
        <v>508</v>
      </c>
      <c r="R312" s="786">
        <v>116</v>
      </c>
      <c r="S312" s="784" t="s">
        <v>209</v>
      </c>
      <c r="T312" s="1094">
        <v>621</v>
      </c>
      <c r="U312" s="1094">
        <v>117.5</v>
      </c>
      <c r="V312" s="1094">
        <v>59</v>
      </c>
      <c r="W312" s="1113" t="s">
        <v>150</v>
      </c>
      <c r="X312" s="1097">
        <v>128</v>
      </c>
      <c r="Y312" s="1103">
        <f>T312-(Q312+Q313+Q314+Q315)</f>
        <v>0</v>
      </c>
      <c r="Z312" s="792">
        <v>0.5</v>
      </c>
      <c r="AA312" s="1153">
        <v>15</v>
      </c>
      <c r="AB312" s="787" t="s">
        <v>245</v>
      </c>
      <c r="AC312" s="788">
        <v>417</v>
      </c>
      <c r="AD312" s="789">
        <v>116.5</v>
      </c>
      <c r="AE312" s="784" t="s">
        <v>208</v>
      </c>
      <c r="AF312" s="1094">
        <v>630</v>
      </c>
      <c r="AG312" s="1094">
        <v>117</v>
      </c>
      <c r="AH312" s="1094">
        <v>60</v>
      </c>
      <c r="AI312" s="1113" t="s">
        <v>147</v>
      </c>
      <c r="AJ312" s="1097">
        <v>128</v>
      </c>
      <c r="AK312" s="1103">
        <f>AF312-(AC312+AC313+AC314+AC315)</f>
        <v>0</v>
      </c>
      <c r="AM312" s="200">
        <v>1</v>
      </c>
      <c r="AN312" s="200">
        <v>10</v>
      </c>
      <c r="AO312" s="200">
        <v>59</v>
      </c>
      <c r="AP312" s="228" t="s">
        <v>262</v>
      </c>
    </row>
    <row r="313" spans="1:43" ht="15" x14ac:dyDescent="0.2">
      <c r="A313" s="841">
        <v>2.5</v>
      </c>
      <c r="B313" s="841"/>
      <c r="C313" s="1148"/>
      <c r="D313" s="790" t="s">
        <v>229</v>
      </c>
      <c r="E313" s="842">
        <v>87</v>
      </c>
      <c r="F313" s="791">
        <v>117</v>
      </c>
      <c r="G313" s="790" t="s">
        <v>213</v>
      </c>
      <c r="H313" s="1095"/>
      <c r="I313" s="1095"/>
      <c r="J313" s="1095"/>
      <c r="K313" s="1114"/>
      <c r="L313" s="1098"/>
      <c r="M313" s="1103"/>
      <c r="N313" s="792">
        <v>8.5</v>
      </c>
      <c r="O313" s="1151"/>
      <c r="P313" s="790" t="s">
        <v>238</v>
      </c>
      <c r="Q313" s="875">
        <v>113</v>
      </c>
      <c r="R313" s="791">
        <v>117</v>
      </c>
      <c r="S313" s="790" t="s">
        <v>213</v>
      </c>
      <c r="T313" s="1095"/>
      <c r="U313" s="1095"/>
      <c r="V313" s="1095"/>
      <c r="W313" s="1114"/>
      <c r="X313" s="1098"/>
      <c r="Y313" s="1103"/>
      <c r="Z313" s="792">
        <v>-1.5</v>
      </c>
      <c r="AA313" s="1154"/>
      <c r="AB313" s="793" t="s">
        <v>250</v>
      </c>
      <c r="AC313" s="794">
        <v>213</v>
      </c>
      <c r="AD313" s="795">
        <v>117.5</v>
      </c>
      <c r="AE313" s="790" t="s">
        <v>214</v>
      </c>
      <c r="AF313" s="1095"/>
      <c r="AG313" s="1095"/>
      <c r="AH313" s="1095"/>
      <c r="AI313" s="1114"/>
      <c r="AJ313" s="1098"/>
      <c r="AK313" s="1103"/>
      <c r="AM313" s="200">
        <v>2</v>
      </c>
      <c r="AN313" s="200">
        <v>21</v>
      </c>
      <c r="AO313" s="200">
        <v>60</v>
      </c>
      <c r="AP313" s="1116" t="s">
        <v>264</v>
      </c>
      <c r="AQ313" s="1117"/>
    </row>
    <row r="314" spans="1:43" ht="15" x14ac:dyDescent="0.2">
      <c r="A314" s="841"/>
      <c r="B314" s="841"/>
      <c r="C314" s="1148"/>
      <c r="D314" s="791"/>
      <c r="E314" s="791"/>
      <c r="F314" s="791"/>
      <c r="G314" s="790"/>
      <c r="H314" s="1095"/>
      <c r="I314" s="1095"/>
      <c r="J314" s="1095"/>
      <c r="K314" s="1114"/>
      <c r="L314" s="1098"/>
      <c r="M314" s="1103"/>
      <c r="N314" s="792"/>
      <c r="O314" s="1151"/>
      <c r="P314" s="791"/>
      <c r="Q314" s="791"/>
      <c r="R314" s="791"/>
      <c r="S314" s="790"/>
      <c r="T314" s="1095"/>
      <c r="U314" s="1095"/>
      <c r="V314" s="1095"/>
      <c r="W314" s="1114"/>
      <c r="X314" s="1098"/>
      <c r="Y314" s="1103"/>
      <c r="Z314" s="792"/>
      <c r="AA314" s="1154"/>
      <c r="AB314" s="796"/>
      <c r="AC314" s="791"/>
      <c r="AD314" s="795"/>
      <c r="AE314" s="790"/>
      <c r="AF314" s="1095"/>
      <c r="AG314" s="1095"/>
      <c r="AH314" s="1095"/>
      <c r="AI314" s="1114"/>
      <c r="AJ314" s="1098"/>
      <c r="AK314" s="1103"/>
      <c r="AM314" s="200">
        <v>3</v>
      </c>
      <c r="AN314" s="200">
        <v>8</v>
      </c>
      <c r="AO314" s="200">
        <v>59</v>
      </c>
      <c r="AP314" s="1117"/>
      <c r="AQ314" s="1117"/>
    </row>
    <row r="315" spans="1:43" ht="15.75" thickBot="1" x14ac:dyDescent="0.25">
      <c r="A315" s="841"/>
      <c r="B315" s="841"/>
      <c r="C315" s="1149"/>
      <c r="D315" s="797"/>
      <c r="E315" s="798"/>
      <c r="F315" s="797"/>
      <c r="G315" s="799"/>
      <c r="H315" s="1096"/>
      <c r="I315" s="1096"/>
      <c r="J315" s="1096"/>
      <c r="K315" s="1115"/>
      <c r="L315" s="1099"/>
      <c r="M315" s="1103"/>
      <c r="N315" s="792"/>
      <c r="O315" s="1152"/>
      <c r="P315" s="797"/>
      <c r="Q315" s="797"/>
      <c r="R315" s="797"/>
      <c r="S315" s="799"/>
      <c r="T315" s="1096"/>
      <c r="U315" s="1096"/>
      <c r="V315" s="1096"/>
      <c r="W315" s="1115"/>
      <c r="X315" s="1099"/>
      <c r="Y315" s="1103"/>
      <c r="Z315" s="792"/>
      <c r="AA315" s="1155"/>
      <c r="AB315" s="797"/>
      <c r="AC315" s="800"/>
      <c r="AD315" s="797"/>
      <c r="AE315" s="799"/>
      <c r="AF315" s="1096"/>
      <c r="AG315" s="1096"/>
      <c r="AH315" s="1096"/>
      <c r="AI315" s="1115"/>
      <c r="AJ315" s="1099"/>
      <c r="AK315" s="1103"/>
      <c r="AM315" s="200">
        <v>4</v>
      </c>
      <c r="AN315" s="200">
        <v>16</v>
      </c>
      <c r="AO315" s="200">
        <v>60</v>
      </c>
      <c r="AP315" s="1117"/>
      <c r="AQ315" s="1117"/>
    </row>
    <row r="316" spans="1:43" ht="15" x14ac:dyDescent="0.2">
      <c r="A316" s="841">
        <v>-1.1299999999999999</v>
      </c>
      <c r="B316" s="841"/>
      <c r="C316" s="1165">
        <v>2</v>
      </c>
      <c r="D316" s="801" t="s">
        <v>230</v>
      </c>
      <c r="E316" s="802">
        <v>496</v>
      </c>
      <c r="F316" s="801">
        <v>117.5</v>
      </c>
      <c r="G316" s="803" t="s">
        <v>209</v>
      </c>
      <c r="H316" s="1094">
        <v>591</v>
      </c>
      <c r="I316" s="1094">
        <v>117</v>
      </c>
      <c r="J316" s="1094">
        <v>56</v>
      </c>
      <c r="K316" s="1113" t="s">
        <v>147</v>
      </c>
      <c r="L316" s="1097">
        <v>128</v>
      </c>
      <c r="M316" s="1103">
        <f>H316-(E316+E317+E318+E319)</f>
        <v>0</v>
      </c>
      <c r="N316" s="792">
        <v>5.38</v>
      </c>
      <c r="O316" s="1168">
        <v>9</v>
      </c>
      <c r="P316" s="801" t="s">
        <v>239</v>
      </c>
      <c r="Q316" s="883">
        <v>321</v>
      </c>
      <c r="R316" s="801">
        <v>119.5</v>
      </c>
      <c r="S316" s="803" t="s">
        <v>209</v>
      </c>
      <c r="T316" s="1094">
        <v>621</v>
      </c>
      <c r="U316" s="1094">
        <v>119</v>
      </c>
      <c r="V316" s="1094">
        <v>59</v>
      </c>
      <c r="W316" s="1113" t="s">
        <v>148</v>
      </c>
      <c r="X316" s="1097">
        <v>128</v>
      </c>
      <c r="Y316" s="1103">
        <f>T316-(Q316+Q317+Q318+Q319)</f>
        <v>0</v>
      </c>
      <c r="Z316" s="792">
        <v>9.5</v>
      </c>
      <c r="AA316" s="1171">
        <v>16</v>
      </c>
      <c r="AB316" s="804" t="s">
        <v>240</v>
      </c>
      <c r="AC316" s="805">
        <v>104</v>
      </c>
      <c r="AD316" s="801">
        <v>117</v>
      </c>
      <c r="AE316" s="803" t="s">
        <v>211</v>
      </c>
      <c r="AF316" s="1094">
        <v>630</v>
      </c>
      <c r="AG316" s="1094">
        <v>119.5</v>
      </c>
      <c r="AH316" s="1094">
        <v>60</v>
      </c>
      <c r="AI316" s="1113" t="s">
        <v>150</v>
      </c>
      <c r="AJ316" s="1097">
        <v>128</v>
      </c>
      <c r="AK316" s="1103">
        <f>AF316-(AC316+AC317+AC318+AC319)</f>
        <v>0</v>
      </c>
      <c r="AM316" s="200">
        <v>5</v>
      </c>
      <c r="AN316" s="200">
        <v>14</v>
      </c>
      <c r="AO316" s="200">
        <v>59</v>
      </c>
      <c r="AP316" s="1117"/>
      <c r="AQ316" s="1117"/>
    </row>
    <row r="317" spans="1:43" ht="15" x14ac:dyDescent="0.2">
      <c r="A317" s="841">
        <v>0</v>
      </c>
      <c r="B317" s="841"/>
      <c r="C317" s="1166"/>
      <c r="D317" s="791" t="s">
        <v>231</v>
      </c>
      <c r="E317" s="806">
        <v>95</v>
      </c>
      <c r="F317" s="791">
        <v>115</v>
      </c>
      <c r="G317" s="790" t="s">
        <v>213</v>
      </c>
      <c r="H317" s="1095"/>
      <c r="I317" s="1095"/>
      <c r="J317" s="1095"/>
      <c r="K317" s="1114"/>
      <c r="L317" s="1098"/>
      <c r="M317" s="1103"/>
      <c r="N317" s="792">
        <v>4.5</v>
      </c>
      <c r="O317" s="1169"/>
      <c r="P317" s="791" t="s">
        <v>229</v>
      </c>
      <c r="Q317" s="884">
        <v>10</v>
      </c>
      <c r="R317" s="791">
        <v>117</v>
      </c>
      <c r="S317" s="790" t="s">
        <v>212</v>
      </c>
      <c r="T317" s="1095"/>
      <c r="U317" s="1095"/>
      <c r="V317" s="1095"/>
      <c r="W317" s="1114"/>
      <c r="X317" s="1098"/>
      <c r="Y317" s="1103"/>
      <c r="Z317" s="792">
        <v>8.58</v>
      </c>
      <c r="AA317" s="1172"/>
      <c r="AB317" s="807" t="s">
        <v>246</v>
      </c>
      <c r="AC317" s="888">
        <v>381</v>
      </c>
      <c r="AD317" s="791">
        <v>120.5</v>
      </c>
      <c r="AE317" s="790" t="s">
        <v>209</v>
      </c>
      <c r="AF317" s="1095"/>
      <c r="AG317" s="1095"/>
      <c r="AH317" s="1095"/>
      <c r="AI317" s="1114"/>
      <c r="AJ317" s="1098"/>
      <c r="AK317" s="1103"/>
      <c r="AM317" s="200">
        <v>6</v>
      </c>
      <c r="AN317" s="200">
        <v>4</v>
      </c>
      <c r="AO317" s="200">
        <v>18</v>
      </c>
      <c r="AP317" s="1117"/>
      <c r="AQ317" s="1117"/>
    </row>
    <row r="318" spans="1:43" ht="15" x14ac:dyDescent="0.2">
      <c r="A318" s="841"/>
      <c r="B318" s="841"/>
      <c r="C318" s="1166"/>
      <c r="D318" s="808"/>
      <c r="E318" s="809"/>
      <c r="F318" s="808"/>
      <c r="G318" s="810"/>
      <c r="H318" s="1095"/>
      <c r="I318" s="1095"/>
      <c r="J318" s="1095"/>
      <c r="K318" s="1114"/>
      <c r="L318" s="1098"/>
      <c r="M318" s="1103"/>
      <c r="N318" s="792">
        <v>-1.5</v>
      </c>
      <c r="O318" s="1169"/>
      <c r="P318" s="808" t="s">
        <v>236</v>
      </c>
      <c r="Q318" s="885">
        <v>290</v>
      </c>
      <c r="R318" s="808">
        <v>117.5</v>
      </c>
      <c r="S318" s="810" t="s">
        <v>208</v>
      </c>
      <c r="T318" s="1095"/>
      <c r="U318" s="1095"/>
      <c r="V318" s="1095"/>
      <c r="W318" s="1114"/>
      <c r="X318" s="1098"/>
      <c r="Y318" s="1103"/>
      <c r="Z318" s="792">
        <v>6.7</v>
      </c>
      <c r="AA318" s="1172"/>
      <c r="AB318" s="809" t="s">
        <v>247</v>
      </c>
      <c r="AC318" s="889">
        <v>145</v>
      </c>
      <c r="AD318" s="808">
        <v>117.5</v>
      </c>
      <c r="AE318" s="810" t="s">
        <v>248</v>
      </c>
      <c r="AF318" s="1095"/>
      <c r="AG318" s="1095"/>
      <c r="AH318" s="1095"/>
      <c r="AI318" s="1114"/>
      <c r="AJ318" s="1098"/>
      <c r="AK318" s="1103"/>
      <c r="AM318" s="200">
        <v>7</v>
      </c>
      <c r="AN318" s="200">
        <v>20</v>
      </c>
      <c r="AO318" s="200">
        <v>60</v>
      </c>
      <c r="AP318" s="1117"/>
      <c r="AQ318" s="1117"/>
    </row>
    <row r="319" spans="1:43" ht="15.75" thickBot="1" x14ac:dyDescent="0.25">
      <c r="A319" s="841"/>
      <c r="B319" s="841"/>
      <c r="C319" s="1167"/>
      <c r="D319" s="808"/>
      <c r="E319" s="809"/>
      <c r="F319" s="808"/>
      <c r="G319" s="810"/>
      <c r="H319" s="1096"/>
      <c r="I319" s="1096"/>
      <c r="J319" s="1096"/>
      <c r="K319" s="1115"/>
      <c r="L319" s="1099"/>
      <c r="M319" s="1103"/>
      <c r="N319" s="792"/>
      <c r="O319" s="1170"/>
      <c r="P319" s="808"/>
      <c r="Q319" s="809"/>
      <c r="R319" s="808"/>
      <c r="S319" s="810"/>
      <c r="T319" s="1096"/>
      <c r="U319" s="1096"/>
      <c r="V319" s="1096"/>
      <c r="W319" s="1115"/>
      <c r="X319" s="1099"/>
      <c r="Y319" s="1103"/>
      <c r="Z319" s="792"/>
      <c r="AA319" s="1172"/>
      <c r="AB319" s="809"/>
      <c r="AC319" s="809"/>
      <c r="AD319" s="808"/>
      <c r="AE319" s="810"/>
      <c r="AF319" s="1095"/>
      <c r="AG319" s="1095"/>
      <c r="AH319" s="1095"/>
      <c r="AI319" s="1114"/>
      <c r="AJ319" s="1099"/>
      <c r="AK319" s="1103"/>
      <c r="AM319" s="200">
        <v>8</v>
      </c>
      <c r="AN319" s="200">
        <v>11</v>
      </c>
      <c r="AO319" s="200">
        <v>18</v>
      </c>
      <c r="AP319" s="1117"/>
      <c r="AQ319" s="1117"/>
    </row>
    <row r="320" spans="1:43" ht="15" x14ac:dyDescent="0.2">
      <c r="A320" s="841">
        <v>0.04</v>
      </c>
      <c r="B320" s="841"/>
      <c r="C320" s="1156">
        <v>3</v>
      </c>
      <c r="D320" s="786" t="s">
        <v>232</v>
      </c>
      <c r="E320" s="811">
        <v>237</v>
      </c>
      <c r="F320" s="786">
        <v>120</v>
      </c>
      <c r="G320" s="784" t="s">
        <v>209</v>
      </c>
      <c r="H320" s="1094">
        <v>591</v>
      </c>
      <c r="I320" s="1094">
        <v>120</v>
      </c>
      <c r="J320" s="1094">
        <v>56</v>
      </c>
      <c r="K320" s="1094" t="s">
        <v>147</v>
      </c>
      <c r="L320" s="1097">
        <v>128</v>
      </c>
      <c r="M320" s="1103">
        <f>H320-(E320+E321+E322+E323)</f>
        <v>0</v>
      </c>
      <c r="N320" s="792">
        <v>11.5</v>
      </c>
      <c r="O320" s="1159">
        <v>10</v>
      </c>
      <c r="P320" s="786" t="s">
        <v>240</v>
      </c>
      <c r="Q320" s="812">
        <v>611</v>
      </c>
      <c r="R320" s="786">
        <v>117</v>
      </c>
      <c r="S320" s="784" t="s">
        <v>208</v>
      </c>
      <c r="T320" s="1094">
        <v>621</v>
      </c>
      <c r="U320" s="1094">
        <v>117</v>
      </c>
      <c r="V320" s="1094">
        <v>59</v>
      </c>
      <c r="W320" s="1094" t="s">
        <v>150</v>
      </c>
      <c r="X320" s="1097">
        <v>128</v>
      </c>
      <c r="Y320" s="1103">
        <f>T320-(Q320+Q321+Q322+Q323)</f>
        <v>0</v>
      </c>
      <c r="Z320" s="792">
        <v>0.53</v>
      </c>
      <c r="AA320" s="1162">
        <v>17</v>
      </c>
      <c r="AB320" s="786" t="s">
        <v>252</v>
      </c>
      <c r="AC320" s="894">
        <v>296</v>
      </c>
      <c r="AD320" s="786">
        <v>122</v>
      </c>
      <c r="AE320" s="784" t="s">
        <v>209</v>
      </c>
      <c r="AF320" s="1173">
        <v>630</v>
      </c>
      <c r="AG320" s="1094">
        <v>121</v>
      </c>
      <c r="AH320" s="1094">
        <v>60</v>
      </c>
      <c r="AI320" s="1094" t="s">
        <v>148</v>
      </c>
      <c r="AJ320" s="1097">
        <v>128</v>
      </c>
      <c r="AK320" s="1103">
        <f>AF320-(AC320+AC321+AC322+AC323)</f>
        <v>0</v>
      </c>
      <c r="AM320" s="200">
        <v>9</v>
      </c>
      <c r="AN320" s="200">
        <v>5</v>
      </c>
      <c r="AO320" s="200">
        <v>56</v>
      </c>
      <c r="AP320" s="1117"/>
      <c r="AQ320" s="1117"/>
    </row>
    <row r="321" spans="1:43" ht="15" x14ac:dyDescent="0.2">
      <c r="A321" s="841">
        <v>0.2</v>
      </c>
      <c r="B321" s="841"/>
      <c r="C321" s="1157"/>
      <c r="D321" s="791" t="s">
        <v>233</v>
      </c>
      <c r="E321" s="813">
        <v>327</v>
      </c>
      <c r="F321" s="791">
        <v>119.5</v>
      </c>
      <c r="G321" s="790" t="s">
        <v>209</v>
      </c>
      <c r="H321" s="1095"/>
      <c r="I321" s="1095"/>
      <c r="J321" s="1095"/>
      <c r="K321" s="1095"/>
      <c r="L321" s="1098"/>
      <c r="M321" s="1103"/>
      <c r="N321" s="792">
        <v>11.5</v>
      </c>
      <c r="O321" s="1160"/>
      <c r="P321" s="791" t="s">
        <v>241</v>
      </c>
      <c r="Q321" s="814">
        <v>10</v>
      </c>
      <c r="R321" s="791">
        <v>110.5</v>
      </c>
      <c r="S321" s="790" t="s">
        <v>210</v>
      </c>
      <c r="T321" s="1095"/>
      <c r="U321" s="1095"/>
      <c r="V321" s="1095"/>
      <c r="W321" s="1095"/>
      <c r="X321" s="1098"/>
      <c r="Y321" s="1103"/>
      <c r="Z321" s="792">
        <v>0.53</v>
      </c>
      <c r="AA321" s="1163"/>
      <c r="AB321" s="791" t="s">
        <v>251</v>
      </c>
      <c r="AC321" s="895">
        <v>334</v>
      </c>
      <c r="AD321" s="791">
        <v>119</v>
      </c>
      <c r="AE321" s="790" t="s">
        <v>208</v>
      </c>
      <c r="AF321" s="1174"/>
      <c r="AG321" s="1095"/>
      <c r="AH321" s="1095"/>
      <c r="AI321" s="1095"/>
      <c r="AJ321" s="1098"/>
      <c r="AK321" s="1103"/>
      <c r="AM321" s="200">
        <v>10</v>
      </c>
      <c r="AN321" s="200">
        <v>13</v>
      </c>
      <c r="AO321" s="200">
        <v>59</v>
      </c>
      <c r="AP321" s="1117"/>
      <c r="AQ321" s="1117"/>
    </row>
    <row r="322" spans="1:43" ht="15" x14ac:dyDescent="0.2">
      <c r="A322" s="841">
        <v>0.5</v>
      </c>
      <c r="B322" s="841"/>
      <c r="C322" s="1157"/>
      <c r="D322" s="808" t="s">
        <v>234</v>
      </c>
      <c r="E322" s="815">
        <v>27</v>
      </c>
      <c r="F322" s="808">
        <v>115</v>
      </c>
      <c r="G322" s="810" t="s">
        <v>211</v>
      </c>
      <c r="H322" s="1095"/>
      <c r="I322" s="1095"/>
      <c r="J322" s="1095"/>
      <c r="K322" s="1095"/>
      <c r="L322" s="1098"/>
      <c r="M322" s="1103"/>
      <c r="N322" s="899"/>
      <c r="O322" s="1160"/>
      <c r="P322" s="808"/>
      <c r="Q322" s="809"/>
      <c r="R322" s="808"/>
      <c r="S322" s="810"/>
      <c r="T322" s="1095"/>
      <c r="U322" s="1095"/>
      <c r="V322" s="1095"/>
      <c r="W322" s="1095"/>
      <c r="X322" s="1098"/>
      <c r="Y322" s="1103"/>
      <c r="Z322" s="792"/>
      <c r="AA322" s="1163"/>
      <c r="AB322" s="808"/>
      <c r="AC322" s="809"/>
      <c r="AD322" s="808"/>
      <c r="AE322" s="810"/>
      <c r="AF322" s="1174"/>
      <c r="AG322" s="1095"/>
      <c r="AH322" s="1095"/>
      <c r="AI322" s="1095"/>
      <c r="AJ322" s="1098"/>
      <c r="AK322" s="1103"/>
      <c r="AM322" s="200">
        <v>11</v>
      </c>
      <c r="AN322" s="200">
        <v>7</v>
      </c>
      <c r="AO322" s="200">
        <v>56</v>
      </c>
      <c r="AP322" s="1117"/>
      <c r="AQ322" s="1117"/>
    </row>
    <row r="323" spans="1:43" ht="15.75" thickBot="1" x14ac:dyDescent="0.25">
      <c r="A323" s="841"/>
      <c r="B323" s="841"/>
      <c r="C323" s="1158"/>
      <c r="D323" s="797"/>
      <c r="E323" s="798"/>
      <c r="F323" s="797"/>
      <c r="G323" s="799"/>
      <c r="H323" s="1096"/>
      <c r="I323" s="1096"/>
      <c r="J323" s="1096"/>
      <c r="K323" s="1096"/>
      <c r="L323" s="1099"/>
      <c r="M323" s="1103"/>
      <c r="N323" s="899"/>
      <c r="O323" s="1161"/>
      <c r="P323" s="797"/>
      <c r="Q323" s="798"/>
      <c r="R323" s="797"/>
      <c r="S323" s="799"/>
      <c r="T323" s="1096"/>
      <c r="U323" s="1096"/>
      <c r="V323" s="1096"/>
      <c r="W323" s="1096"/>
      <c r="X323" s="1099"/>
      <c r="Y323" s="1103"/>
      <c r="Z323" s="792"/>
      <c r="AA323" s="1164"/>
      <c r="AB323" s="797"/>
      <c r="AC323" s="798"/>
      <c r="AD323" s="797"/>
      <c r="AE323" s="799"/>
      <c r="AF323" s="1175"/>
      <c r="AG323" s="1096"/>
      <c r="AH323" s="1096"/>
      <c r="AI323" s="1096"/>
      <c r="AJ323" s="1099"/>
      <c r="AK323" s="1103"/>
      <c r="AM323" s="200">
        <v>12</v>
      </c>
      <c r="AN323" s="200">
        <v>9</v>
      </c>
      <c r="AO323" s="200">
        <v>59</v>
      </c>
      <c r="AP323" s="1117"/>
      <c r="AQ323" s="1117"/>
    </row>
    <row r="324" spans="1:43" ht="15" x14ac:dyDescent="0.2">
      <c r="A324" s="841">
        <v>7.5</v>
      </c>
      <c r="B324" s="841"/>
      <c r="C324" s="1107" t="s">
        <v>219</v>
      </c>
      <c r="D324" s="786" t="s">
        <v>235</v>
      </c>
      <c r="E324" s="816">
        <v>192</v>
      </c>
      <c r="F324" s="786">
        <v>117</v>
      </c>
      <c r="G324" s="784" t="s">
        <v>214</v>
      </c>
      <c r="H324" s="1094">
        <v>192</v>
      </c>
      <c r="I324" s="1094">
        <v>117</v>
      </c>
      <c r="J324" s="1094">
        <v>18</v>
      </c>
      <c r="K324" s="1094" t="s">
        <v>149</v>
      </c>
      <c r="L324" s="1097">
        <v>128</v>
      </c>
      <c r="M324" s="1103">
        <f>H324-(E324+E325+E326+E327)</f>
        <v>0</v>
      </c>
      <c r="N324" s="792">
        <v>5.5</v>
      </c>
      <c r="O324" s="1110" t="s">
        <v>255</v>
      </c>
      <c r="P324" s="786" t="s">
        <v>243</v>
      </c>
      <c r="Q324" s="852">
        <v>192</v>
      </c>
      <c r="R324" s="786">
        <v>113</v>
      </c>
      <c r="S324" s="784" t="s">
        <v>212</v>
      </c>
      <c r="T324" s="1094">
        <v>192</v>
      </c>
      <c r="U324" s="1094">
        <v>113</v>
      </c>
      <c r="V324" s="1094">
        <v>18</v>
      </c>
      <c r="W324" s="1094" t="s">
        <v>149</v>
      </c>
      <c r="X324" s="1097">
        <v>128</v>
      </c>
      <c r="Y324" s="1103">
        <f>T324-(Q324+Q325+Q326+Q327)</f>
        <v>0</v>
      </c>
      <c r="Z324" s="792">
        <v>1.5</v>
      </c>
      <c r="AA324" s="1181" t="s">
        <v>256</v>
      </c>
      <c r="AB324" s="786" t="s">
        <v>251</v>
      </c>
      <c r="AC324" s="817">
        <v>192</v>
      </c>
      <c r="AD324" s="786">
        <v>119</v>
      </c>
      <c r="AE324" s="784" t="s">
        <v>214</v>
      </c>
      <c r="AF324" s="1094">
        <v>192</v>
      </c>
      <c r="AG324" s="1094">
        <v>119</v>
      </c>
      <c r="AH324" s="1094">
        <v>18</v>
      </c>
      <c r="AI324" s="1094" t="s">
        <v>148</v>
      </c>
      <c r="AJ324" s="1097">
        <v>128</v>
      </c>
      <c r="AK324" s="1103">
        <f>AF324-(AC324+AC325+AC326+AC327)</f>
        <v>0</v>
      </c>
      <c r="AM324" s="200">
        <v>13</v>
      </c>
      <c r="AN324" s="200">
        <v>1</v>
      </c>
      <c r="AO324" s="200">
        <v>56</v>
      </c>
      <c r="AP324" s="1117"/>
      <c r="AQ324" s="1117"/>
    </row>
    <row r="325" spans="1:43" ht="15" x14ac:dyDescent="0.2">
      <c r="A325" s="841"/>
      <c r="B325" s="841"/>
      <c r="C325" s="1108"/>
      <c r="D325" s="791"/>
      <c r="E325" s="791"/>
      <c r="F325" s="791"/>
      <c r="G325" s="790"/>
      <c r="H325" s="1095"/>
      <c r="I325" s="1095"/>
      <c r="J325" s="1095"/>
      <c r="K325" s="1095"/>
      <c r="L325" s="1098"/>
      <c r="M325" s="1103"/>
      <c r="N325" s="792"/>
      <c r="O325" s="1111"/>
      <c r="P325" s="790"/>
      <c r="Q325" s="791"/>
      <c r="R325" s="791"/>
      <c r="S325" s="790"/>
      <c r="T325" s="1095"/>
      <c r="U325" s="1095"/>
      <c r="V325" s="1095"/>
      <c r="W325" s="1095"/>
      <c r="X325" s="1098"/>
      <c r="Y325" s="1103"/>
      <c r="Z325" s="792"/>
      <c r="AA325" s="1182"/>
      <c r="AB325" s="791"/>
      <c r="AC325" s="791"/>
      <c r="AD325" s="791"/>
      <c r="AE325" s="790"/>
      <c r="AF325" s="1095"/>
      <c r="AG325" s="1095"/>
      <c r="AH325" s="1095"/>
      <c r="AI325" s="1095"/>
      <c r="AJ325" s="1098"/>
      <c r="AK325" s="1103"/>
      <c r="AM325" s="200">
        <v>14</v>
      </c>
      <c r="AN325" s="200">
        <v>6</v>
      </c>
      <c r="AO325" s="200">
        <v>56</v>
      </c>
      <c r="AP325" s="1117"/>
      <c r="AQ325" s="1117"/>
    </row>
    <row r="326" spans="1:43" ht="15" x14ac:dyDescent="0.2">
      <c r="A326" s="841"/>
      <c r="B326" s="841"/>
      <c r="C326" s="1108"/>
      <c r="D326" s="808"/>
      <c r="E326" s="808"/>
      <c r="F326" s="808"/>
      <c r="G326" s="810"/>
      <c r="H326" s="1095"/>
      <c r="I326" s="1095"/>
      <c r="J326" s="1095"/>
      <c r="K326" s="1095"/>
      <c r="L326" s="1098"/>
      <c r="M326" s="1103"/>
      <c r="N326" s="792"/>
      <c r="O326" s="1111"/>
      <c r="P326" s="808"/>
      <c r="Q326" s="809"/>
      <c r="R326" s="808"/>
      <c r="S326" s="810"/>
      <c r="T326" s="1095"/>
      <c r="U326" s="1095"/>
      <c r="V326" s="1095"/>
      <c r="W326" s="1095"/>
      <c r="X326" s="1098"/>
      <c r="Y326" s="1103"/>
      <c r="Z326" s="792"/>
      <c r="AA326" s="1182"/>
      <c r="AB326" s="808"/>
      <c r="AC326" s="809"/>
      <c r="AD326" s="808"/>
      <c r="AE326" s="810"/>
      <c r="AF326" s="1095"/>
      <c r="AG326" s="1095"/>
      <c r="AH326" s="1095"/>
      <c r="AI326" s="1095"/>
      <c r="AJ326" s="1098"/>
      <c r="AK326" s="1103"/>
      <c r="AM326" s="200">
        <v>15</v>
      </c>
      <c r="AN326" s="200">
        <v>18</v>
      </c>
      <c r="AO326" s="200">
        <v>18</v>
      </c>
      <c r="AP326" s="1117"/>
      <c r="AQ326" s="1117"/>
    </row>
    <row r="327" spans="1:43" ht="15.75" thickBot="1" x14ac:dyDescent="0.25">
      <c r="A327" s="841"/>
      <c r="B327" s="841"/>
      <c r="C327" s="1109"/>
      <c r="D327" s="797"/>
      <c r="E327" s="798"/>
      <c r="F327" s="797"/>
      <c r="G327" s="799"/>
      <c r="H327" s="1096"/>
      <c r="I327" s="1096"/>
      <c r="J327" s="1096"/>
      <c r="K327" s="1096"/>
      <c r="L327" s="1099"/>
      <c r="M327" s="1103"/>
      <c r="N327" s="792"/>
      <c r="O327" s="1112"/>
      <c r="P327" s="797"/>
      <c r="Q327" s="798"/>
      <c r="R327" s="797"/>
      <c r="S327" s="799"/>
      <c r="T327" s="1096"/>
      <c r="U327" s="1096"/>
      <c r="V327" s="1096"/>
      <c r="W327" s="1096"/>
      <c r="X327" s="1099"/>
      <c r="Y327" s="1103"/>
      <c r="Z327" s="792"/>
      <c r="AA327" s="1183"/>
      <c r="AB327" s="797"/>
      <c r="AC327" s="798"/>
      <c r="AD327" s="797"/>
      <c r="AE327" s="799"/>
      <c r="AF327" s="1096"/>
      <c r="AG327" s="1096"/>
      <c r="AH327" s="1096"/>
      <c r="AI327" s="1096"/>
      <c r="AJ327" s="1099"/>
      <c r="AK327" s="1103"/>
      <c r="AM327" s="200">
        <v>16</v>
      </c>
      <c r="AN327" s="200">
        <v>17</v>
      </c>
      <c r="AO327" s="200">
        <v>60</v>
      </c>
      <c r="AP327" s="1117"/>
      <c r="AQ327" s="1117"/>
    </row>
    <row r="328" spans="1:43" ht="15" x14ac:dyDescent="0.2">
      <c r="A328" s="841">
        <v>5.5</v>
      </c>
      <c r="B328" s="841"/>
      <c r="C328" s="1100">
        <v>5</v>
      </c>
      <c r="D328" s="786" t="s">
        <v>235</v>
      </c>
      <c r="E328" s="818">
        <v>250</v>
      </c>
      <c r="F328" s="786">
        <v>117</v>
      </c>
      <c r="G328" s="784" t="s">
        <v>208</v>
      </c>
      <c r="H328" s="1094">
        <v>592</v>
      </c>
      <c r="I328" s="1094">
        <v>117</v>
      </c>
      <c r="J328" s="1094">
        <v>56</v>
      </c>
      <c r="K328" s="1113" t="s">
        <v>149</v>
      </c>
      <c r="L328" s="1097">
        <v>128</v>
      </c>
      <c r="M328" s="1103">
        <f>H328-(E328+E329+E330+E331)</f>
        <v>0</v>
      </c>
      <c r="N328" s="792">
        <v>0</v>
      </c>
      <c r="O328" s="1104">
        <v>12</v>
      </c>
      <c r="P328" s="786" t="s">
        <v>236</v>
      </c>
      <c r="Q328" s="819">
        <v>17</v>
      </c>
      <c r="R328" s="786">
        <v>117.5</v>
      </c>
      <c r="S328" s="784" t="s">
        <v>214</v>
      </c>
      <c r="T328" s="1094">
        <v>621</v>
      </c>
      <c r="U328" s="1094">
        <v>115</v>
      </c>
      <c r="V328" s="1094">
        <v>59</v>
      </c>
      <c r="W328" s="1113" t="s">
        <v>259</v>
      </c>
      <c r="X328" s="1097">
        <v>128</v>
      </c>
      <c r="Y328" s="1103">
        <f>T328-(Q328+Q329+Q330+Q331)</f>
        <v>0</v>
      </c>
      <c r="Z328" s="792">
        <v>-3.93</v>
      </c>
      <c r="AA328" s="1179">
        <v>19</v>
      </c>
      <c r="AB328" s="786" t="s">
        <v>253</v>
      </c>
      <c r="AC328" s="836">
        <v>273</v>
      </c>
      <c r="AD328" s="786">
        <v>120</v>
      </c>
      <c r="AE328" s="784" t="s">
        <v>209</v>
      </c>
      <c r="AF328" s="1094">
        <v>630</v>
      </c>
      <c r="AG328" s="1094">
        <v>119</v>
      </c>
      <c r="AH328" s="1094">
        <v>60</v>
      </c>
      <c r="AI328" s="1113" t="s">
        <v>147</v>
      </c>
      <c r="AJ328" s="1097">
        <v>128</v>
      </c>
      <c r="AK328" s="1103">
        <f>AF328-(AC328+AC329+AC330+AC331)</f>
        <v>0</v>
      </c>
      <c r="AM328" s="200">
        <v>17</v>
      </c>
      <c r="AN328" s="200">
        <v>12</v>
      </c>
      <c r="AO328" s="200">
        <v>59</v>
      </c>
      <c r="AP328" s="1117"/>
      <c r="AQ328" s="1117"/>
    </row>
    <row r="329" spans="1:43" ht="15" x14ac:dyDescent="0.2">
      <c r="A329" s="841">
        <v>4.5</v>
      </c>
      <c r="B329" s="841"/>
      <c r="C329" s="1101"/>
      <c r="D329" s="791" t="s">
        <v>229</v>
      </c>
      <c r="E329" s="821">
        <v>342</v>
      </c>
      <c r="F329" s="791">
        <v>117</v>
      </c>
      <c r="G329" s="810" t="s">
        <v>215</v>
      </c>
      <c r="H329" s="1095"/>
      <c r="I329" s="1095"/>
      <c r="J329" s="1095"/>
      <c r="K329" s="1114"/>
      <c r="L329" s="1098"/>
      <c r="M329" s="1103"/>
      <c r="N329" s="792">
        <v>-1.78</v>
      </c>
      <c r="O329" s="1105"/>
      <c r="P329" s="791" t="s">
        <v>244</v>
      </c>
      <c r="Q329" s="822">
        <v>362</v>
      </c>
      <c r="R329" s="791">
        <v>114</v>
      </c>
      <c r="S329" s="810" t="s">
        <v>209</v>
      </c>
      <c r="T329" s="1095"/>
      <c r="U329" s="1095"/>
      <c r="V329" s="1095"/>
      <c r="W329" s="1114"/>
      <c r="X329" s="1098"/>
      <c r="Y329" s="1103"/>
      <c r="Z329" s="792">
        <v>-0.5</v>
      </c>
      <c r="AA329" s="1180"/>
      <c r="AB329" s="791" t="s">
        <v>251</v>
      </c>
      <c r="AC329" s="837">
        <v>44</v>
      </c>
      <c r="AD329" s="791">
        <v>119</v>
      </c>
      <c r="AE329" s="810" t="s">
        <v>210</v>
      </c>
      <c r="AF329" s="1095"/>
      <c r="AG329" s="1095"/>
      <c r="AH329" s="1095"/>
      <c r="AI329" s="1114"/>
      <c r="AJ329" s="1098"/>
      <c r="AK329" s="1103"/>
      <c r="AM329" s="200">
        <v>18</v>
      </c>
      <c r="AN329" s="200">
        <v>3</v>
      </c>
      <c r="AO329" s="200">
        <v>56</v>
      </c>
      <c r="AP329" s="1117"/>
      <c r="AQ329" s="1117"/>
    </row>
    <row r="330" spans="1:43" ht="15" x14ac:dyDescent="0.2">
      <c r="A330" s="841"/>
      <c r="B330" s="841"/>
      <c r="C330" s="1101"/>
      <c r="D330" s="808"/>
      <c r="E330" s="808"/>
      <c r="F330" s="808"/>
      <c r="G330" s="810"/>
      <c r="H330" s="1095"/>
      <c r="I330" s="1095"/>
      <c r="J330" s="1095"/>
      <c r="K330" s="1114"/>
      <c r="L330" s="1098"/>
      <c r="M330" s="1103"/>
      <c r="N330" s="792">
        <v>3.5</v>
      </c>
      <c r="O330" s="1105"/>
      <c r="P330" s="808" t="s">
        <v>243</v>
      </c>
      <c r="Q330" s="824">
        <v>242</v>
      </c>
      <c r="R330" s="808">
        <v>113</v>
      </c>
      <c r="S330" s="810" t="s">
        <v>208</v>
      </c>
      <c r="T330" s="1095"/>
      <c r="U330" s="1095"/>
      <c r="V330" s="1095"/>
      <c r="W330" s="1114"/>
      <c r="X330" s="1098"/>
      <c r="Y330" s="1103"/>
      <c r="Z330" s="792">
        <v>-3.5</v>
      </c>
      <c r="AA330" s="1180"/>
      <c r="AB330" s="808" t="s">
        <v>250</v>
      </c>
      <c r="AC330" s="838">
        <v>313</v>
      </c>
      <c r="AD330" s="808">
        <v>117.5</v>
      </c>
      <c r="AE330" s="810" t="s">
        <v>208</v>
      </c>
      <c r="AF330" s="1095"/>
      <c r="AG330" s="1095"/>
      <c r="AH330" s="1095"/>
      <c r="AI330" s="1114"/>
      <c r="AJ330" s="1098"/>
      <c r="AK330" s="1103"/>
      <c r="AM330" s="200">
        <v>19</v>
      </c>
      <c r="AN330" s="200">
        <v>15</v>
      </c>
      <c r="AO330" s="200">
        <v>60</v>
      </c>
      <c r="AP330" s="1117"/>
      <c r="AQ330" s="1117"/>
    </row>
    <row r="331" spans="1:43" ht="15.75" thickBot="1" x14ac:dyDescent="0.25">
      <c r="A331" s="841"/>
      <c r="B331" s="841"/>
      <c r="C331" s="1102"/>
      <c r="D331" s="797"/>
      <c r="E331" s="797"/>
      <c r="F331" s="797"/>
      <c r="G331" s="799"/>
      <c r="H331" s="1096"/>
      <c r="I331" s="1096"/>
      <c r="J331" s="1096"/>
      <c r="K331" s="1115"/>
      <c r="L331" s="1099"/>
      <c r="M331" s="1103"/>
      <c r="N331" s="792"/>
      <c r="O331" s="1106"/>
      <c r="P331" s="797"/>
      <c r="Q331" s="797"/>
      <c r="R331" s="797"/>
      <c r="S331" s="799"/>
      <c r="T331" s="1096"/>
      <c r="U331" s="1096"/>
      <c r="V331" s="1096"/>
      <c r="W331" s="1115"/>
      <c r="X331" s="1099"/>
      <c r="Y331" s="1103"/>
      <c r="Z331" s="792"/>
      <c r="AA331" s="1180"/>
      <c r="AB331" s="808"/>
      <c r="AC331" s="809"/>
      <c r="AD331" s="808"/>
      <c r="AE331" s="810"/>
      <c r="AF331" s="1095"/>
      <c r="AG331" s="1095"/>
      <c r="AH331" s="1095"/>
      <c r="AI331" s="1114"/>
      <c r="AJ331" s="1099"/>
      <c r="AK331" s="1103"/>
      <c r="AM331" s="200">
        <v>20</v>
      </c>
      <c r="AN331" s="200">
        <v>2</v>
      </c>
      <c r="AO331" s="200">
        <v>56</v>
      </c>
      <c r="AP331" s="1117"/>
      <c r="AQ331" s="1117"/>
    </row>
    <row r="332" spans="1:43" ht="15" x14ac:dyDescent="0.2">
      <c r="A332" s="841">
        <v>1.46</v>
      </c>
      <c r="B332" s="841"/>
      <c r="C332" s="1187">
        <v>6</v>
      </c>
      <c r="D332" s="786" t="s">
        <v>231</v>
      </c>
      <c r="E332" s="854">
        <v>275</v>
      </c>
      <c r="F332" s="786">
        <v>115</v>
      </c>
      <c r="G332" s="784" t="s">
        <v>208</v>
      </c>
      <c r="H332" s="1094">
        <v>592</v>
      </c>
      <c r="I332" s="1094">
        <v>117</v>
      </c>
      <c r="J332" s="1094">
        <v>56</v>
      </c>
      <c r="K332" s="1094" t="s">
        <v>148</v>
      </c>
      <c r="L332" s="1097">
        <v>128</v>
      </c>
      <c r="M332" s="1103">
        <f>H332-(E332+E333+E334+E335)</f>
        <v>0</v>
      </c>
      <c r="N332" s="792">
        <v>4.5</v>
      </c>
      <c r="O332" s="1190">
        <v>13</v>
      </c>
      <c r="P332" s="786" t="s">
        <v>242</v>
      </c>
      <c r="Q332" s="820">
        <v>598</v>
      </c>
      <c r="R332" s="786">
        <v>112</v>
      </c>
      <c r="S332" s="784" t="s">
        <v>208</v>
      </c>
      <c r="T332" s="1094">
        <v>621</v>
      </c>
      <c r="U332" s="1094">
        <v>112</v>
      </c>
      <c r="V332" s="1094">
        <v>59</v>
      </c>
      <c r="W332" s="1094" t="s">
        <v>149</v>
      </c>
      <c r="X332" s="1097">
        <v>128</v>
      </c>
      <c r="Y332" s="1103">
        <f>T332-(Q332+Q333+Q334+Q335)</f>
        <v>0</v>
      </c>
      <c r="Z332" s="792">
        <v>8.6999999999999993</v>
      </c>
      <c r="AA332" s="1176">
        <v>20</v>
      </c>
      <c r="AB332" s="786" t="s">
        <v>247</v>
      </c>
      <c r="AC332" s="839">
        <v>375</v>
      </c>
      <c r="AD332" s="786">
        <v>117.5</v>
      </c>
      <c r="AE332" s="784" t="s">
        <v>208</v>
      </c>
      <c r="AF332" s="1094">
        <v>630</v>
      </c>
      <c r="AG332" s="1094">
        <v>116.5</v>
      </c>
      <c r="AH332" s="1094">
        <v>60</v>
      </c>
      <c r="AI332" s="1094" t="s">
        <v>149</v>
      </c>
      <c r="AJ332" s="1097">
        <v>128</v>
      </c>
      <c r="AK332" s="1103">
        <f>AF332-(AC332+AC333+AC334+AC335)</f>
        <v>0</v>
      </c>
      <c r="AM332" s="200">
        <v>21</v>
      </c>
      <c r="AN332" s="200">
        <v>19</v>
      </c>
      <c r="AO332" s="200">
        <v>60</v>
      </c>
      <c r="AP332" s="228" t="s">
        <v>263</v>
      </c>
    </row>
    <row r="333" spans="1:43" ht="15" x14ac:dyDescent="0.2">
      <c r="A333" s="841">
        <v>3.56</v>
      </c>
      <c r="B333" s="841"/>
      <c r="C333" s="1188"/>
      <c r="D333" s="791" t="s">
        <v>229</v>
      </c>
      <c r="E333" s="855">
        <v>317</v>
      </c>
      <c r="F333" s="791">
        <v>117</v>
      </c>
      <c r="G333" s="790" t="s">
        <v>211</v>
      </c>
      <c r="H333" s="1095"/>
      <c r="I333" s="1095"/>
      <c r="J333" s="1095"/>
      <c r="K333" s="1095"/>
      <c r="L333" s="1098"/>
      <c r="M333" s="1103"/>
      <c r="N333" s="792">
        <v>5.5</v>
      </c>
      <c r="O333" s="1191"/>
      <c r="P333" s="790" t="s">
        <v>243</v>
      </c>
      <c r="Q333" s="823">
        <v>23</v>
      </c>
      <c r="R333" s="791">
        <v>113</v>
      </c>
      <c r="S333" s="790" t="s">
        <v>215</v>
      </c>
      <c r="T333" s="1095"/>
      <c r="U333" s="1095"/>
      <c r="V333" s="1095"/>
      <c r="W333" s="1095"/>
      <c r="X333" s="1098"/>
      <c r="Y333" s="1103"/>
      <c r="Z333" s="792">
        <v>7</v>
      </c>
      <c r="AA333" s="1177"/>
      <c r="AB333" s="791" t="s">
        <v>249</v>
      </c>
      <c r="AC333" s="891">
        <v>117</v>
      </c>
      <c r="AD333" s="791">
        <v>112.5</v>
      </c>
      <c r="AE333" s="790" t="s">
        <v>210</v>
      </c>
      <c r="AF333" s="1095"/>
      <c r="AG333" s="1095"/>
      <c r="AH333" s="1095"/>
      <c r="AI333" s="1095"/>
      <c r="AJ333" s="1098"/>
      <c r="AK333" s="1103"/>
      <c r="AP333" s="228"/>
    </row>
    <row r="334" spans="1:43" ht="15" x14ac:dyDescent="0.2">
      <c r="A334" s="841"/>
      <c r="B334" s="841"/>
      <c r="C334" s="1188"/>
      <c r="D334" s="808"/>
      <c r="E334" s="808"/>
      <c r="F334" s="808"/>
      <c r="G334" s="810"/>
      <c r="H334" s="1095"/>
      <c r="I334" s="1095"/>
      <c r="J334" s="1095"/>
      <c r="K334" s="1095"/>
      <c r="L334" s="1098"/>
      <c r="M334" s="1103"/>
      <c r="N334" s="792"/>
      <c r="O334" s="1191"/>
      <c r="P334" s="808"/>
      <c r="Q334" s="809"/>
      <c r="R334" s="808"/>
      <c r="S334" s="810"/>
      <c r="T334" s="1095"/>
      <c r="U334" s="1095"/>
      <c r="V334" s="1095"/>
      <c r="W334" s="1095"/>
      <c r="X334" s="1098"/>
      <c r="Y334" s="1103"/>
      <c r="Z334" s="792">
        <v>2.5</v>
      </c>
      <c r="AA334" s="1177"/>
      <c r="AB334" s="808" t="s">
        <v>245</v>
      </c>
      <c r="AC334" s="898">
        <v>138</v>
      </c>
      <c r="AD334" s="808">
        <v>116.5</v>
      </c>
      <c r="AE334" s="810" t="s">
        <v>214</v>
      </c>
      <c r="AF334" s="1095"/>
      <c r="AG334" s="1095"/>
      <c r="AH334" s="1095"/>
      <c r="AI334" s="1095"/>
      <c r="AJ334" s="1098"/>
      <c r="AK334" s="1103"/>
    </row>
    <row r="335" spans="1:43" ht="15.75" thickBot="1" x14ac:dyDescent="0.25">
      <c r="A335" s="841"/>
      <c r="B335" s="841"/>
      <c r="C335" s="1189"/>
      <c r="D335" s="797"/>
      <c r="E335" s="798"/>
      <c r="F335" s="797"/>
      <c r="G335" s="799"/>
      <c r="H335" s="1096"/>
      <c r="I335" s="1096"/>
      <c r="J335" s="1096"/>
      <c r="K335" s="1096"/>
      <c r="L335" s="1099"/>
      <c r="M335" s="1103"/>
      <c r="N335" s="792"/>
      <c r="O335" s="1192"/>
      <c r="P335" s="797"/>
      <c r="Q335" s="798"/>
      <c r="R335" s="797"/>
      <c r="S335" s="799"/>
      <c r="T335" s="1096"/>
      <c r="U335" s="1096"/>
      <c r="V335" s="1096"/>
      <c r="W335" s="1096"/>
      <c r="X335" s="1099"/>
      <c r="Y335" s="1103"/>
      <c r="Z335" s="792"/>
      <c r="AA335" s="1178"/>
      <c r="AB335" s="797"/>
      <c r="AC335" s="798"/>
      <c r="AD335" s="797"/>
      <c r="AE335" s="799"/>
      <c r="AF335" s="1096"/>
      <c r="AG335" s="1096"/>
      <c r="AH335" s="1096"/>
      <c r="AI335" s="1096"/>
      <c r="AJ335" s="1099"/>
      <c r="AK335" s="1103"/>
    </row>
    <row r="336" spans="1:43" ht="15" x14ac:dyDescent="0.2">
      <c r="A336" s="841">
        <v>5.3</v>
      </c>
      <c r="B336" s="841"/>
      <c r="C336" s="1184">
        <v>7</v>
      </c>
      <c r="D336" s="786" t="s">
        <v>227</v>
      </c>
      <c r="E336" s="847">
        <v>378</v>
      </c>
      <c r="F336" s="786">
        <v>113</v>
      </c>
      <c r="G336" s="784" t="s">
        <v>209</v>
      </c>
      <c r="H336" s="1094">
        <v>592</v>
      </c>
      <c r="I336" s="1094">
        <v>115</v>
      </c>
      <c r="J336" s="1094">
        <v>56</v>
      </c>
      <c r="K336" s="1113" t="s">
        <v>258</v>
      </c>
      <c r="L336" s="1097">
        <v>128</v>
      </c>
      <c r="M336" s="1103">
        <f>H336-(E336+E337+E338+E339)</f>
        <v>0</v>
      </c>
      <c r="N336" s="899">
        <v>12.91</v>
      </c>
      <c r="O336" s="1195">
        <v>14</v>
      </c>
      <c r="P336" s="786" t="s">
        <v>241</v>
      </c>
      <c r="Q336" s="834">
        <v>540</v>
      </c>
      <c r="R336" s="786">
        <v>110.5</v>
      </c>
      <c r="S336" s="784" t="s">
        <v>208</v>
      </c>
      <c r="T336" s="1094">
        <v>621</v>
      </c>
      <c r="U336" s="1094">
        <v>111.5</v>
      </c>
      <c r="V336" s="1094">
        <v>59</v>
      </c>
      <c r="W336" s="1113" t="s">
        <v>257</v>
      </c>
      <c r="X336" s="1097">
        <v>128</v>
      </c>
      <c r="Y336" s="1103">
        <f>T336-(Q336+Q337+Q338+Q339)</f>
        <v>0</v>
      </c>
      <c r="Z336" s="792">
        <v>9</v>
      </c>
      <c r="AA336" s="1193">
        <v>21</v>
      </c>
      <c r="AB336" s="786" t="s">
        <v>249</v>
      </c>
      <c r="AC336" s="833">
        <v>631</v>
      </c>
      <c r="AD336" s="786">
        <v>112.5</v>
      </c>
      <c r="AE336" s="784" t="s">
        <v>208</v>
      </c>
      <c r="AF336" s="1094">
        <v>631</v>
      </c>
      <c r="AG336" s="1094">
        <v>112.5</v>
      </c>
      <c r="AH336" s="1094">
        <v>60</v>
      </c>
      <c r="AI336" s="1113" t="s">
        <v>150</v>
      </c>
      <c r="AJ336" s="1097">
        <v>128</v>
      </c>
      <c r="AK336" s="1103">
        <f>AF336-(AC336+AC337+AC338+AC339)</f>
        <v>0</v>
      </c>
    </row>
    <row r="337" spans="1:37" ht="15" x14ac:dyDescent="0.2">
      <c r="A337" s="841">
        <v>3</v>
      </c>
      <c r="B337" s="841"/>
      <c r="C337" s="1185"/>
      <c r="D337" s="791" t="s">
        <v>226</v>
      </c>
      <c r="E337" s="848">
        <v>214</v>
      </c>
      <c r="F337" s="791">
        <v>115</v>
      </c>
      <c r="G337" s="810" t="s">
        <v>214</v>
      </c>
      <c r="H337" s="1095"/>
      <c r="I337" s="1095"/>
      <c r="J337" s="1095"/>
      <c r="K337" s="1114"/>
      <c r="L337" s="1098"/>
      <c r="M337" s="1103"/>
      <c r="N337" s="792">
        <v>6.5</v>
      </c>
      <c r="O337" s="1196"/>
      <c r="P337" s="791" t="s">
        <v>242</v>
      </c>
      <c r="Q337" s="835">
        <v>81</v>
      </c>
      <c r="R337" s="791">
        <v>112</v>
      </c>
      <c r="S337" s="810" t="s">
        <v>214</v>
      </c>
      <c r="T337" s="1095"/>
      <c r="U337" s="1095"/>
      <c r="V337" s="1095"/>
      <c r="W337" s="1114"/>
      <c r="X337" s="1098"/>
      <c r="Y337" s="1103"/>
      <c r="Z337" s="792"/>
      <c r="AA337" s="1194"/>
      <c r="AB337" s="791"/>
      <c r="AC337" s="791"/>
      <c r="AD337" s="791"/>
      <c r="AE337" s="810"/>
      <c r="AF337" s="1095"/>
      <c r="AG337" s="1095"/>
      <c r="AH337" s="1095"/>
      <c r="AI337" s="1114"/>
      <c r="AJ337" s="1098"/>
      <c r="AK337" s="1103"/>
    </row>
    <row r="338" spans="1:37" ht="15" x14ac:dyDescent="0.2">
      <c r="A338" s="841"/>
      <c r="B338" s="841"/>
      <c r="C338" s="1185"/>
      <c r="D338" s="808"/>
      <c r="E338" s="808"/>
      <c r="F338" s="808"/>
      <c r="G338" s="810"/>
      <c r="H338" s="1095"/>
      <c r="I338" s="1095"/>
      <c r="J338" s="1095"/>
      <c r="K338" s="1114"/>
      <c r="L338" s="1098"/>
      <c r="M338" s="1103"/>
      <c r="N338" s="792"/>
      <c r="O338" s="1196"/>
      <c r="P338" s="808"/>
      <c r="Q338" s="808"/>
      <c r="R338" s="808"/>
      <c r="S338" s="810"/>
      <c r="T338" s="1095"/>
      <c r="U338" s="1095"/>
      <c r="V338" s="1095"/>
      <c r="W338" s="1114"/>
      <c r="X338" s="1098"/>
      <c r="Y338" s="1103"/>
      <c r="Z338" s="792"/>
      <c r="AA338" s="1194"/>
      <c r="AB338" s="808"/>
      <c r="AC338" s="808"/>
      <c r="AD338" s="808"/>
      <c r="AE338" s="810"/>
      <c r="AF338" s="1095"/>
      <c r="AG338" s="1095"/>
      <c r="AH338" s="1095"/>
      <c r="AI338" s="1114"/>
      <c r="AJ338" s="1098"/>
      <c r="AK338" s="1103"/>
    </row>
    <row r="339" spans="1:37" ht="15.75" thickBot="1" x14ac:dyDescent="0.25">
      <c r="A339" s="841"/>
      <c r="B339" s="841"/>
      <c r="C339" s="1186"/>
      <c r="D339" s="797"/>
      <c r="E339" s="797"/>
      <c r="F339" s="797"/>
      <c r="G339" s="799"/>
      <c r="H339" s="1096"/>
      <c r="I339" s="1096"/>
      <c r="J339" s="1096"/>
      <c r="K339" s="1115"/>
      <c r="L339" s="1099"/>
      <c r="M339" s="1103"/>
      <c r="N339" s="792"/>
      <c r="O339" s="1197"/>
      <c r="P339" s="797"/>
      <c r="Q339" s="797"/>
      <c r="R339" s="797"/>
      <c r="S339" s="799"/>
      <c r="T339" s="1096"/>
      <c r="U339" s="1096"/>
      <c r="V339" s="1096"/>
      <c r="W339" s="1115"/>
      <c r="X339" s="1099"/>
      <c r="Y339" s="1103"/>
      <c r="Z339" s="792"/>
      <c r="AA339" s="1194"/>
      <c r="AB339" s="808"/>
      <c r="AC339" s="809"/>
      <c r="AD339" s="808"/>
      <c r="AE339" s="810"/>
      <c r="AF339" s="1095"/>
      <c r="AG339" s="1095"/>
      <c r="AH339" s="1095"/>
      <c r="AI339" s="1114"/>
      <c r="AJ339" s="1099"/>
      <c r="AK339" s="1103"/>
    </row>
    <row r="340" spans="1:37" ht="15.75" thickBot="1" x14ac:dyDescent="0.25">
      <c r="C340" s="825"/>
      <c r="D340" s="826"/>
      <c r="E340" s="826"/>
      <c r="F340" s="826"/>
      <c r="G340" s="826"/>
      <c r="H340" s="827">
        <f>SUM(H312:H339)</f>
        <v>3741</v>
      </c>
      <c r="I340" s="827"/>
      <c r="J340" s="827">
        <f>SUM(J312:J339)</f>
        <v>354</v>
      </c>
      <c r="K340" s="826"/>
      <c r="L340" s="828"/>
      <c r="M340"/>
      <c r="N340" s="775"/>
      <c r="O340" s="825"/>
      <c r="P340" s="826"/>
      <c r="Q340" s="826"/>
      <c r="R340" s="826"/>
      <c r="S340" s="826"/>
      <c r="T340" s="827">
        <f>SUM(T312:T339)</f>
        <v>3918</v>
      </c>
      <c r="U340" s="827"/>
      <c r="V340" s="827">
        <f>SUM(V312:V339)</f>
        <v>372</v>
      </c>
      <c r="W340" s="826"/>
      <c r="X340" s="828"/>
      <c r="Y340"/>
      <c r="Z340" s="775"/>
      <c r="AA340" s="829"/>
      <c r="AB340" s="830"/>
      <c r="AC340" s="827"/>
      <c r="AD340" s="830"/>
      <c r="AE340" s="830"/>
      <c r="AF340" s="831">
        <f>SUM(AF312:AF339)</f>
        <v>3973</v>
      </c>
      <c r="AG340" s="831">
        <f t="shared" ref="AG340" si="196">SUM(AG312:AG331)</f>
        <v>595.5</v>
      </c>
      <c r="AH340" s="831">
        <f>SUM(AH312:AH339)</f>
        <v>378</v>
      </c>
      <c r="AI340" s="830"/>
      <c r="AJ340" s="832"/>
      <c r="AK340" s="775"/>
    </row>
    <row r="342" spans="1:37" ht="13.5" thickBot="1" x14ac:dyDescent="0.25">
      <c r="C342" s="200">
        <v>117</v>
      </c>
      <c r="D342" s="200">
        <v>117</v>
      </c>
      <c r="E342" s="200">
        <v>120</v>
      </c>
      <c r="F342" s="200">
        <v>117</v>
      </c>
      <c r="G342" s="200">
        <v>117</v>
      </c>
      <c r="H342" s="200">
        <v>117</v>
      </c>
      <c r="I342" s="200">
        <v>115</v>
      </c>
      <c r="J342" s="200">
        <v>117.5</v>
      </c>
      <c r="K342" s="200">
        <v>119</v>
      </c>
      <c r="L342" s="200">
        <v>117</v>
      </c>
      <c r="M342" s="200">
        <v>113</v>
      </c>
      <c r="N342" s="200">
        <v>115</v>
      </c>
      <c r="O342" s="200">
        <v>112</v>
      </c>
      <c r="P342" s="200">
        <v>111.5</v>
      </c>
      <c r="Q342" s="200">
        <v>117</v>
      </c>
      <c r="R342" s="200">
        <v>119.5</v>
      </c>
      <c r="S342" s="200">
        <v>121</v>
      </c>
      <c r="T342" s="200">
        <v>119</v>
      </c>
      <c r="U342" s="200">
        <v>119</v>
      </c>
      <c r="V342" s="200">
        <v>116.5</v>
      </c>
      <c r="W342" s="200">
        <v>112.5</v>
      </c>
    </row>
    <row r="343" spans="1:37" ht="13.5" thickBot="1" x14ac:dyDescent="0.25">
      <c r="A343" s="230" t="s">
        <v>324</v>
      </c>
      <c r="B343" s="1025">
        <f>B293+1</f>
        <v>22</v>
      </c>
      <c r="C343" s="1082" t="s">
        <v>130</v>
      </c>
      <c r="D343" s="1083"/>
      <c r="E343" s="1083"/>
      <c r="F343" s="1083"/>
      <c r="G343" s="1083"/>
      <c r="H343" s="1083"/>
      <c r="I343" s="1084"/>
      <c r="J343" s="1085" t="s">
        <v>131</v>
      </c>
      <c r="K343" s="1083"/>
      <c r="L343" s="1083"/>
      <c r="M343" s="1083"/>
      <c r="N343" s="1083"/>
      <c r="O343" s="1083"/>
      <c r="P343" s="1084"/>
      <c r="Q343" s="1086" t="s">
        <v>53</v>
      </c>
      <c r="R343" s="1087"/>
      <c r="S343" s="1087"/>
      <c r="T343" s="1087"/>
      <c r="U343" s="1087"/>
      <c r="V343" s="1087"/>
      <c r="W343" s="1088"/>
      <c r="X343" s="1080" t="s">
        <v>55</v>
      </c>
      <c r="Y343" s="228">
        <v>864</v>
      </c>
    </row>
    <row r="344" spans="1:37" ht="13.5" thickBot="1" x14ac:dyDescent="0.25">
      <c r="A344" s="1204" t="s">
        <v>54</v>
      </c>
      <c r="B344" s="1205"/>
      <c r="C344" s="903">
        <v>1</v>
      </c>
      <c r="D344" s="900">
        <v>2</v>
      </c>
      <c r="E344" s="900">
        <v>3</v>
      </c>
      <c r="F344" s="900">
        <v>4</v>
      </c>
      <c r="G344" s="900">
        <v>5</v>
      </c>
      <c r="H344" s="900">
        <v>6</v>
      </c>
      <c r="I344" s="901">
        <v>7</v>
      </c>
      <c r="J344" s="902">
        <v>8</v>
      </c>
      <c r="K344" s="900">
        <v>9</v>
      </c>
      <c r="L344" s="900">
        <v>10</v>
      </c>
      <c r="M344" s="900">
        <v>11</v>
      </c>
      <c r="N344" s="900">
        <v>12</v>
      </c>
      <c r="O344" s="900">
        <v>13</v>
      </c>
      <c r="P344" s="901">
        <v>14</v>
      </c>
      <c r="Q344" s="902">
        <v>15</v>
      </c>
      <c r="R344" s="900">
        <v>16</v>
      </c>
      <c r="S344" s="900">
        <v>17</v>
      </c>
      <c r="T344" s="900">
        <v>18</v>
      </c>
      <c r="U344" s="900">
        <v>19</v>
      </c>
      <c r="V344" s="900">
        <v>20</v>
      </c>
      <c r="W344" s="901">
        <v>21</v>
      </c>
      <c r="X344" s="1081"/>
      <c r="Y344" s="228"/>
      <c r="Z344" s="228"/>
    </row>
    <row r="345" spans="1:37" x14ac:dyDescent="0.2">
      <c r="A345" s="1208" t="s">
        <v>3</v>
      </c>
      <c r="B345" s="1209"/>
      <c r="C345" s="442">
        <v>2670</v>
      </c>
      <c r="D345" s="443">
        <v>2670</v>
      </c>
      <c r="E345" s="443">
        <v>2670</v>
      </c>
      <c r="F345" s="443">
        <v>2670</v>
      </c>
      <c r="G345" s="443">
        <v>2670</v>
      </c>
      <c r="H345" s="443">
        <v>2670</v>
      </c>
      <c r="I345" s="634">
        <v>2670</v>
      </c>
      <c r="J345" s="637">
        <v>2670</v>
      </c>
      <c r="K345" s="443">
        <v>2670</v>
      </c>
      <c r="L345" s="443">
        <v>2670</v>
      </c>
      <c r="M345" s="443">
        <v>2670</v>
      </c>
      <c r="N345" s="443">
        <v>2670</v>
      </c>
      <c r="O345" s="443">
        <v>2670</v>
      </c>
      <c r="P345" s="634">
        <v>2670</v>
      </c>
      <c r="Q345" s="637">
        <v>2670</v>
      </c>
      <c r="R345" s="443">
        <v>2670</v>
      </c>
      <c r="S345" s="443">
        <v>2670</v>
      </c>
      <c r="T345" s="443">
        <v>2670</v>
      </c>
      <c r="U345" s="443">
        <v>2670</v>
      </c>
      <c r="V345" s="443">
        <v>2670</v>
      </c>
      <c r="W345" s="634">
        <v>2670</v>
      </c>
      <c r="X345" s="384">
        <v>2670</v>
      </c>
      <c r="Z345" s="210"/>
    </row>
    <row r="346" spans="1:37" x14ac:dyDescent="0.2">
      <c r="A346" s="1210" t="s">
        <v>6</v>
      </c>
      <c r="B346" s="1211"/>
      <c r="C346" s="239">
        <v>2751</v>
      </c>
      <c r="D346" s="240">
        <v>2631</v>
      </c>
      <c r="E346" s="240">
        <v>2669</v>
      </c>
      <c r="F346" s="240">
        <v>2896</v>
      </c>
      <c r="G346" s="240">
        <v>2754</v>
      </c>
      <c r="H346" s="240">
        <v>2717</v>
      </c>
      <c r="I346" s="241">
        <v>2829</v>
      </c>
      <c r="J346" s="420">
        <v>2856</v>
      </c>
      <c r="K346" s="240">
        <v>2693</v>
      </c>
      <c r="L346" s="240">
        <v>2848</v>
      </c>
      <c r="M346" s="240">
        <v>2658</v>
      </c>
      <c r="N346" s="240">
        <v>2642</v>
      </c>
      <c r="O346" s="240">
        <v>2730</v>
      </c>
      <c r="P346" s="241">
        <v>2892</v>
      </c>
      <c r="Q346" s="420">
        <v>2630</v>
      </c>
      <c r="R346" s="240">
        <v>2769</v>
      </c>
      <c r="S346" s="240">
        <v>2668</v>
      </c>
      <c r="T346" s="240">
        <v>2656</v>
      </c>
      <c r="U346" s="240">
        <v>2556</v>
      </c>
      <c r="V346" s="240">
        <v>2724</v>
      </c>
      <c r="W346" s="241">
        <v>2806</v>
      </c>
      <c r="X346" s="375">
        <v>2732</v>
      </c>
    </row>
    <row r="347" spans="1:37" x14ac:dyDescent="0.2">
      <c r="A347" s="1206" t="s">
        <v>7</v>
      </c>
      <c r="B347" s="1207"/>
      <c r="C347" s="242">
        <v>95.5</v>
      </c>
      <c r="D347" s="243">
        <v>95.5</v>
      </c>
      <c r="E347" s="243">
        <v>88.6</v>
      </c>
      <c r="F347" s="243">
        <v>92.9</v>
      </c>
      <c r="G347" s="243">
        <v>97.7</v>
      </c>
      <c r="H347" s="243">
        <v>84.1</v>
      </c>
      <c r="I347" s="244">
        <v>90.9</v>
      </c>
      <c r="J347" s="421">
        <v>95.7</v>
      </c>
      <c r="K347" s="243">
        <v>82.6</v>
      </c>
      <c r="L347" s="243">
        <v>87</v>
      </c>
      <c r="M347" s="243">
        <v>92.9</v>
      </c>
      <c r="N347" s="243">
        <v>87</v>
      </c>
      <c r="O347" s="243">
        <v>93.5</v>
      </c>
      <c r="P347" s="244">
        <v>87</v>
      </c>
      <c r="Q347" s="421">
        <v>89.4</v>
      </c>
      <c r="R347" s="243">
        <v>93.6</v>
      </c>
      <c r="S347" s="243">
        <v>95.7</v>
      </c>
      <c r="T347" s="243">
        <v>85.7</v>
      </c>
      <c r="U347" s="243">
        <v>83</v>
      </c>
      <c r="V347" s="243">
        <v>85.1</v>
      </c>
      <c r="W347" s="244">
        <v>93.6</v>
      </c>
      <c r="X347" s="376">
        <v>86</v>
      </c>
      <c r="Y347" s="228"/>
      <c r="Z347" s="393"/>
    </row>
    <row r="348" spans="1:37" x14ac:dyDescent="0.2">
      <c r="A348" s="1206" t="s">
        <v>8</v>
      </c>
      <c r="B348" s="1207"/>
      <c r="C348" s="246">
        <v>5.8000000000000003E-2</v>
      </c>
      <c r="D348" s="247">
        <v>5.1999999999999998E-2</v>
      </c>
      <c r="E348" s="247">
        <v>6.0999999999999999E-2</v>
      </c>
      <c r="F348" s="247">
        <v>5.5E-2</v>
      </c>
      <c r="G348" s="247">
        <v>5.7000000000000002E-2</v>
      </c>
      <c r="H348" s="247">
        <v>6.3E-2</v>
      </c>
      <c r="I348" s="248">
        <v>5.1999999999999998E-2</v>
      </c>
      <c r="J348" s="422">
        <v>4.7E-2</v>
      </c>
      <c r="K348" s="247">
        <v>8.7999999999999995E-2</v>
      </c>
      <c r="L348" s="247">
        <v>6.2E-2</v>
      </c>
      <c r="M348" s="247">
        <v>7.3999999999999996E-2</v>
      </c>
      <c r="N348" s="247">
        <v>7.4999999999999997E-2</v>
      </c>
      <c r="O348" s="247">
        <v>4.7E-2</v>
      </c>
      <c r="P348" s="248">
        <v>7.0000000000000007E-2</v>
      </c>
      <c r="Q348" s="422">
        <v>6.6000000000000003E-2</v>
      </c>
      <c r="R348" s="247">
        <v>0.06</v>
      </c>
      <c r="S348" s="247">
        <v>6.0999999999999999E-2</v>
      </c>
      <c r="T348" s="247">
        <v>8.5000000000000006E-2</v>
      </c>
      <c r="U348" s="247">
        <v>7.5999999999999998E-2</v>
      </c>
      <c r="V348" s="247">
        <v>6.4000000000000001E-2</v>
      </c>
      <c r="W348" s="248">
        <v>5.3999999999999999E-2</v>
      </c>
      <c r="X348" s="377">
        <v>7.0999999999999994E-2</v>
      </c>
      <c r="Z348" s="313"/>
    </row>
    <row r="349" spans="1:37" x14ac:dyDescent="0.2">
      <c r="A349" s="1210" t="s">
        <v>1</v>
      </c>
      <c r="B349" s="1211"/>
      <c r="C349" s="250">
        <f>C346/C345*100-100</f>
        <v>3.0337078651685374</v>
      </c>
      <c r="D349" s="251">
        <f t="shared" ref="D349:W349" si="197">D346/D345*100-100</f>
        <v>-1.4606741573033588</v>
      </c>
      <c r="E349" s="251">
        <f t="shared" si="197"/>
        <v>-3.7453183520597122E-2</v>
      </c>
      <c r="F349" s="251">
        <f t="shared" si="197"/>
        <v>8.4644194756554327</v>
      </c>
      <c r="G349" s="251">
        <f t="shared" si="197"/>
        <v>3.1460674157303288</v>
      </c>
      <c r="H349" s="251">
        <f t="shared" si="197"/>
        <v>1.7602996254681784</v>
      </c>
      <c r="I349" s="252">
        <f t="shared" si="197"/>
        <v>5.9550561797752692</v>
      </c>
      <c r="J349" s="423">
        <f t="shared" si="197"/>
        <v>6.9662921348314626</v>
      </c>
      <c r="K349" s="251">
        <f t="shared" si="197"/>
        <v>0.86142322097377644</v>
      </c>
      <c r="L349" s="251">
        <f t="shared" si="197"/>
        <v>6.6666666666666714</v>
      </c>
      <c r="M349" s="251">
        <f t="shared" si="197"/>
        <v>-0.44943820224719389</v>
      </c>
      <c r="N349" s="251">
        <f t="shared" si="197"/>
        <v>-1.0486891385767763</v>
      </c>
      <c r="O349" s="251">
        <f t="shared" si="197"/>
        <v>2.2471910112359552</v>
      </c>
      <c r="P349" s="252">
        <f t="shared" si="197"/>
        <v>8.31460674157303</v>
      </c>
      <c r="Q349" s="423">
        <f t="shared" si="197"/>
        <v>-1.4981273408239701</v>
      </c>
      <c r="R349" s="251">
        <f t="shared" si="197"/>
        <v>3.707865168539314</v>
      </c>
      <c r="S349" s="251">
        <f t="shared" si="197"/>
        <v>-7.4906367041194244E-2</v>
      </c>
      <c r="T349" s="251">
        <f t="shared" si="197"/>
        <v>-0.52434456928838813</v>
      </c>
      <c r="U349" s="251">
        <f t="shared" si="197"/>
        <v>-4.2696629213483135</v>
      </c>
      <c r="V349" s="251">
        <f t="shared" si="197"/>
        <v>2.0224719101123583</v>
      </c>
      <c r="W349" s="252">
        <f t="shared" si="197"/>
        <v>5.0936329588014928</v>
      </c>
      <c r="X349" s="369">
        <f>X346/X345*100-100</f>
        <v>2.3220973782771495</v>
      </c>
      <c r="Y349" s="228"/>
    </row>
    <row r="350" spans="1:37" ht="13.5" thickBot="1" x14ac:dyDescent="0.25">
      <c r="A350" s="1206" t="s">
        <v>27</v>
      </c>
      <c r="B350" s="1207"/>
      <c r="C350" s="254">
        <f>C346-C297</f>
        <v>83</v>
      </c>
      <c r="D350" s="255">
        <f t="shared" ref="D350:W350" si="198">D346-D297</f>
        <v>99</v>
      </c>
      <c r="E350" s="255">
        <f t="shared" si="198"/>
        <v>227</v>
      </c>
      <c r="F350" s="255">
        <f t="shared" si="198"/>
        <v>293</v>
      </c>
      <c r="G350" s="255">
        <f t="shared" si="198"/>
        <v>283</v>
      </c>
      <c r="H350" s="255">
        <f t="shared" si="198"/>
        <v>242</v>
      </c>
      <c r="I350" s="256">
        <f t="shared" si="198"/>
        <v>202</v>
      </c>
      <c r="J350" s="437">
        <f t="shared" si="198"/>
        <v>298</v>
      </c>
      <c r="K350" s="255">
        <f t="shared" si="198"/>
        <v>187</v>
      </c>
      <c r="L350" s="255">
        <f t="shared" si="198"/>
        <v>247</v>
      </c>
      <c r="M350" s="255">
        <f t="shared" si="198"/>
        <v>210</v>
      </c>
      <c r="N350" s="255">
        <f t="shared" si="198"/>
        <v>216</v>
      </c>
      <c r="O350" s="255">
        <f t="shared" si="198"/>
        <v>150</v>
      </c>
      <c r="P350" s="256">
        <f t="shared" si="198"/>
        <v>290</v>
      </c>
      <c r="Q350" s="437">
        <f t="shared" si="198"/>
        <v>-159</v>
      </c>
      <c r="R350" s="255">
        <f t="shared" si="198"/>
        <v>260</v>
      </c>
      <c r="S350" s="255">
        <f t="shared" si="198"/>
        <v>-65</v>
      </c>
      <c r="T350" s="255">
        <f t="shared" si="198"/>
        <v>-26</v>
      </c>
      <c r="U350" s="255">
        <f t="shared" si="198"/>
        <v>73</v>
      </c>
      <c r="V350" s="255">
        <f t="shared" si="198"/>
        <v>351</v>
      </c>
      <c r="W350" s="256">
        <f t="shared" si="198"/>
        <v>323</v>
      </c>
      <c r="X350" s="370">
        <f>X346-AA333</f>
        <v>2732</v>
      </c>
      <c r="Z350" s="210"/>
    </row>
    <row r="351" spans="1:37" x14ac:dyDescent="0.2">
      <c r="A351" s="1206" t="s">
        <v>51</v>
      </c>
      <c r="B351" s="1207"/>
      <c r="C351" s="259">
        <v>591</v>
      </c>
      <c r="D351" s="260">
        <v>591</v>
      </c>
      <c r="E351" s="260">
        <v>587</v>
      </c>
      <c r="F351" s="260">
        <v>192</v>
      </c>
      <c r="G351" s="260">
        <v>592</v>
      </c>
      <c r="H351" s="260">
        <v>592</v>
      </c>
      <c r="I351" s="261">
        <v>592</v>
      </c>
      <c r="J351" s="424">
        <v>621</v>
      </c>
      <c r="K351" s="260">
        <v>620</v>
      </c>
      <c r="L351" s="260">
        <v>621</v>
      </c>
      <c r="M351" s="260">
        <v>192</v>
      </c>
      <c r="N351" s="260">
        <v>614</v>
      </c>
      <c r="O351" s="260">
        <v>620</v>
      </c>
      <c r="P351" s="261">
        <v>621</v>
      </c>
      <c r="Q351" s="424">
        <v>630</v>
      </c>
      <c r="R351" s="260">
        <v>630</v>
      </c>
      <c r="S351" s="260">
        <v>630</v>
      </c>
      <c r="T351" s="260">
        <v>192</v>
      </c>
      <c r="U351" s="260">
        <v>605</v>
      </c>
      <c r="V351" s="260">
        <v>630</v>
      </c>
      <c r="W351" s="261">
        <v>630</v>
      </c>
      <c r="X351" s="385">
        <f>SUM(C351:W351)</f>
        <v>11593</v>
      </c>
      <c r="Y351" s="200" t="s">
        <v>56</v>
      </c>
      <c r="Z351" s="263">
        <f>AA305-X351</f>
        <v>39</v>
      </c>
      <c r="AA351" s="285">
        <f>Z351/AA305</f>
        <v>3.3528198074277856E-3</v>
      </c>
    </row>
    <row r="352" spans="1:37" x14ac:dyDescent="0.2">
      <c r="A352" s="1206" t="s">
        <v>28</v>
      </c>
      <c r="B352" s="1207"/>
      <c r="C352" s="218">
        <v>121.5</v>
      </c>
      <c r="D352" s="267">
        <v>122</v>
      </c>
      <c r="E352" s="267">
        <v>124.5</v>
      </c>
      <c r="F352" s="267">
        <v>121</v>
      </c>
      <c r="G352" s="267">
        <v>121</v>
      </c>
      <c r="H352" s="267">
        <v>121.5</v>
      </c>
      <c r="I352" s="219">
        <v>119</v>
      </c>
      <c r="J352" s="425">
        <v>121.5</v>
      </c>
      <c r="K352" s="267">
        <v>123.5</v>
      </c>
      <c r="L352" s="267">
        <v>121</v>
      </c>
      <c r="M352" s="267">
        <v>118</v>
      </c>
      <c r="N352" s="267">
        <v>120</v>
      </c>
      <c r="O352" s="267">
        <v>116.5</v>
      </c>
      <c r="P352" s="219">
        <v>115.5</v>
      </c>
      <c r="Q352" s="425">
        <v>121.5</v>
      </c>
      <c r="R352" s="267">
        <v>123.5</v>
      </c>
      <c r="S352" s="267">
        <v>125</v>
      </c>
      <c r="T352" s="267">
        <v>124</v>
      </c>
      <c r="U352" s="267">
        <v>124</v>
      </c>
      <c r="V352" s="267">
        <v>121</v>
      </c>
      <c r="W352" s="219">
        <v>117.5</v>
      </c>
      <c r="X352" s="325"/>
      <c r="Y352" s="200" t="s">
        <v>57</v>
      </c>
      <c r="Z352" s="200">
        <v>116.64</v>
      </c>
    </row>
    <row r="353" spans="1:27" ht="13.5" thickBot="1" x14ac:dyDescent="0.25">
      <c r="A353" s="1212" t="s">
        <v>26</v>
      </c>
      <c r="B353" s="1213"/>
      <c r="C353" s="623">
        <f t="shared" ref="C353:W353" si="199">C352-C342</f>
        <v>4.5</v>
      </c>
      <c r="D353" s="624">
        <f t="shared" si="199"/>
        <v>5</v>
      </c>
      <c r="E353" s="624">
        <f t="shared" si="199"/>
        <v>4.5</v>
      </c>
      <c r="F353" s="624">
        <f t="shared" si="199"/>
        <v>4</v>
      </c>
      <c r="G353" s="624">
        <f t="shared" si="199"/>
        <v>4</v>
      </c>
      <c r="H353" s="624">
        <f t="shared" si="199"/>
        <v>4.5</v>
      </c>
      <c r="I353" s="625">
        <f t="shared" si="199"/>
        <v>4</v>
      </c>
      <c r="J353" s="723">
        <f t="shared" si="199"/>
        <v>4</v>
      </c>
      <c r="K353" s="624">
        <f t="shared" si="199"/>
        <v>4.5</v>
      </c>
      <c r="L353" s="624">
        <f t="shared" si="199"/>
        <v>4</v>
      </c>
      <c r="M353" s="624">
        <f t="shared" si="199"/>
        <v>5</v>
      </c>
      <c r="N353" s="624">
        <f t="shared" si="199"/>
        <v>5</v>
      </c>
      <c r="O353" s="624">
        <f t="shared" si="199"/>
        <v>4.5</v>
      </c>
      <c r="P353" s="625">
        <f t="shared" si="199"/>
        <v>4</v>
      </c>
      <c r="Q353" s="723">
        <f t="shared" si="199"/>
        <v>4.5</v>
      </c>
      <c r="R353" s="624">
        <f t="shared" si="199"/>
        <v>4</v>
      </c>
      <c r="S353" s="624">
        <f t="shared" si="199"/>
        <v>4</v>
      </c>
      <c r="T353" s="624">
        <f t="shared" si="199"/>
        <v>5</v>
      </c>
      <c r="U353" s="624">
        <f t="shared" si="199"/>
        <v>5</v>
      </c>
      <c r="V353" s="624">
        <f t="shared" si="199"/>
        <v>4.5</v>
      </c>
      <c r="W353" s="625">
        <f t="shared" si="199"/>
        <v>5</v>
      </c>
      <c r="X353" s="371"/>
      <c r="Y353" s="200" t="s">
        <v>26</v>
      </c>
      <c r="Z353" s="200">
        <f>Z352-AC303</f>
        <v>5.3700000000000045</v>
      </c>
    </row>
    <row r="355" spans="1:27" ht="13.5" thickBot="1" x14ac:dyDescent="0.25"/>
    <row r="356" spans="1:27" ht="13.5" thickBot="1" x14ac:dyDescent="0.25">
      <c r="A356" s="230" t="s">
        <v>324</v>
      </c>
      <c r="B356" s="1025">
        <f>B343+1</f>
        <v>23</v>
      </c>
      <c r="C356" s="1082" t="s">
        <v>130</v>
      </c>
      <c r="D356" s="1083"/>
      <c r="E356" s="1083"/>
      <c r="F356" s="1083"/>
      <c r="G356" s="1083"/>
      <c r="H356" s="1083"/>
      <c r="I356" s="1084"/>
      <c r="J356" s="1085" t="s">
        <v>131</v>
      </c>
      <c r="K356" s="1083"/>
      <c r="L356" s="1083"/>
      <c r="M356" s="1083"/>
      <c r="N356" s="1083"/>
      <c r="O356" s="1083"/>
      <c r="P356" s="1084"/>
      <c r="Q356" s="1086" t="s">
        <v>53</v>
      </c>
      <c r="R356" s="1087"/>
      <c r="S356" s="1087"/>
      <c r="T356" s="1087"/>
      <c r="U356" s="1087"/>
      <c r="V356" s="1087"/>
      <c r="W356" s="1088"/>
      <c r="X356" s="1080" t="s">
        <v>55</v>
      </c>
      <c r="Y356" s="228">
        <v>846</v>
      </c>
    </row>
    <row r="357" spans="1:27" ht="13.5" thickBot="1" x14ac:dyDescent="0.25">
      <c r="A357" s="1204" t="s">
        <v>54</v>
      </c>
      <c r="B357" s="1205"/>
      <c r="C357" s="903">
        <v>1</v>
      </c>
      <c r="D357" s="900">
        <v>2</v>
      </c>
      <c r="E357" s="900">
        <v>3</v>
      </c>
      <c r="F357" s="900">
        <v>4</v>
      </c>
      <c r="G357" s="900">
        <v>5</v>
      </c>
      <c r="H357" s="900">
        <v>6</v>
      </c>
      <c r="I357" s="901">
        <v>7</v>
      </c>
      <c r="J357" s="902">
        <v>8</v>
      </c>
      <c r="K357" s="900">
        <v>9</v>
      </c>
      <c r="L357" s="900">
        <v>10</v>
      </c>
      <c r="M357" s="900">
        <v>11</v>
      </c>
      <c r="N357" s="900">
        <v>12</v>
      </c>
      <c r="O357" s="900">
        <v>13</v>
      </c>
      <c r="P357" s="901">
        <v>14</v>
      </c>
      <c r="Q357" s="902">
        <v>15</v>
      </c>
      <c r="R357" s="900">
        <v>16</v>
      </c>
      <c r="S357" s="900">
        <v>17</v>
      </c>
      <c r="T357" s="900">
        <v>18</v>
      </c>
      <c r="U357" s="900">
        <v>19</v>
      </c>
      <c r="V357" s="900">
        <v>20</v>
      </c>
      <c r="W357" s="901">
        <v>21</v>
      </c>
      <c r="X357" s="1081"/>
      <c r="Y357" s="228"/>
      <c r="Z357" s="228"/>
    </row>
    <row r="358" spans="1:27" x14ac:dyDescent="0.2">
      <c r="A358" s="1208" t="s">
        <v>3</v>
      </c>
      <c r="B358" s="1209"/>
      <c r="C358" s="442">
        <v>2870</v>
      </c>
      <c r="D358" s="443">
        <v>2870</v>
      </c>
      <c r="E358" s="443">
        <v>2870</v>
      </c>
      <c r="F358" s="443">
        <v>2870</v>
      </c>
      <c r="G358" s="443">
        <v>2870</v>
      </c>
      <c r="H358" s="443">
        <v>2870</v>
      </c>
      <c r="I358" s="634">
        <v>2870</v>
      </c>
      <c r="J358" s="637">
        <v>2870</v>
      </c>
      <c r="K358" s="443">
        <v>2870</v>
      </c>
      <c r="L358" s="443">
        <v>2870</v>
      </c>
      <c r="M358" s="443">
        <v>2870</v>
      </c>
      <c r="N358" s="443">
        <v>2870</v>
      </c>
      <c r="O358" s="443">
        <v>2870</v>
      </c>
      <c r="P358" s="634">
        <v>2870</v>
      </c>
      <c r="Q358" s="637">
        <v>2870</v>
      </c>
      <c r="R358" s="443">
        <v>2870</v>
      </c>
      <c r="S358" s="443">
        <v>2870</v>
      </c>
      <c r="T358" s="443">
        <v>2870</v>
      </c>
      <c r="U358" s="443">
        <v>2870</v>
      </c>
      <c r="V358" s="443">
        <v>2870</v>
      </c>
      <c r="W358" s="634">
        <v>2870</v>
      </c>
      <c r="X358" s="342">
        <v>2870</v>
      </c>
      <c r="Z358" s="210"/>
    </row>
    <row r="359" spans="1:27" x14ac:dyDescent="0.2">
      <c r="A359" s="1210" t="s">
        <v>6</v>
      </c>
      <c r="B359" s="1211"/>
      <c r="C359" s="239">
        <v>2942</v>
      </c>
      <c r="D359" s="240">
        <v>2813</v>
      </c>
      <c r="E359" s="240">
        <v>2885</v>
      </c>
      <c r="F359" s="240">
        <v>3013</v>
      </c>
      <c r="G359" s="240">
        <v>3028</v>
      </c>
      <c r="H359" s="240">
        <v>2821</v>
      </c>
      <c r="I359" s="241">
        <v>2978</v>
      </c>
      <c r="J359" s="420">
        <v>3025</v>
      </c>
      <c r="K359" s="240">
        <v>2910</v>
      </c>
      <c r="L359" s="240">
        <v>2962</v>
      </c>
      <c r="M359" s="240">
        <v>3005</v>
      </c>
      <c r="N359" s="240">
        <v>2824</v>
      </c>
      <c r="O359" s="240">
        <v>2922</v>
      </c>
      <c r="P359" s="241">
        <v>3072</v>
      </c>
      <c r="Q359" s="420">
        <v>2781</v>
      </c>
      <c r="R359" s="240">
        <v>2979</v>
      </c>
      <c r="S359" s="240">
        <v>2852</v>
      </c>
      <c r="T359" s="240">
        <v>2880</v>
      </c>
      <c r="U359" s="240">
        <v>2806</v>
      </c>
      <c r="V359" s="240">
        <v>2942</v>
      </c>
      <c r="W359" s="241">
        <v>3007</v>
      </c>
      <c r="X359" s="317">
        <v>2922</v>
      </c>
    </row>
    <row r="360" spans="1:27" x14ac:dyDescent="0.2">
      <c r="A360" s="1206" t="s">
        <v>7</v>
      </c>
      <c r="B360" s="1207"/>
      <c r="C360" s="242">
        <v>93.2</v>
      </c>
      <c r="D360" s="243">
        <v>84.1</v>
      </c>
      <c r="E360" s="243">
        <v>88.6</v>
      </c>
      <c r="F360" s="243">
        <v>92.9</v>
      </c>
      <c r="G360" s="243">
        <v>86.4</v>
      </c>
      <c r="H360" s="243">
        <v>88.6</v>
      </c>
      <c r="I360" s="244">
        <v>93.2</v>
      </c>
      <c r="J360" s="421">
        <v>87</v>
      </c>
      <c r="K360" s="243">
        <v>87</v>
      </c>
      <c r="L360" s="243">
        <v>87</v>
      </c>
      <c r="M360" s="243">
        <v>92.9</v>
      </c>
      <c r="N360" s="243">
        <v>80.400000000000006</v>
      </c>
      <c r="O360" s="243">
        <v>87</v>
      </c>
      <c r="P360" s="244">
        <v>82.6</v>
      </c>
      <c r="Q360" s="421">
        <v>95.5</v>
      </c>
      <c r="R360" s="243">
        <v>81.8</v>
      </c>
      <c r="S360" s="243">
        <v>88.6</v>
      </c>
      <c r="T360" s="243">
        <v>85.7</v>
      </c>
      <c r="U360" s="243">
        <v>63.6</v>
      </c>
      <c r="V360" s="243">
        <v>63.6</v>
      </c>
      <c r="W360" s="244">
        <v>88.6</v>
      </c>
      <c r="X360" s="245">
        <v>83</v>
      </c>
      <c r="Y360" s="228"/>
      <c r="Z360" s="393"/>
    </row>
    <row r="361" spans="1:27" x14ac:dyDescent="0.2">
      <c r="A361" s="1206" t="s">
        <v>8</v>
      </c>
      <c r="B361" s="1207"/>
      <c r="C361" s="246">
        <v>5.6000000000000001E-2</v>
      </c>
      <c r="D361" s="247">
        <v>8.7999999999999995E-2</v>
      </c>
      <c r="E361" s="247">
        <v>7.2999999999999995E-2</v>
      </c>
      <c r="F361" s="247">
        <v>7.9000000000000001E-2</v>
      </c>
      <c r="G361" s="247">
        <v>7.0000000000000007E-2</v>
      </c>
      <c r="H361" s="247">
        <v>6.5000000000000002E-2</v>
      </c>
      <c r="I361" s="248">
        <v>6.0999999999999999E-2</v>
      </c>
      <c r="J361" s="422">
        <v>6.9000000000000006E-2</v>
      </c>
      <c r="K361" s="247">
        <v>6.9000000000000006E-2</v>
      </c>
      <c r="L361" s="247">
        <v>6.6000000000000003E-2</v>
      </c>
      <c r="M361" s="247">
        <v>6.3E-2</v>
      </c>
      <c r="N361" s="247">
        <v>8.3000000000000004E-2</v>
      </c>
      <c r="O361" s="247">
        <v>7.0999999999999994E-2</v>
      </c>
      <c r="P361" s="248">
        <v>7.1999999999999995E-2</v>
      </c>
      <c r="Q361" s="422">
        <v>0.05</v>
      </c>
      <c r="R361" s="247">
        <v>7.4999999999999997E-2</v>
      </c>
      <c r="S361" s="247">
        <v>7.5999999999999998E-2</v>
      </c>
      <c r="T361" s="247">
        <v>5.7000000000000002E-2</v>
      </c>
      <c r="U361" s="247">
        <v>9.1999999999999998E-2</v>
      </c>
      <c r="V361" s="247">
        <v>0.11</v>
      </c>
      <c r="W361" s="248">
        <v>5.7000000000000002E-2</v>
      </c>
      <c r="X361" s="249">
        <v>7.8E-2</v>
      </c>
      <c r="Z361" s="313"/>
    </row>
    <row r="362" spans="1:27" x14ac:dyDescent="0.2">
      <c r="A362" s="1210" t="s">
        <v>1</v>
      </c>
      <c r="B362" s="1211"/>
      <c r="C362" s="250">
        <f>C359/C358*100-100</f>
        <v>2.5087108013937183</v>
      </c>
      <c r="D362" s="251">
        <f t="shared" ref="D362:W362" si="200">D359/D358*100-100</f>
        <v>-1.9860627177700252</v>
      </c>
      <c r="E362" s="251">
        <f t="shared" si="200"/>
        <v>0.52264808362369308</v>
      </c>
      <c r="F362" s="251">
        <f t="shared" si="200"/>
        <v>4.9825783972125492</v>
      </c>
      <c r="G362" s="251">
        <f t="shared" si="200"/>
        <v>5.5052264808362423</v>
      </c>
      <c r="H362" s="251">
        <f t="shared" si="200"/>
        <v>-1.7073170731707279</v>
      </c>
      <c r="I362" s="252">
        <f t="shared" si="200"/>
        <v>3.7630662020905987</v>
      </c>
      <c r="J362" s="423">
        <f t="shared" si="200"/>
        <v>5.400696864111481</v>
      </c>
      <c r="K362" s="251">
        <f t="shared" si="200"/>
        <v>1.3937282229965291</v>
      </c>
      <c r="L362" s="251">
        <f t="shared" si="200"/>
        <v>3.2055749128919899</v>
      </c>
      <c r="M362" s="251">
        <f t="shared" si="200"/>
        <v>4.7038327526132377</v>
      </c>
      <c r="N362" s="251">
        <f t="shared" si="200"/>
        <v>-1.602787456445995</v>
      </c>
      <c r="O362" s="251">
        <f t="shared" si="200"/>
        <v>1.811846689895475</v>
      </c>
      <c r="P362" s="252">
        <f t="shared" si="200"/>
        <v>7.0383275261324059</v>
      </c>
      <c r="Q362" s="423">
        <f t="shared" si="200"/>
        <v>-3.1010452961672428</v>
      </c>
      <c r="R362" s="251">
        <f t="shared" si="200"/>
        <v>3.7979094076655144</v>
      </c>
      <c r="S362" s="251">
        <f t="shared" si="200"/>
        <v>-0.62717770034844023</v>
      </c>
      <c r="T362" s="251">
        <f t="shared" si="200"/>
        <v>0.34843205574912872</v>
      </c>
      <c r="U362" s="251">
        <f t="shared" si="200"/>
        <v>-2.229965156794421</v>
      </c>
      <c r="V362" s="251">
        <f t="shared" si="200"/>
        <v>2.5087108013937183</v>
      </c>
      <c r="W362" s="252">
        <f t="shared" si="200"/>
        <v>4.7735191637630692</v>
      </c>
      <c r="X362" s="316">
        <f>X359/X358*100-100</f>
        <v>1.811846689895475</v>
      </c>
      <c r="Y362" s="228"/>
    </row>
    <row r="363" spans="1:27" ht="13.5" thickBot="1" x14ac:dyDescent="0.25">
      <c r="A363" s="1206" t="s">
        <v>27</v>
      </c>
      <c r="B363" s="1207"/>
      <c r="C363" s="254">
        <f>C359-C346</f>
        <v>191</v>
      </c>
      <c r="D363" s="255">
        <f t="shared" ref="D363:X363" si="201">D359-D346</f>
        <v>182</v>
      </c>
      <c r="E363" s="255">
        <f t="shared" si="201"/>
        <v>216</v>
      </c>
      <c r="F363" s="255">
        <f t="shared" si="201"/>
        <v>117</v>
      </c>
      <c r="G363" s="255">
        <f t="shared" si="201"/>
        <v>274</v>
      </c>
      <c r="H363" s="255">
        <f t="shared" si="201"/>
        <v>104</v>
      </c>
      <c r="I363" s="256">
        <f t="shared" si="201"/>
        <v>149</v>
      </c>
      <c r="J363" s="437">
        <f t="shared" si="201"/>
        <v>169</v>
      </c>
      <c r="K363" s="255">
        <f t="shared" si="201"/>
        <v>217</v>
      </c>
      <c r="L363" s="255">
        <f t="shared" si="201"/>
        <v>114</v>
      </c>
      <c r="M363" s="255">
        <f t="shared" si="201"/>
        <v>347</v>
      </c>
      <c r="N363" s="255">
        <f t="shared" si="201"/>
        <v>182</v>
      </c>
      <c r="O363" s="255">
        <f t="shared" si="201"/>
        <v>192</v>
      </c>
      <c r="P363" s="256">
        <f t="shared" si="201"/>
        <v>180</v>
      </c>
      <c r="Q363" s="437">
        <f t="shared" si="201"/>
        <v>151</v>
      </c>
      <c r="R363" s="255">
        <f t="shared" si="201"/>
        <v>210</v>
      </c>
      <c r="S363" s="255">
        <f t="shared" si="201"/>
        <v>184</v>
      </c>
      <c r="T363" s="255">
        <f t="shared" si="201"/>
        <v>224</v>
      </c>
      <c r="U363" s="255">
        <f t="shared" si="201"/>
        <v>250</v>
      </c>
      <c r="V363" s="255">
        <f t="shared" si="201"/>
        <v>218</v>
      </c>
      <c r="W363" s="256">
        <f t="shared" si="201"/>
        <v>201</v>
      </c>
      <c r="X363" s="287">
        <f t="shared" si="201"/>
        <v>190</v>
      </c>
      <c r="Z363" s="210"/>
    </row>
    <row r="364" spans="1:27" x14ac:dyDescent="0.2">
      <c r="A364" s="1206" t="s">
        <v>51</v>
      </c>
      <c r="B364" s="1207"/>
      <c r="C364" s="259">
        <v>590</v>
      </c>
      <c r="D364" s="260">
        <v>591</v>
      </c>
      <c r="E364" s="260">
        <v>591</v>
      </c>
      <c r="F364" s="260">
        <v>192</v>
      </c>
      <c r="G364" s="260">
        <v>591</v>
      </c>
      <c r="H364" s="260">
        <v>590</v>
      </c>
      <c r="I364" s="261">
        <v>590</v>
      </c>
      <c r="J364" s="424">
        <v>618</v>
      </c>
      <c r="K364" s="260">
        <v>618</v>
      </c>
      <c r="L364" s="260">
        <v>618</v>
      </c>
      <c r="M364" s="260">
        <v>190</v>
      </c>
      <c r="N364" s="260">
        <v>618</v>
      </c>
      <c r="O364" s="260">
        <v>617</v>
      </c>
      <c r="P364" s="261">
        <v>619</v>
      </c>
      <c r="Q364" s="424">
        <v>626</v>
      </c>
      <c r="R364" s="260">
        <v>626</v>
      </c>
      <c r="S364" s="260">
        <v>624</v>
      </c>
      <c r="T364" s="260">
        <v>192</v>
      </c>
      <c r="U364" s="260">
        <v>625</v>
      </c>
      <c r="V364" s="260">
        <v>625</v>
      </c>
      <c r="W364" s="261">
        <v>625</v>
      </c>
      <c r="X364" s="337">
        <f>SUM(C364:W364)</f>
        <v>11576</v>
      </c>
      <c r="Y364" s="200" t="s">
        <v>56</v>
      </c>
      <c r="Z364" s="263">
        <f>X351-X364</f>
        <v>17</v>
      </c>
      <c r="AA364" s="285">
        <f>Z364/X351</f>
        <v>1.4664021392219442E-3</v>
      </c>
    </row>
    <row r="365" spans="1:27" x14ac:dyDescent="0.2">
      <c r="A365" s="1206" t="s">
        <v>28</v>
      </c>
      <c r="B365" s="1207"/>
      <c r="C365" s="218">
        <v>126.5</v>
      </c>
      <c r="D365" s="267">
        <v>127</v>
      </c>
      <c r="E365" s="267">
        <v>128.5</v>
      </c>
      <c r="F365" s="267">
        <v>125.5</v>
      </c>
      <c r="G365" s="267">
        <v>125</v>
      </c>
      <c r="H365" s="267">
        <v>126.5</v>
      </c>
      <c r="I365" s="219">
        <v>124</v>
      </c>
      <c r="J365" s="425">
        <v>125.5</v>
      </c>
      <c r="K365" s="267">
        <v>127.5</v>
      </c>
      <c r="L365" s="267">
        <v>125.5</v>
      </c>
      <c r="M365" s="267">
        <v>122</v>
      </c>
      <c r="N365" s="267">
        <v>124.5</v>
      </c>
      <c r="O365" s="267">
        <v>121</v>
      </c>
      <c r="P365" s="219">
        <v>119.5</v>
      </c>
      <c r="Q365" s="425">
        <v>126.5</v>
      </c>
      <c r="R365" s="267">
        <v>127.5</v>
      </c>
      <c r="S365" s="267">
        <v>128.5</v>
      </c>
      <c r="T365" s="267">
        <v>128</v>
      </c>
      <c r="U365" s="267">
        <v>128</v>
      </c>
      <c r="V365" s="267">
        <v>125</v>
      </c>
      <c r="W365" s="219">
        <v>121.5</v>
      </c>
      <c r="X365" s="222"/>
      <c r="Y365" s="200" t="s">
        <v>57</v>
      </c>
      <c r="Z365" s="200">
        <v>121.14</v>
      </c>
    </row>
    <row r="366" spans="1:27" ht="13.5" thickBot="1" x14ac:dyDescent="0.25">
      <c r="A366" s="1212" t="s">
        <v>26</v>
      </c>
      <c r="B366" s="1213"/>
      <c r="C366" s="623">
        <f>C365-C352</f>
        <v>5</v>
      </c>
      <c r="D366" s="624">
        <f t="shared" ref="D366:W366" si="202">D365-D352</f>
        <v>5</v>
      </c>
      <c r="E366" s="624">
        <f t="shared" si="202"/>
        <v>4</v>
      </c>
      <c r="F366" s="624">
        <f t="shared" si="202"/>
        <v>4.5</v>
      </c>
      <c r="G366" s="624">
        <f t="shared" si="202"/>
        <v>4</v>
      </c>
      <c r="H366" s="624">
        <f t="shared" si="202"/>
        <v>5</v>
      </c>
      <c r="I366" s="625">
        <f t="shared" si="202"/>
        <v>5</v>
      </c>
      <c r="J366" s="723">
        <f t="shared" si="202"/>
        <v>4</v>
      </c>
      <c r="K366" s="624">
        <f t="shared" si="202"/>
        <v>4</v>
      </c>
      <c r="L366" s="624">
        <f t="shared" si="202"/>
        <v>4.5</v>
      </c>
      <c r="M366" s="624">
        <f t="shared" si="202"/>
        <v>4</v>
      </c>
      <c r="N366" s="624">
        <f t="shared" si="202"/>
        <v>4.5</v>
      </c>
      <c r="O366" s="624">
        <f t="shared" si="202"/>
        <v>4.5</v>
      </c>
      <c r="P366" s="625">
        <f t="shared" si="202"/>
        <v>4</v>
      </c>
      <c r="Q366" s="723">
        <f t="shared" si="202"/>
        <v>5</v>
      </c>
      <c r="R366" s="624">
        <f t="shared" si="202"/>
        <v>4</v>
      </c>
      <c r="S366" s="624">
        <f t="shared" si="202"/>
        <v>3.5</v>
      </c>
      <c r="T366" s="624">
        <f t="shared" si="202"/>
        <v>4</v>
      </c>
      <c r="U366" s="624">
        <f t="shared" si="202"/>
        <v>4</v>
      </c>
      <c r="V366" s="624">
        <f t="shared" si="202"/>
        <v>4</v>
      </c>
      <c r="W366" s="625">
        <f t="shared" si="202"/>
        <v>4</v>
      </c>
      <c r="X366" s="223"/>
      <c r="Y366" s="200" t="s">
        <v>26</v>
      </c>
      <c r="Z366" s="200">
        <f>Z365-Z352</f>
        <v>4.5</v>
      </c>
    </row>
    <row r="368" spans="1:27" ht="13.5" thickBot="1" x14ac:dyDescent="0.25"/>
    <row r="369" spans="1:28" ht="13.5" thickBot="1" x14ac:dyDescent="0.25">
      <c r="A369" s="230" t="s">
        <v>324</v>
      </c>
      <c r="B369" s="1025">
        <f>B356+1</f>
        <v>24</v>
      </c>
      <c r="C369" s="1082" t="s">
        <v>130</v>
      </c>
      <c r="D369" s="1083"/>
      <c r="E369" s="1083"/>
      <c r="F369" s="1083"/>
      <c r="G369" s="1083"/>
      <c r="H369" s="1083"/>
      <c r="I369" s="1084"/>
      <c r="J369" s="1085" t="s">
        <v>131</v>
      </c>
      <c r="K369" s="1083"/>
      <c r="L369" s="1083"/>
      <c r="M369" s="1083"/>
      <c r="N369" s="1083"/>
      <c r="O369" s="1083"/>
      <c r="P369" s="1084"/>
      <c r="Q369" s="1086" t="s">
        <v>53</v>
      </c>
      <c r="R369" s="1087"/>
      <c r="S369" s="1087"/>
      <c r="T369" s="1087"/>
      <c r="U369" s="1087"/>
      <c r="V369" s="1087"/>
      <c r="W369" s="1088"/>
      <c r="X369" s="1080" t="s">
        <v>55</v>
      </c>
      <c r="Y369" s="228">
        <v>862</v>
      </c>
    </row>
    <row r="370" spans="1:28" ht="13.5" thickBot="1" x14ac:dyDescent="0.25">
      <c r="A370" s="1204" t="s">
        <v>54</v>
      </c>
      <c r="B370" s="1205"/>
      <c r="C370" s="903">
        <v>1</v>
      </c>
      <c r="D370" s="900">
        <v>2</v>
      </c>
      <c r="E370" s="900">
        <v>3</v>
      </c>
      <c r="F370" s="900">
        <v>4</v>
      </c>
      <c r="G370" s="900">
        <v>5</v>
      </c>
      <c r="H370" s="900">
        <v>6</v>
      </c>
      <c r="I370" s="901">
        <v>7</v>
      </c>
      <c r="J370" s="902">
        <v>8</v>
      </c>
      <c r="K370" s="900">
        <v>9</v>
      </c>
      <c r="L370" s="900">
        <v>10</v>
      </c>
      <c r="M370" s="900">
        <v>11</v>
      </c>
      <c r="N370" s="900">
        <v>12</v>
      </c>
      <c r="O370" s="900">
        <v>13</v>
      </c>
      <c r="P370" s="901">
        <v>14</v>
      </c>
      <c r="Q370" s="902">
        <v>15</v>
      </c>
      <c r="R370" s="900">
        <v>16</v>
      </c>
      <c r="S370" s="900">
        <v>17</v>
      </c>
      <c r="T370" s="900">
        <v>18</v>
      </c>
      <c r="U370" s="900">
        <v>19</v>
      </c>
      <c r="V370" s="900">
        <v>20</v>
      </c>
      <c r="W370" s="901">
        <v>21</v>
      </c>
      <c r="X370" s="1081"/>
      <c r="Y370" s="228"/>
      <c r="Z370" s="228"/>
    </row>
    <row r="371" spans="1:28" x14ac:dyDescent="0.2">
      <c r="A371" s="1208" t="s">
        <v>3</v>
      </c>
      <c r="B371" s="1209"/>
      <c r="C371" s="442">
        <v>3060</v>
      </c>
      <c r="D371" s="443">
        <v>3060</v>
      </c>
      <c r="E371" s="443">
        <v>3060</v>
      </c>
      <c r="F371" s="443">
        <v>3060</v>
      </c>
      <c r="G371" s="443">
        <v>3060</v>
      </c>
      <c r="H371" s="443">
        <v>3060</v>
      </c>
      <c r="I371" s="634">
        <v>3060</v>
      </c>
      <c r="J371" s="637">
        <v>3060</v>
      </c>
      <c r="K371" s="443">
        <v>3060</v>
      </c>
      <c r="L371" s="443">
        <v>3060</v>
      </c>
      <c r="M371" s="443">
        <v>3060</v>
      </c>
      <c r="N371" s="443">
        <v>3060</v>
      </c>
      <c r="O371" s="443">
        <v>3060</v>
      </c>
      <c r="P371" s="634">
        <v>3060</v>
      </c>
      <c r="Q371" s="637">
        <v>3060</v>
      </c>
      <c r="R371" s="443">
        <v>3060</v>
      </c>
      <c r="S371" s="443">
        <v>3060</v>
      </c>
      <c r="T371" s="443">
        <v>3060</v>
      </c>
      <c r="U371" s="443">
        <v>3060</v>
      </c>
      <c r="V371" s="443">
        <v>3060</v>
      </c>
      <c r="W371" s="634">
        <v>3060</v>
      </c>
      <c r="X371" s="342">
        <v>3060</v>
      </c>
      <c r="Z371" s="210"/>
    </row>
    <row r="372" spans="1:28" x14ac:dyDescent="0.2">
      <c r="A372" s="1210" t="s">
        <v>6</v>
      </c>
      <c r="B372" s="1211"/>
      <c r="C372" s="239">
        <v>3092</v>
      </c>
      <c r="D372" s="240">
        <v>3036</v>
      </c>
      <c r="E372" s="240">
        <v>3029</v>
      </c>
      <c r="F372" s="240">
        <v>3275</v>
      </c>
      <c r="G372" s="240">
        <v>3136</v>
      </c>
      <c r="H372" s="240">
        <v>3103</v>
      </c>
      <c r="I372" s="241">
        <v>3153</v>
      </c>
      <c r="J372" s="420">
        <v>3138</v>
      </c>
      <c r="K372" s="240">
        <v>3023</v>
      </c>
      <c r="L372" s="240">
        <v>3167</v>
      </c>
      <c r="M372" s="240">
        <v>3188</v>
      </c>
      <c r="N372" s="240">
        <v>3046</v>
      </c>
      <c r="O372" s="240">
        <v>3080</v>
      </c>
      <c r="P372" s="241">
        <v>3254</v>
      </c>
      <c r="Q372" s="420">
        <v>2983</v>
      </c>
      <c r="R372" s="240">
        <v>3202</v>
      </c>
      <c r="S372" s="240">
        <v>3026</v>
      </c>
      <c r="T372" s="240">
        <v>3043</v>
      </c>
      <c r="U372" s="240">
        <v>2936</v>
      </c>
      <c r="V372" s="240">
        <v>3133</v>
      </c>
      <c r="W372" s="241">
        <v>3154</v>
      </c>
      <c r="X372" s="317">
        <v>3097</v>
      </c>
    </row>
    <row r="373" spans="1:28" x14ac:dyDescent="0.2">
      <c r="A373" s="1206" t="s">
        <v>7</v>
      </c>
      <c r="B373" s="1207"/>
      <c r="C373" s="242">
        <v>93.2</v>
      </c>
      <c r="D373" s="243">
        <v>81.8</v>
      </c>
      <c r="E373" s="243">
        <v>77.3</v>
      </c>
      <c r="F373" s="243">
        <v>92.9</v>
      </c>
      <c r="G373" s="243">
        <v>79.5</v>
      </c>
      <c r="H373" s="243">
        <v>88.6</v>
      </c>
      <c r="I373" s="244">
        <v>79.5</v>
      </c>
      <c r="J373" s="421">
        <v>89.1</v>
      </c>
      <c r="K373" s="243">
        <v>80.400000000000006</v>
      </c>
      <c r="L373" s="243">
        <v>87</v>
      </c>
      <c r="M373" s="243">
        <v>85.7</v>
      </c>
      <c r="N373" s="243">
        <v>82.6</v>
      </c>
      <c r="O373" s="243">
        <v>87</v>
      </c>
      <c r="P373" s="244">
        <v>82.6</v>
      </c>
      <c r="Q373" s="421">
        <v>87</v>
      </c>
      <c r="R373" s="243">
        <v>82.6</v>
      </c>
      <c r="S373" s="243">
        <v>80.400000000000006</v>
      </c>
      <c r="T373" s="243">
        <v>88.9</v>
      </c>
      <c r="U373" s="243">
        <v>69.599999999999994</v>
      </c>
      <c r="V373" s="243">
        <v>82.6</v>
      </c>
      <c r="W373" s="244">
        <v>87</v>
      </c>
      <c r="X373" s="245">
        <v>80.3</v>
      </c>
      <c r="Y373" s="228"/>
      <c r="Z373" s="393"/>
    </row>
    <row r="374" spans="1:28" x14ac:dyDescent="0.2">
      <c r="A374" s="1206" t="s">
        <v>8</v>
      </c>
      <c r="B374" s="1207"/>
      <c r="C374" s="246">
        <v>5.7000000000000002E-2</v>
      </c>
      <c r="D374" s="247">
        <v>8.5000000000000006E-2</v>
      </c>
      <c r="E374" s="247">
        <v>0.09</v>
      </c>
      <c r="F374" s="247">
        <v>6.5000000000000002E-2</v>
      </c>
      <c r="G374" s="247">
        <v>8.7999999999999995E-2</v>
      </c>
      <c r="H374" s="247">
        <v>7.9000000000000001E-2</v>
      </c>
      <c r="I374" s="248">
        <v>7.6999999999999999E-2</v>
      </c>
      <c r="J374" s="422">
        <v>6.9000000000000006E-2</v>
      </c>
      <c r="K374" s="247">
        <v>0.08</v>
      </c>
      <c r="L374" s="247">
        <v>6.2E-2</v>
      </c>
      <c r="M374" s="247">
        <v>6.5000000000000002E-2</v>
      </c>
      <c r="N374" s="247">
        <v>8.4000000000000005E-2</v>
      </c>
      <c r="O374" s="247">
        <v>6.3E-2</v>
      </c>
      <c r="P374" s="248">
        <v>7.9000000000000001E-2</v>
      </c>
      <c r="Q374" s="422">
        <v>7.2999999999999995E-2</v>
      </c>
      <c r="R374" s="247">
        <v>7.9000000000000001E-2</v>
      </c>
      <c r="S374" s="247">
        <v>9.1999999999999998E-2</v>
      </c>
      <c r="T374" s="247">
        <v>7.0000000000000007E-2</v>
      </c>
      <c r="U374" s="247">
        <v>9.9000000000000005E-2</v>
      </c>
      <c r="V374" s="247">
        <v>8.3000000000000004E-2</v>
      </c>
      <c r="W374" s="248">
        <v>8.1000000000000003E-2</v>
      </c>
      <c r="X374" s="249">
        <v>8.2000000000000003E-2</v>
      </c>
      <c r="Z374" s="313"/>
    </row>
    <row r="375" spans="1:28" x14ac:dyDescent="0.2">
      <c r="A375" s="1210" t="s">
        <v>1</v>
      </c>
      <c r="B375" s="1211"/>
      <c r="C375" s="250">
        <f>C372/C371*100-100</f>
        <v>1.0457516339869244</v>
      </c>
      <c r="D375" s="251">
        <f t="shared" ref="D375:W375" si="203">D372/D371*100-100</f>
        <v>-0.78431372549019329</v>
      </c>
      <c r="E375" s="251">
        <f t="shared" si="203"/>
        <v>-1.0130718954248294</v>
      </c>
      <c r="F375" s="251">
        <f t="shared" si="203"/>
        <v>7.0261437908496731</v>
      </c>
      <c r="G375" s="251">
        <f t="shared" si="203"/>
        <v>2.4836601307189454</v>
      </c>
      <c r="H375" s="251">
        <f t="shared" si="203"/>
        <v>1.4052287581699261</v>
      </c>
      <c r="I375" s="252">
        <f t="shared" si="203"/>
        <v>3.0392156862745026</v>
      </c>
      <c r="J375" s="423">
        <f t="shared" si="203"/>
        <v>2.5490196078431211</v>
      </c>
      <c r="K375" s="251">
        <f t="shared" si="203"/>
        <v>-1.2091503267973849</v>
      </c>
      <c r="L375" s="251">
        <f t="shared" si="203"/>
        <v>3.4967320261438033</v>
      </c>
      <c r="M375" s="251">
        <f t="shared" si="203"/>
        <v>4.183006535947726</v>
      </c>
      <c r="N375" s="251">
        <f t="shared" si="203"/>
        <v>-0.45751633986927231</v>
      </c>
      <c r="O375" s="251">
        <f t="shared" si="203"/>
        <v>0.65359477124182774</v>
      </c>
      <c r="P375" s="252">
        <f t="shared" si="203"/>
        <v>6.3398692810457504</v>
      </c>
      <c r="Q375" s="423">
        <f t="shared" si="203"/>
        <v>-2.5163398692810546</v>
      </c>
      <c r="R375" s="251">
        <f t="shared" si="203"/>
        <v>4.6405228758169983</v>
      </c>
      <c r="S375" s="251">
        <f t="shared" si="203"/>
        <v>-1.1111111111111143</v>
      </c>
      <c r="T375" s="251">
        <f t="shared" si="203"/>
        <v>-0.55555555555555713</v>
      </c>
      <c r="U375" s="251">
        <f t="shared" si="203"/>
        <v>-4.0522875816993462</v>
      </c>
      <c r="V375" s="251">
        <f t="shared" si="203"/>
        <v>2.3856209150326748</v>
      </c>
      <c r="W375" s="252">
        <f t="shared" si="203"/>
        <v>3.0718954248365833</v>
      </c>
      <c r="X375" s="316">
        <f>X372/X371*100-100</f>
        <v>1.2091503267973849</v>
      </c>
      <c r="Y375" s="228"/>
    </row>
    <row r="376" spans="1:28" ht="13.5" thickBot="1" x14ac:dyDescent="0.25">
      <c r="A376" s="1206" t="s">
        <v>27</v>
      </c>
      <c r="B376" s="1207"/>
      <c r="C376" s="254">
        <f>C372-C359</f>
        <v>150</v>
      </c>
      <c r="D376" s="255">
        <f t="shared" ref="D376:X376" si="204">D372-D359</f>
        <v>223</v>
      </c>
      <c r="E376" s="255">
        <f t="shared" si="204"/>
        <v>144</v>
      </c>
      <c r="F376" s="255">
        <f t="shared" si="204"/>
        <v>262</v>
      </c>
      <c r="G376" s="255">
        <f t="shared" si="204"/>
        <v>108</v>
      </c>
      <c r="H376" s="255">
        <f t="shared" si="204"/>
        <v>282</v>
      </c>
      <c r="I376" s="256">
        <f t="shared" si="204"/>
        <v>175</v>
      </c>
      <c r="J376" s="437">
        <f t="shared" si="204"/>
        <v>113</v>
      </c>
      <c r="K376" s="255">
        <f t="shared" si="204"/>
        <v>113</v>
      </c>
      <c r="L376" s="255">
        <f t="shared" si="204"/>
        <v>205</v>
      </c>
      <c r="M376" s="255">
        <f t="shared" si="204"/>
        <v>183</v>
      </c>
      <c r="N376" s="255">
        <f t="shared" si="204"/>
        <v>222</v>
      </c>
      <c r="O376" s="255">
        <f t="shared" si="204"/>
        <v>158</v>
      </c>
      <c r="P376" s="256">
        <f t="shared" si="204"/>
        <v>182</v>
      </c>
      <c r="Q376" s="437">
        <f t="shared" si="204"/>
        <v>202</v>
      </c>
      <c r="R376" s="255">
        <f t="shared" si="204"/>
        <v>223</v>
      </c>
      <c r="S376" s="255">
        <f t="shared" si="204"/>
        <v>174</v>
      </c>
      <c r="T376" s="255">
        <f t="shared" si="204"/>
        <v>163</v>
      </c>
      <c r="U376" s="255">
        <f t="shared" si="204"/>
        <v>130</v>
      </c>
      <c r="V376" s="255">
        <f t="shared" si="204"/>
        <v>191</v>
      </c>
      <c r="W376" s="256">
        <f t="shared" si="204"/>
        <v>147</v>
      </c>
      <c r="X376" s="287">
        <f t="shared" si="204"/>
        <v>175</v>
      </c>
      <c r="Z376" s="210"/>
    </row>
    <row r="377" spans="1:28" x14ac:dyDescent="0.2">
      <c r="A377" s="1206" t="s">
        <v>51</v>
      </c>
      <c r="B377" s="1207"/>
      <c r="C377" s="259">
        <v>589</v>
      </c>
      <c r="D377" s="260">
        <v>589</v>
      </c>
      <c r="E377" s="260">
        <v>580</v>
      </c>
      <c r="F377" s="260">
        <v>186</v>
      </c>
      <c r="G377" s="260">
        <v>591</v>
      </c>
      <c r="H377" s="260">
        <v>590</v>
      </c>
      <c r="I377" s="261">
        <v>590</v>
      </c>
      <c r="J377" s="424">
        <v>617</v>
      </c>
      <c r="K377" s="260">
        <v>604</v>
      </c>
      <c r="L377" s="260">
        <v>618</v>
      </c>
      <c r="M377" s="260">
        <v>185</v>
      </c>
      <c r="N377" s="260">
        <v>618</v>
      </c>
      <c r="O377" s="260">
        <v>617</v>
      </c>
      <c r="P377" s="261">
        <v>619</v>
      </c>
      <c r="Q377" s="424">
        <v>625</v>
      </c>
      <c r="R377" s="260">
        <v>626</v>
      </c>
      <c r="S377" s="260">
        <v>622</v>
      </c>
      <c r="T377" s="260">
        <v>191</v>
      </c>
      <c r="U377" s="260">
        <v>625</v>
      </c>
      <c r="V377" s="260">
        <v>624</v>
      </c>
      <c r="W377" s="261">
        <v>625</v>
      </c>
      <c r="X377" s="337">
        <f>SUM(C377:W377)</f>
        <v>11531</v>
      </c>
      <c r="Y377" s="200" t="s">
        <v>56</v>
      </c>
      <c r="Z377" s="914">
        <f>X364-X377</f>
        <v>45</v>
      </c>
      <c r="AA377" s="285">
        <f>Z377/X364</f>
        <v>3.8873531444367656E-3</v>
      </c>
      <c r="AB377" s="881" t="s">
        <v>274</v>
      </c>
    </row>
    <row r="378" spans="1:28" x14ac:dyDescent="0.2">
      <c r="A378" s="1206" t="s">
        <v>28</v>
      </c>
      <c r="B378" s="1207"/>
      <c r="C378" s="218">
        <v>130</v>
      </c>
      <c r="D378" s="267">
        <v>130</v>
      </c>
      <c r="E378" s="267">
        <v>131.5</v>
      </c>
      <c r="F378" s="267">
        <v>128</v>
      </c>
      <c r="G378" s="267">
        <v>128</v>
      </c>
      <c r="H378" s="267">
        <v>130</v>
      </c>
      <c r="I378" s="219">
        <v>127</v>
      </c>
      <c r="J378" s="425">
        <v>128.5</v>
      </c>
      <c r="K378" s="267">
        <v>130.5</v>
      </c>
      <c r="L378" s="267">
        <v>128.5</v>
      </c>
      <c r="M378" s="267">
        <v>125</v>
      </c>
      <c r="N378" s="267">
        <v>128</v>
      </c>
      <c r="O378" s="267">
        <v>125</v>
      </c>
      <c r="P378" s="219">
        <v>122.5</v>
      </c>
      <c r="Q378" s="425">
        <v>130</v>
      </c>
      <c r="R378" s="267">
        <v>130</v>
      </c>
      <c r="S378" s="267">
        <v>131.5</v>
      </c>
      <c r="T378" s="267">
        <v>131.5</v>
      </c>
      <c r="U378" s="267">
        <v>131.5</v>
      </c>
      <c r="V378" s="267">
        <v>128</v>
      </c>
      <c r="W378" s="219">
        <v>125</v>
      </c>
      <c r="X378" s="222"/>
      <c r="Y378" s="200" t="s">
        <v>57</v>
      </c>
      <c r="Z378" s="200">
        <v>125.51</v>
      </c>
    </row>
    <row r="379" spans="1:28" ht="13.5" thickBot="1" x14ac:dyDescent="0.25">
      <c r="A379" s="1212" t="s">
        <v>26</v>
      </c>
      <c r="B379" s="1213"/>
      <c r="C379" s="623">
        <f>C378-C365</f>
        <v>3.5</v>
      </c>
      <c r="D379" s="624">
        <f t="shared" ref="D379:W379" si="205">D378-D365</f>
        <v>3</v>
      </c>
      <c r="E379" s="624">
        <f t="shared" si="205"/>
        <v>3</v>
      </c>
      <c r="F379" s="624">
        <f t="shared" si="205"/>
        <v>2.5</v>
      </c>
      <c r="G379" s="624">
        <f t="shared" si="205"/>
        <v>3</v>
      </c>
      <c r="H379" s="624">
        <f t="shared" si="205"/>
        <v>3.5</v>
      </c>
      <c r="I379" s="625">
        <f t="shared" si="205"/>
        <v>3</v>
      </c>
      <c r="J379" s="723">
        <f t="shared" si="205"/>
        <v>3</v>
      </c>
      <c r="K379" s="624">
        <f t="shared" si="205"/>
        <v>3</v>
      </c>
      <c r="L379" s="624">
        <f t="shared" si="205"/>
        <v>3</v>
      </c>
      <c r="M379" s="624">
        <f t="shared" si="205"/>
        <v>3</v>
      </c>
      <c r="N379" s="624">
        <f t="shared" si="205"/>
        <v>3.5</v>
      </c>
      <c r="O379" s="624">
        <f t="shared" si="205"/>
        <v>4</v>
      </c>
      <c r="P379" s="625">
        <f t="shared" si="205"/>
        <v>3</v>
      </c>
      <c r="Q379" s="723">
        <f t="shared" si="205"/>
        <v>3.5</v>
      </c>
      <c r="R379" s="624">
        <f t="shared" si="205"/>
        <v>2.5</v>
      </c>
      <c r="S379" s="624">
        <f t="shared" si="205"/>
        <v>3</v>
      </c>
      <c r="T379" s="624">
        <f t="shared" si="205"/>
        <v>3.5</v>
      </c>
      <c r="U379" s="624">
        <f t="shared" si="205"/>
        <v>3.5</v>
      </c>
      <c r="V379" s="624">
        <f t="shared" si="205"/>
        <v>3</v>
      </c>
      <c r="W379" s="625">
        <f t="shared" si="205"/>
        <v>3.5</v>
      </c>
      <c r="X379" s="223"/>
      <c r="Y379" s="200" t="s">
        <v>26</v>
      </c>
      <c r="Z379" s="200">
        <f>Z378-Z365</f>
        <v>4.3700000000000045</v>
      </c>
    </row>
    <row r="380" spans="1:28" x14ac:dyDescent="0.2">
      <c r="A380" s="229"/>
      <c r="B380" s="229"/>
      <c r="C380" s="918"/>
      <c r="D380" s="918"/>
      <c r="E380" s="918"/>
      <c r="F380" s="918"/>
      <c r="G380" s="918"/>
      <c r="H380" s="918"/>
      <c r="I380" s="918"/>
      <c r="J380" s="918"/>
      <c r="K380" s="918"/>
      <c r="L380" s="918"/>
      <c r="M380" s="918"/>
      <c r="N380" s="918"/>
      <c r="O380" s="918"/>
      <c r="P380" s="918"/>
      <c r="Q380" s="918"/>
      <c r="R380" s="918"/>
      <c r="S380" s="918"/>
      <c r="T380" s="918"/>
      <c r="U380" s="918"/>
      <c r="V380" s="918"/>
      <c r="W380" s="918"/>
    </row>
    <row r="382" spans="1:28" ht="13.5" thickBot="1" x14ac:dyDescent="0.25">
      <c r="A382" s="200" t="s">
        <v>278</v>
      </c>
      <c r="C382" s="200">
        <v>0.34</v>
      </c>
      <c r="D382" s="200">
        <v>0.17</v>
      </c>
      <c r="E382" s="200">
        <v>0.52</v>
      </c>
      <c r="F382" s="215">
        <v>0</v>
      </c>
      <c r="G382" s="215">
        <v>0</v>
      </c>
      <c r="H382" s="200">
        <v>0.17</v>
      </c>
      <c r="I382" s="200">
        <v>0.51</v>
      </c>
      <c r="J382" s="200">
        <v>2.11</v>
      </c>
      <c r="K382" s="200">
        <v>0.5</v>
      </c>
      <c r="L382" s="200">
        <v>0.49</v>
      </c>
      <c r="M382" s="215">
        <v>0</v>
      </c>
      <c r="N382" s="215">
        <v>0</v>
      </c>
      <c r="O382" s="215">
        <v>0</v>
      </c>
      <c r="P382" s="215">
        <v>0</v>
      </c>
      <c r="Q382" s="200" t="s">
        <v>277</v>
      </c>
      <c r="R382" s="215">
        <v>0</v>
      </c>
      <c r="S382" s="200">
        <v>0.32</v>
      </c>
      <c r="T382" s="200">
        <v>1.05</v>
      </c>
      <c r="U382" s="200">
        <v>0.48</v>
      </c>
      <c r="V382" s="200">
        <v>0.16</v>
      </c>
      <c r="W382" s="215">
        <v>0</v>
      </c>
    </row>
    <row r="383" spans="1:28" ht="13.5" thickBot="1" x14ac:dyDescent="0.25">
      <c r="A383" s="230" t="s">
        <v>324</v>
      </c>
      <c r="B383" s="1025">
        <f>B369+1</f>
        <v>25</v>
      </c>
      <c r="C383" s="1082" t="s">
        <v>130</v>
      </c>
      <c r="D383" s="1083"/>
      <c r="E383" s="1083"/>
      <c r="F383" s="1083"/>
      <c r="G383" s="1083"/>
      <c r="H383" s="1083"/>
      <c r="I383" s="1084"/>
      <c r="J383" s="1085" t="s">
        <v>131</v>
      </c>
      <c r="K383" s="1083"/>
      <c r="L383" s="1083"/>
      <c r="M383" s="1083"/>
      <c r="N383" s="1083"/>
      <c r="O383" s="1083"/>
      <c r="P383" s="1084"/>
      <c r="Q383" s="1086" t="s">
        <v>53</v>
      </c>
      <c r="R383" s="1087"/>
      <c r="S383" s="1087"/>
      <c r="T383" s="1087"/>
      <c r="U383" s="1087"/>
      <c r="V383" s="1087"/>
      <c r="W383" s="1088"/>
      <c r="X383" s="1080" t="s">
        <v>55</v>
      </c>
      <c r="Y383" s="228">
        <v>864</v>
      </c>
    </row>
    <row r="384" spans="1:28" ht="13.5" thickBot="1" x14ac:dyDescent="0.25">
      <c r="A384" s="1204" t="s">
        <v>54</v>
      </c>
      <c r="B384" s="1205"/>
      <c r="C384" s="903">
        <v>1</v>
      </c>
      <c r="D384" s="900">
        <v>2</v>
      </c>
      <c r="E384" s="900">
        <v>3</v>
      </c>
      <c r="F384" s="900">
        <v>4</v>
      </c>
      <c r="G384" s="900">
        <v>5</v>
      </c>
      <c r="H384" s="900">
        <v>6</v>
      </c>
      <c r="I384" s="901">
        <v>7</v>
      </c>
      <c r="J384" s="902">
        <v>8</v>
      </c>
      <c r="K384" s="900">
        <v>9</v>
      </c>
      <c r="L384" s="900">
        <v>10</v>
      </c>
      <c r="M384" s="900">
        <v>11</v>
      </c>
      <c r="N384" s="900">
        <v>12</v>
      </c>
      <c r="O384" s="900">
        <v>13</v>
      </c>
      <c r="P384" s="901">
        <v>14</v>
      </c>
      <c r="Q384" s="902">
        <v>15</v>
      </c>
      <c r="R384" s="900">
        <v>16</v>
      </c>
      <c r="S384" s="900">
        <v>17</v>
      </c>
      <c r="T384" s="900">
        <v>18</v>
      </c>
      <c r="U384" s="900">
        <v>19</v>
      </c>
      <c r="V384" s="900">
        <v>20</v>
      </c>
      <c r="W384" s="901">
        <v>21</v>
      </c>
      <c r="X384" s="1081"/>
      <c r="Y384" s="228"/>
      <c r="Z384" s="228"/>
    </row>
    <row r="385" spans="1:27" x14ac:dyDescent="0.2">
      <c r="A385" s="1208" t="s">
        <v>3</v>
      </c>
      <c r="B385" s="1209"/>
      <c r="C385" s="442">
        <v>3250</v>
      </c>
      <c r="D385" s="443">
        <v>3250</v>
      </c>
      <c r="E385" s="443">
        <v>3250</v>
      </c>
      <c r="F385" s="443">
        <v>3250</v>
      </c>
      <c r="G385" s="443">
        <v>3250</v>
      </c>
      <c r="H385" s="443">
        <v>3250</v>
      </c>
      <c r="I385" s="634">
        <v>3250</v>
      </c>
      <c r="J385" s="637">
        <v>3250</v>
      </c>
      <c r="K385" s="443">
        <v>3250</v>
      </c>
      <c r="L385" s="443">
        <v>3250</v>
      </c>
      <c r="M385" s="443">
        <v>3250</v>
      </c>
      <c r="N385" s="443">
        <v>3250</v>
      </c>
      <c r="O385" s="443">
        <v>3250</v>
      </c>
      <c r="P385" s="634">
        <v>3250</v>
      </c>
      <c r="Q385" s="637">
        <v>3250</v>
      </c>
      <c r="R385" s="443">
        <v>3250</v>
      </c>
      <c r="S385" s="443">
        <v>3250</v>
      </c>
      <c r="T385" s="443">
        <v>3250</v>
      </c>
      <c r="U385" s="443">
        <v>3250</v>
      </c>
      <c r="V385" s="443">
        <v>3250</v>
      </c>
      <c r="W385" s="634">
        <v>3250</v>
      </c>
      <c r="X385" s="342">
        <v>3250</v>
      </c>
      <c r="Z385" s="210"/>
    </row>
    <row r="386" spans="1:27" x14ac:dyDescent="0.2">
      <c r="A386" s="1210" t="s">
        <v>6</v>
      </c>
      <c r="B386" s="1211"/>
      <c r="C386" s="239">
        <v>3304</v>
      </c>
      <c r="D386" s="240">
        <v>3082</v>
      </c>
      <c r="E386" s="240">
        <v>3184</v>
      </c>
      <c r="F386" s="240">
        <v>3446</v>
      </c>
      <c r="G386" s="240">
        <v>3284</v>
      </c>
      <c r="H386" s="240">
        <v>3249</v>
      </c>
      <c r="I386" s="241">
        <v>3298</v>
      </c>
      <c r="J386" s="420">
        <v>3408</v>
      </c>
      <c r="K386" s="240">
        <v>3186</v>
      </c>
      <c r="L386" s="240">
        <v>3306</v>
      </c>
      <c r="M386" s="240">
        <v>3375</v>
      </c>
      <c r="N386" s="240">
        <v>3136</v>
      </c>
      <c r="O386" s="240">
        <v>3319</v>
      </c>
      <c r="P386" s="241">
        <v>3517</v>
      </c>
      <c r="Q386" s="420">
        <v>3115</v>
      </c>
      <c r="R386" s="240">
        <v>3371</v>
      </c>
      <c r="S386" s="240">
        <v>3272</v>
      </c>
      <c r="T386" s="240">
        <v>3241</v>
      </c>
      <c r="U386" s="240">
        <v>3176</v>
      </c>
      <c r="V386" s="240">
        <v>3324</v>
      </c>
      <c r="W386" s="241">
        <v>3423</v>
      </c>
      <c r="X386" s="317">
        <v>3280</v>
      </c>
    </row>
    <row r="387" spans="1:27" x14ac:dyDescent="0.2">
      <c r="A387" s="1206" t="s">
        <v>7</v>
      </c>
      <c r="B387" s="1207"/>
      <c r="C387" s="242">
        <v>88.6</v>
      </c>
      <c r="D387" s="243">
        <v>77.3</v>
      </c>
      <c r="E387" s="243">
        <v>70.5</v>
      </c>
      <c r="F387" s="243">
        <v>71.400000000000006</v>
      </c>
      <c r="G387" s="243">
        <v>81.8</v>
      </c>
      <c r="H387" s="243">
        <v>81.8</v>
      </c>
      <c r="I387" s="244">
        <v>79.5</v>
      </c>
      <c r="J387" s="421">
        <v>89.1</v>
      </c>
      <c r="K387" s="243">
        <v>67.400000000000006</v>
      </c>
      <c r="L387" s="243">
        <v>84.8</v>
      </c>
      <c r="M387" s="243">
        <v>64.3</v>
      </c>
      <c r="N387" s="243">
        <v>80.400000000000006</v>
      </c>
      <c r="O387" s="243">
        <v>82.6</v>
      </c>
      <c r="P387" s="244">
        <v>78.3</v>
      </c>
      <c r="Q387" s="421">
        <v>80.900000000000006</v>
      </c>
      <c r="R387" s="243">
        <v>83</v>
      </c>
      <c r="S387" s="243">
        <v>74.5</v>
      </c>
      <c r="T387" s="243">
        <v>85.7</v>
      </c>
      <c r="U387" s="243">
        <v>76.599999999999994</v>
      </c>
      <c r="V387" s="243">
        <v>80.900000000000006</v>
      </c>
      <c r="W387" s="244">
        <v>80.900000000000006</v>
      </c>
      <c r="X387" s="245">
        <v>75.900000000000006</v>
      </c>
      <c r="Y387" s="228"/>
      <c r="Z387" s="393"/>
    </row>
    <row r="388" spans="1:27" x14ac:dyDescent="0.2">
      <c r="A388" s="1206" t="s">
        <v>8</v>
      </c>
      <c r="B388" s="1207"/>
      <c r="C388" s="246">
        <v>6.7000000000000004E-2</v>
      </c>
      <c r="D388" s="247">
        <v>9.2999999999999999E-2</v>
      </c>
      <c r="E388" s="247">
        <v>0.09</v>
      </c>
      <c r="F388" s="247">
        <v>8.1000000000000003E-2</v>
      </c>
      <c r="G388" s="247">
        <v>7.9000000000000001E-2</v>
      </c>
      <c r="H388" s="247">
        <v>7.8E-2</v>
      </c>
      <c r="I388" s="248">
        <v>7.5999999999999998E-2</v>
      </c>
      <c r="J388" s="422">
        <v>7.2999999999999995E-2</v>
      </c>
      <c r="K388" s="247">
        <v>0.11700000000000001</v>
      </c>
      <c r="L388" s="247">
        <v>7.0999999999999994E-2</v>
      </c>
      <c r="M388" s="247">
        <v>8.5999999999999993E-2</v>
      </c>
      <c r="N388" s="247">
        <v>9.1999999999999998E-2</v>
      </c>
      <c r="O388" s="247">
        <v>8.1000000000000003E-2</v>
      </c>
      <c r="P388" s="248">
        <v>8.4000000000000005E-2</v>
      </c>
      <c r="Q388" s="422">
        <v>8.6999999999999994E-2</v>
      </c>
      <c r="R388" s="247">
        <v>6.9000000000000006E-2</v>
      </c>
      <c r="S388" s="247">
        <v>8.1000000000000003E-2</v>
      </c>
      <c r="T388" s="247">
        <v>6.3E-2</v>
      </c>
      <c r="U388" s="247">
        <v>8.2000000000000003E-2</v>
      </c>
      <c r="V388" s="247">
        <v>7.5999999999999998E-2</v>
      </c>
      <c r="W388" s="248">
        <v>7.8E-2</v>
      </c>
      <c r="X388" s="249">
        <v>8.7999999999999995E-2</v>
      </c>
      <c r="Z388" s="313"/>
    </row>
    <row r="389" spans="1:27" x14ac:dyDescent="0.2">
      <c r="A389" s="1210" t="s">
        <v>1</v>
      </c>
      <c r="B389" s="1211"/>
      <c r="C389" s="250">
        <f>C386/C385*100-100</f>
        <v>1.6615384615384698</v>
      </c>
      <c r="D389" s="251">
        <f t="shared" ref="D389:W389" si="206">D386/D385*100-100</f>
        <v>-5.1692307692307651</v>
      </c>
      <c r="E389" s="251">
        <f t="shared" si="206"/>
        <v>-2.0307692307692378</v>
      </c>
      <c r="F389" s="251">
        <f t="shared" si="206"/>
        <v>6.0307692307692378</v>
      </c>
      <c r="G389" s="251">
        <f t="shared" si="206"/>
        <v>1.0461538461538566</v>
      </c>
      <c r="H389" s="251">
        <f t="shared" si="206"/>
        <v>-3.0769230769237765E-2</v>
      </c>
      <c r="I389" s="252">
        <f t="shared" si="206"/>
        <v>1.4769230769230859</v>
      </c>
      <c r="J389" s="423">
        <f t="shared" si="206"/>
        <v>4.8615384615384443</v>
      </c>
      <c r="K389" s="251">
        <f t="shared" si="206"/>
        <v>-1.9692307692307622</v>
      </c>
      <c r="L389" s="251">
        <f t="shared" si="206"/>
        <v>1.723076923076917</v>
      </c>
      <c r="M389" s="251">
        <f t="shared" si="206"/>
        <v>3.8461538461538538</v>
      </c>
      <c r="N389" s="251">
        <f t="shared" si="206"/>
        <v>-3.5076923076923094</v>
      </c>
      <c r="O389" s="251">
        <f t="shared" si="206"/>
        <v>2.1230769230769226</v>
      </c>
      <c r="P389" s="252">
        <f t="shared" si="206"/>
        <v>8.2153846153846217</v>
      </c>
      <c r="Q389" s="423">
        <f t="shared" si="206"/>
        <v>-4.1538461538461462</v>
      </c>
      <c r="R389" s="251">
        <f t="shared" si="206"/>
        <v>3.723076923076917</v>
      </c>
      <c r="S389" s="251">
        <f t="shared" si="206"/>
        <v>0.67692307692308873</v>
      </c>
      <c r="T389" s="251">
        <f t="shared" si="206"/>
        <v>-0.27692307692306883</v>
      </c>
      <c r="U389" s="251">
        <f t="shared" si="206"/>
        <v>-2.276923076923083</v>
      </c>
      <c r="V389" s="251">
        <f t="shared" si="206"/>
        <v>2.276923076923083</v>
      </c>
      <c r="W389" s="252">
        <f t="shared" si="206"/>
        <v>5.3230769230769255</v>
      </c>
      <c r="X389" s="316">
        <f>X386/X385*100-100</f>
        <v>0.9230769230769198</v>
      </c>
      <c r="Y389" s="228"/>
    </row>
    <row r="390" spans="1:27" ht="13.5" thickBot="1" x14ac:dyDescent="0.25">
      <c r="A390" s="1206" t="s">
        <v>27</v>
      </c>
      <c r="B390" s="1207"/>
      <c r="C390" s="254">
        <f>C386-C372</f>
        <v>212</v>
      </c>
      <c r="D390" s="255">
        <f t="shared" ref="D390:X390" si="207">D386-D372</f>
        <v>46</v>
      </c>
      <c r="E390" s="255">
        <f t="shared" si="207"/>
        <v>155</v>
      </c>
      <c r="F390" s="255">
        <f t="shared" si="207"/>
        <v>171</v>
      </c>
      <c r="G390" s="255">
        <f t="shared" si="207"/>
        <v>148</v>
      </c>
      <c r="H390" s="255">
        <f t="shared" si="207"/>
        <v>146</v>
      </c>
      <c r="I390" s="256">
        <f t="shared" si="207"/>
        <v>145</v>
      </c>
      <c r="J390" s="437">
        <f t="shared" si="207"/>
        <v>270</v>
      </c>
      <c r="K390" s="255">
        <f t="shared" si="207"/>
        <v>163</v>
      </c>
      <c r="L390" s="255">
        <f t="shared" si="207"/>
        <v>139</v>
      </c>
      <c r="M390" s="255">
        <f t="shared" si="207"/>
        <v>187</v>
      </c>
      <c r="N390" s="255">
        <f t="shared" si="207"/>
        <v>90</v>
      </c>
      <c r="O390" s="255">
        <f t="shared" si="207"/>
        <v>239</v>
      </c>
      <c r="P390" s="256">
        <f t="shared" si="207"/>
        <v>263</v>
      </c>
      <c r="Q390" s="437">
        <f t="shared" si="207"/>
        <v>132</v>
      </c>
      <c r="R390" s="255">
        <f t="shared" si="207"/>
        <v>169</v>
      </c>
      <c r="S390" s="255">
        <f t="shared" si="207"/>
        <v>246</v>
      </c>
      <c r="T390" s="255">
        <f t="shared" si="207"/>
        <v>198</v>
      </c>
      <c r="U390" s="255">
        <f t="shared" si="207"/>
        <v>240</v>
      </c>
      <c r="V390" s="255">
        <f t="shared" si="207"/>
        <v>191</v>
      </c>
      <c r="W390" s="256">
        <f t="shared" si="207"/>
        <v>269</v>
      </c>
      <c r="X390" s="287">
        <f t="shared" si="207"/>
        <v>183</v>
      </c>
      <c r="Z390" s="210"/>
    </row>
    <row r="391" spans="1:27" x14ac:dyDescent="0.2">
      <c r="A391" s="1206" t="s">
        <v>51</v>
      </c>
      <c r="B391" s="1207"/>
      <c r="C391" s="259">
        <v>588</v>
      </c>
      <c r="D391" s="260">
        <v>589</v>
      </c>
      <c r="E391" s="260">
        <v>580</v>
      </c>
      <c r="F391" s="260">
        <v>186</v>
      </c>
      <c r="G391" s="260">
        <v>591</v>
      </c>
      <c r="H391" s="260">
        <v>590</v>
      </c>
      <c r="I391" s="261">
        <v>589</v>
      </c>
      <c r="J391" s="424">
        <v>617</v>
      </c>
      <c r="K391" s="260">
        <v>604</v>
      </c>
      <c r="L391" s="260">
        <v>618</v>
      </c>
      <c r="M391" s="260">
        <v>185</v>
      </c>
      <c r="N391" s="260">
        <v>618</v>
      </c>
      <c r="O391" s="260">
        <v>617</v>
      </c>
      <c r="P391" s="261">
        <v>619</v>
      </c>
      <c r="Q391" s="424">
        <v>625</v>
      </c>
      <c r="R391" s="260">
        <v>625</v>
      </c>
      <c r="S391" s="260">
        <v>621</v>
      </c>
      <c r="T391" s="260">
        <v>191</v>
      </c>
      <c r="U391" s="260">
        <v>624</v>
      </c>
      <c r="V391" s="260">
        <v>624</v>
      </c>
      <c r="W391" s="261">
        <v>625</v>
      </c>
      <c r="X391" s="337">
        <f>SUM(C391:W391)</f>
        <v>11526</v>
      </c>
      <c r="Y391" s="200" t="s">
        <v>56</v>
      </c>
      <c r="Z391" s="263">
        <f>X377-X391</f>
        <v>5</v>
      </c>
      <c r="AA391" s="285">
        <f>Z391/X377</f>
        <v>4.3361373688318447E-4</v>
      </c>
    </row>
    <row r="392" spans="1:27" x14ac:dyDescent="0.2">
      <c r="A392" s="1206" t="s">
        <v>28</v>
      </c>
      <c r="B392" s="1207"/>
      <c r="C392" s="218">
        <v>132.5</v>
      </c>
      <c r="D392" s="267">
        <v>133</v>
      </c>
      <c r="E392" s="267">
        <v>134</v>
      </c>
      <c r="F392" s="267">
        <v>130.5</v>
      </c>
      <c r="G392" s="267">
        <v>131</v>
      </c>
      <c r="H392" s="267">
        <v>132.5</v>
      </c>
      <c r="I392" s="219">
        <v>130</v>
      </c>
      <c r="J392" s="425">
        <v>131</v>
      </c>
      <c r="K392" s="267">
        <v>133</v>
      </c>
      <c r="L392" s="267">
        <v>131.5</v>
      </c>
      <c r="M392" s="267">
        <v>128</v>
      </c>
      <c r="N392" s="267">
        <v>131</v>
      </c>
      <c r="O392" s="267">
        <v>128</v>
      </c>
      <c r="P392" s="219">
        <v>125.5</v>
      </c>
      <c r="Q392" s="425">
        <v>133</v>
      </c>
      <c r="R392" s="267">
        <v>133</v>
      </c>
      <c r="S392" s="267">
        <v>134</v>
      </c>
      <c r="T392" s="267">
        <v>134</v>
      </c>
      <c r="U392" s="267">
        <v>134</v>
      </c>
      <c r="V392" s="267">
        <v>131</v>
      </c>
      <c r="W392" s="219">
        <v>128</v>
      </c>
      <c r="X392" s="222"/>
      <c r="Y392" s="200" t="s">
        <v>57</v>
      </c>
      <c r="Z392" s="200">
        <v>128.66</v>
      </c>
    </row>
    <row r="393" spans="1:27" ht="13.5" thickBot="1" x14ac:dyDescent="0.25">
      <c r="A393" s="1212" t="s">
        <v>26</v>
      </c>
      <c r="B393" s="1213"/>
      <c r="C393" s="623">
        <f>C392-C378</f>
        <v>2.5</v>
      </c>
      <c r="D393" s="624">
        <f t="shared" ref="D393:W393" si="208">D392-D378</f>
        <v>3</v>
      </c>
      <c r="E393" s="624">
        <f t="shared" si="208"/>
        <v>2.5</v>
      </c>
      <c r="F393" s="624">
        <f t="shared" si="208"/>
        <v>2.5</v>
      </c>
      <c r="G393" s="624">
        <f t="shared" si="208"/>
        <v>3</v>
      </c>
      <c r="H393" s="624">
        <f t="shared" si="208"/>
        <v>2.5</v>
      </c>
      <c r="I393" s="625">
        <f t="shared" si="208"/>
        <v>3</v>
      </c>
      <c r="J393" s="723">
        <f t="shared" si="208"/>
        <v>2.5</v>
      </c>
      <c r="K393" s="624">
        <f t="shared" si="208"/>
        <v>2.5</v>
      </c>
      <c r="L393" s="624">
        <f t="shared" si="208"/>
        <v>3</v>
      </c>
      <c r="M393" s="624">
        <f t="shared" si="208"/>
        <v>3</v>
      </c>
      <c r="N393" s="624">
        <f t="shared" si="208"/>
        <v>3</v>
      </c>
      <c r="O393" s="624">
        <f t="shared" si="208"/>
        <v>3</v>
      </c>
      <c r="P393" s="625">
        <f t="shared" si="208"/>
        <v>3</v>
      </c>
      <c r="Q393" s="723">
        <f t="shared" si="208"/>
        <v>3</v>
      </c>
      <c r="R393" s="624">
        <f t="shared" si="208"/>
        <v>3</v>
      </c>
      <c r="S393" s="624">
        <f t="shared" si="208"/>
        <v>2.5</v>
      </c>
      <c r="T393" s="624">
        <f t="shared" si="208"/>
        <v>2.5</v>
      </c>
      <c r="U393" s="624">
        <f t="shared" si="208"/>
        <v>2.5</v>
      </c>
      <c r="V393" s="624">
        <f t="shared" si="208"/>
        <v>3</v>
      </c>
      <c r="W393" s="625">
        <f t="shared" si="208"/>
        <v>3</v>
      </c>
      <c r="X393" s="223"/>
      <c r="Y393" s="200" t="s">
        <v>26</v>
      </c>
      <c r="Z393" s="200">
        <f>Z392-Z378</f>
        <v>3.1499999999999915</v>
      </c>
    </row>
    <row r="396" spans="1:27" ht="13.5" thickBot="1" x14ac:dyDescent="0.25">
      <c r="A396" s="200" t="s">
        <v>278</v>
      </c>
      <c r="C396" s="200">
        <v>21.77</v>
      </c>
      <c r="D396" s="200">
        <v>16.47</v>
      </c>
      <c r="E396" s="200">
        <v>19.52</v>
      </c>
      <c r="F396" s="200">
        <v>21.08</v>
      </c>
      <c r="G396" s="200">
        <v>16.579999999999998</v>
      </c>
      <c r="H396" s="200">
        <v>12.41</v>
      </c>
      <c r="I396" s="200">
        <v>13.92</v>
      </c>
      <c r="J396" s="200">
        <v>28.53</v>
      </c>
      <c r="K396" s="200">
        <v>17.25</v>
      </c>
      <c r="L396" s="200">
        <v>14.56</v>
      </c>
      <c r="M396" s="200">
        <v>17.489999999999998</v>
      </c>
      <c r="N396" s="200">
        <v>12.97</v>
      </c>
      <c r="O396" s="200">
        <v>10.7</v>
      </c>
      <c r="P396" s="200">
        <v>7.59</v>
      </c>
      <c r="Q396" s="200">
        <v>11.56</v>
      </c>
      <c r="R396" s="200">
        <v>19.71</v>
      </c>
      <c r="S396" s="200">
        <v>15.62</v>
      </c>
      <c r="T396" s="200">
        <v>21.05</v>
      </c>
      <c r="U396" s="200">
        <v>11.86</v>
      </c>
      <c r="V396" s="200">
        <v>15.71</v>
      </c>
      <c r="W396" s="200">
        <v>1.92</v>
      </c>
    </row>
    <row r="397" spans="1:27" ht="13.5" thickBot="1" x14ac:dyDescent="0.25">
      <c r="A397" s="230" t="s">
        <v>324</v>
      </c>
      <c r="B397" s="1025">
        <f>B383+1</f>
        <v>26</v>
      </c>
      <c r="C397" s="1082" t="s">
        <v>130</v>
      </c>
      <c r="D397" s="1083"/>
      <c r="E397" s="1083"/>
      <c r="F397" s="1083"/>
      <c r="G397" s="1083"/>
      <c r="H397" s="1083"/>
      <c r="I397" s="1084"/>
      <c r="J397" s="1085" t="s">
        <v>131</v>
      </c>
      <c r="K397" s="1083"/>
      <c r="L397" s="1083"/>
      <c r="M397" s="1083"/>
      <c r="N397" s="1083"/>
      <c r="O397" s="1083"/>
      <c r="P397" s="1084"/>
      <c r="Q397" s="1086" t="s">
        <v>53</v>
      </c>
      <c r="R397" s="1087"/>
      <c r="S397" s="1087"/>
      <c r="T397" s="1087"/>
      <c r="U397" s="1087"/>
      <c r="V397" s="1087"/>
      <c r="W397" s="1088"/>
      <c r="X397" s="1080" t="s">
        <v>55</v>
      </c>
      <c r="Y397" s="228">
        <v>861</v>
      </c>
    </row>
    <row r="398" spans="1:27" ht="13.5" thickBot="1" x14ac:dyDescent="0.25">
      <c r="A398" s="1204" t="s">
        <v>54</v>
      </c>
      <c r="B398" s="1205"/>
      <c r="C398" s="903">
        <v>1</v>
      </c>
      <c r="D398" s="900">
        <v>2</v>
      </c>
      <c r="E398" s="900">
        <v>3</v>
      </c>
      <c r="F398" s="900">
        <v>4</v>
      </c>
      <c r="G398" s="900">
        <v>5</v>
      </c>
      <c r="H398" s="900">
        <v>6</v>
      </c>
      <c r="I398" s="901">
        <v>7</v>
      </c>
      <c r="J398" s="902">
        <v>8</v>
      </c>
      <c r="K398" s="900">
        <v>9</v>
      </c>
      <c r="L398" s="900">
        <v>10</v>
      </c>
      <c r="M398" s="900">
        <v>11</v>
      </c>
      <c r="N398" s="900">
        <v>12</v>
      </c>
      <c r="O398" s="900">
        <v>13</v>
      </c>
      <c r="P398" s="901">
        <v>14</v>
      </c>
      <c r="Q398" s="902">
        <v>15</v>
      </c>
      <c r="R398" s="900">
        <v>16</v>
      </c>
      <c r="S398" s="900">
        <v>17</v>
      </c>
      <c r="T398" s="900">
        <v>18</v>
      </c>
      <c r="U398" s="900">
        <v>19</v>
      </c>
      <c r="V398" s="900">
        <v>20</v>
      </c>
      <c r="W398" s="901">
        <v>21</v>
      </c>
      <c r="X398" s="1081"/>
      <c r="Y398" s="228"/>
      <c r="Z398" s="228"/>
    </row>
    <row r="399" spans="1:27" x14ac:dyDescent="0.2">
      <c r="A399" s="1208" t="s">
        <v>3</v>
      </c>
      <c r="B399" s="1209"/>
      <c r="C399" s="442">
        <v>3415</v>
      </c>
      <c r="D399" s="443">
        <v>3415</v>
      </c>
      <c r="E399" s="443">
        <v>3415</v>
      </c>
      <c r="F399" s="443">
        <v>3415</v>
      </c>
      <c r="G399" s="443">
        <v>3415</v>
      </c>
      <c r="H399" s="443">
        <v>3415</v>
      </c>
      <c r="I399" s="634">
        <v>3415</v>
      </c>
      <c r="J399" s="637">
        <v>3415</v>
      </c>
      <c r="K399" s="443">
        <v>3415</v>
      </c>
      <c r="L399" s="443">
        <v>3415</v>
      </c>
      <c r="M399" s="443">
        <v>3415</v>
      </c>
      <c r="N399" s="443">
        <v>3415</v>
      </c>
      <c r="O399" s="443">
        <v>3415</v>
      </c>
      <c r="P399" s="634">
        <v>3415</v>
      </c>
      <c r="Q399" s="637">
        <v>3415</v>
      </c>
      <c r="R399" s="443">
        <v>3415</v>
      </c>
      <c r="S399" s="443">
        <v>3415</v>
      </c>
      <c r="T399" s="443">
        <v>3415</v>
      </c>
      <c r="U399" s="443">
        <v>3415</v>
      </c>
      <c r="V399" s="443">
        <v>3415</v>
      </c>
      <c r="W399" s="634">
        <v>3415</v>
      </c>
      <c r="X399" s="342">
        <v>3415</v>
      </c>
      <c r="Z399" s="210"/>
    </row>
    <row r="400" spans="1:27" x14ac:dyDescent="0.2">
      <c r="A400" s="1210" t="s">
        <v>6</v>
      </c>
      <c r="B400" s="1211"/>
      <c r="C400" s="239">
        <v>3526</v>
      </c>
      <c r="D400" s="240">
        <v>3405</v>
      </c>
      <c r="E400" s="240">
        <v>3479</v>
      </c>
      <c r="F400" s="240">
        <v>3641</v>
      </c>
      <c r="G400" s="240">
        <v>3569</v>
      </c>
      <c r="H400" s="240">
        <v>3492</v>
      </c>
      <c r="I400" s="241">
        <v>3549</v>
      </c>
      <c r="J400" s="420">
        <v>3587</v>
      </c>
      <c r="K400" s="240">
        <v>3456</v>
      </c>
      <c r="L400" s="240">
        <v>3637</v>
      </c>
      <c r="M400" s="240">
        <v>3383</v>
      </c>
      <c r="N400" s="240">
        <v>3450</v>
      </c>
      <c r="O400" s="240">
        <v>3429</v>
      </c>
      <c r="P400" s="241">
        <v>3641</v>
      </c>
      <c r="Q400" s="420">
        <v>3419</v>
      </c>
      <c r="R400" s="240">
        <v>3631</v>
      </c>
      <c r="S400" s="240">
        <v>3458</v>
      </c>
      <c r="T400" s="240">
        <v>3425</v>
      </c>
      <c r="U400" s="240">
        <v>3379</v>
      </c>
      <c r="V400" s="240">
        <v>3472</v>
      </c>
      <c r="W400" s="241">
        <v>3632</v>
      </c>
      <c r="X400" s="317">
        <v>3510</v>
      </c>
    </row>
    <row r="401" spans="1:27" x14ac:dyDescent="0.2">
      <c r="A401" s="1206" t="s">
        <v>7</v>
      </c>
      <c r="B401" s="1207"/>
      <c r="C401" s="242">
        <v>93.2</v>
      </c>
      <c r="D401" s="243">
        <v>88.6</v>
      </c>
      <c r="E401" s="243">
        <v>88.6</v>
      </c>
      <c r="F401" s="243">
        <v>78.599999999999994</v>
      </c>
      <c r="G401" s="243">
        <v>77.3</v>
      </c>
      <c r="H401" s="243">
        <v>72.7</v>
      </c>
      <c r="I401" s="244">
        <v>72.7</v>
      </c>
      <c r="J401" s="421">
        <v>84.4</v>
      </c>
      <c r="K401" s="243">
        <v>71.099999999999994</v>
      </c>
      <c r="L401" s="243">
        <v>86.7</v>
      </c>
      <c r="M401" s="243">
        <v>71.400000000000006</v>
      </c>
      <c r="N401" s="243">
        <v>68.900000000000006</v>
      </c>
      <c r="O401" s="243">
        <v>68.900000000000006</v>
      </c>
      <c r="P401" s="244">
        <v>86.7</v>
      </c>
      <c r="Q401" s="421">
        <v>71.099999999999994</v>
      </c>
      <c r="R401" s="243">
        <v>82.2</v>
      </c>
      <c r="S401" s="243">
        <v>84.4</v>
      </c>
      <c r="T401" s="243">
        <v>85.7</v>
      </c>
      <c r="U401" s="243">
        <v>60</v>
      </c>
      <c r="V401" s="243">
        <v>75.599999999999994</v>
      </c>
      <c r="W401" s="244">
        <v>84.4</v>
      </c>
      <c r="X401" s="245">
        <v>75.2</v>
      </c>
      <c r="Y401" s="228"/>
      <c r="Z401" s="393"/>
    </row>
    <row r="402" spans="1:27" x14ac:dyDescent="0.2">
      <c r="A402" s="1206" t="s">
        <v>8</v>
      </c>
      <c r="B402" s="1207"/>
      <c r="C402" s="246">
        <v>6.7000000000000004E-2</v>
      </c>
      <c r="D402" s="247">
        <v>6.9000000000000006E-2</v>
      </c>
      <c r="E402" s="247">
        <v>6.9000000000000006E-2</v>
      </c>
      <c r="F402" s="247">
        <v>0.09</v>
      </c>
      <c r="G402" s="247">
        <v>7.2999999999999995E-2</v>
      </c>
      <c r="H402" s="247">
        <v>8.5999999999999993E-2</v>
      </c>
      <c r="I402" s="248">
        <v>8.8999999999999996E-2</v>
      </c>
      <c r="J402" s="422">
        <v>7.0000000000000007E-2</v>
      </c>
      <c r="K402" s="247">
        <v>8.8999999999999996E-2</v>
      </c>
      <c r="L402" s="247">
        <v>6.8000000000000005E-2</v>
      </c>
      <c r="M402" s="247">
        <v>9.6000000000000002E-2</v>
      </c>
      <c r="N402" s="247">
        <v>9.4E-2</v>
      </c>
      <c r="O402" s="247">
        <v>9.5000000000000001E-2</v>
      </c>
      <c r="P402" s="248">
        <v>6.9000000000000006E-2</v>
      </c>
      <c r="Q402" s="422">
        <v>8.3000000000000004E-2</v>
      </c>
      <c r="R402" s="247">
        <v>8.7999999999999995E-2</v>
      </c>
      <c r="S402" s="247">
        <v>7.2999999999999995E-2</v>
      </c>
      <c r="T402" s="247">
        <v>6.4000000000000001E-2</v>
      </c>
      <c r="U402" s="247">
        <v>0.115</v>
      </c>
      <c r="V402" s="247">
        <v>0.1</v>
      </c>
      <c r="W402" s="248">
        <v>6.9000000000000006E-2</v>
      </c>
      <c r="X402" s="249">
        <v>8.5000000000000006E-2</v>
      </c>
      <c r="Z402" s="313"/>
    </row>
    <row r="403" spans="1:27" x14ac:dyDescent="0.2">
      <c r="A403" s="1210" t="s">
        <v>1</v>
      </c>
      <c r="B403" s="1211"/>
      <c r="C403" s="250">
        <f>C400/C399*100-100</f>
        <v>3.2503660322108203</v>
      </c>
      <c r="D403" s="251">
        <f t="shared" ref="D403:W403" si="209">D400/D399*100-100</f>
        <v>-0.29282576866764032</v>
      </c>
      <c r="E403" s="251">
        <f t="shared" si="209"/>
        <v>1.8740849194729208</v>
      </c>
      <c r="F403" s="251">
        <f t="shared" si="209"/>
        <v>6.6178623718887337</v>
      </c>
      <c r="G403" s="251">
        <f t="shared" si="209"/>
        <v>4.5095168374817121</v>
      </c>
      <c r="H403" s="251">
        <f t="shared" si="209"/>
        <v>2.2547584187408489</v>
      </c>
      <c r="I403" s="252">
        <f t="shared" si="209"/>
        <v>3.9238653001464172</v>
      </c>
      <c r="J403" s="423">
        <f t="shared" si="209"/>
        <v>5.0366032210834533</v>
      </c>
      <c r="K403" s="251">
        <f t="shared" si="209"/>
        <v>1.2005856515373381</v>
      </c>
      <c r="L403" s="251">
        <f t="shared" si="209"/>
        <v>6.5007320644216833</v>
      </c>
      <c r="M403" s="251">
        <f t="shared" si="209"/>
        <v>-0.93704245973646039</v>
      </c>
      <c r="N403" s="251">
        <f t="shared" si="209"/>
        <v>1.0248901903367624</v>
      </c>
      <c r="O403" s="251">
        <f t="shared" si="209"/>
        <v>0.40995607613470497</v>
      </c>
      <c r="P403" s="252">
        <f t="shared" si="209"/>
        <v>6.6178623718887337</v>
      </c>
      <c r="Q403" s="423">
        <f t="shared" si="209"/>
        <v>0.11713030746705044</v>
      </c>
      <c r="R403" s="251">
        <f t="shared" si="209"/>
        <v>6.3250366032210792</v>
      </c>
      <c r="S403" s="251">
        <f t="shared" si="209"/>
        <v>1.2591508052708633</v>
      </c>
      <c r="T403" s="251">
        <f t="shared" si="209"/>
        <v>0.29282576866765453</v>
      </c>
      <c r="U403" s="251">
        <f t="shared" si="209"/>
        <v>-1.0541727672035108</v>
      </c>
      <c r="V403" s="251">
        <f t="shared" si="209"/>
        <v>1.6691068814055541</v>
      </c>
      <c r="W403" s="252">
        <f t="shared" si="209"/>
        <v>6.3543191800878418</v>
      </c>
      <c r="X403" s="316">
        <f>X400/X399*100-100</f>
        <v>2.7818448023426043</v>
      </c>
      <c r="Y403" s="228"/>
    </row>
    <row r="404" spans="1:27" ht="13.5" thickBot="1" x14ac:dyDescent="0.25">
      <c r="A404" s="1206" t="s">
        <v>27</v>
      </c>
      <c r="B404" s="1207"/>
      <c r="C404" s="254">
        <f>C400-C386</f>
        <v>222</v>
      </c>
      <c r="D404" s="255">
        <f t="shared" ref="D404:X404" si="210">D400-D386</f>
        <v>323</v>
      </c>
      <c r="E404" s="255">
        <f t="shared" si="210"/>
        <v>295</v>
      </c>
      <c r="F404" s="255">
        <f t="shared" si="210"/>
        <v>195</v>
      </c>
      <c r="G404" s="255">
        <f t="shared" si="210"/>
        <v>285</v>
      </c>
      <c r="H404" s="255">
        <f t="shared" si="210"/>
        <v>243</v>
      </c>
      <c r="I404" s="256">
        <f t="shared" si="210"/>
        <v>251</v>
      </c>
      <c r="J404" s="437">
        <f t="shared" si="210"/>
        <v>179</v>
      </c>
      <c r="K404" s="255">
        <f t="shared" si="210"/>
        <v>270</v>
      </c>
      <c r="L404" s="255">
        <f t="shared" si="210"/>
        <v>331</v>
      </c>
      <c r="M404" s="255">
        <f t="shared" si="210"/>
        <v>8</v>
      </c>
      <c r="N404" s="255">
        <f t="shared" si="210"/>
        <v>314</v>
      </c>
      <c r="O404" s="255">
        <f t="shared" si="210"/>
        <v>110</v>
      </c>
      <c r="P404" s="256">
        <f t="shared" si="210"/>
        <v>124</v>
      </c>
      <c r="Q404" s="437">
        <f t="shared" si="210"/>
        <v>304</v>
      </c>
      <c r="R404" s="255">
        <f t="shared" si="210"/>
        <v>260</v>
      </c>
      <c r="S404" s="255">
        <f t="shared" si="210"/>
        <v>186</v>
      </c>
      <c r="T404" s="255">
        <f t="shared" si="210"/>
        <v>184</v>
      </c>
      <c r="U404" s="255">
        <f t="shared" si="210"/>
        <v>203</v>
      </c>
      <c r="V404" s="255">
        <f t="shared" si="210"/>
        <v>148</v>
      </c>
      <c r="W404" s="256">
        <f t="shared" si="210"/>
        <v>209</v>
      </c>
      <c r="X404" s="287">
        <f t="shared" si="210"/>
        <v>230</v>
      </c>
      <c r="Z404" s="210"/>
    </row>
    <row r="405" spans="1:27" x14ac:dyDescent="0.2">
      <c r="A405" s="1206" t="s">
        <v>51</v>
      </c>
      <c r="B405" s="1207"/>
      <c r="C405" s="259">
        <v>588</v>
      </c>
      <c r="D405" s="260">
        <v>589</v>
      </c>
      <c r="E405" s="260">
        <v>579</v>
      </c>
      <c r="F405" s="260">
        <v>186</v>
      </c>
      <c r="G405" s="260">
        <v>591</v>
      </c>
      <c r="H405" s="260">
        <v>588</v>
      </c>
      <c r="I405" s="261">
        <v>589</v>
      </c>
      <c r="J405" s="424">
        <v>617</v>
      </c>
      <c r="K405" s="260">
        <v>603</v>
      </c>
      <c r="L405" s="260">
        <v>618</v>
      </c>
      <c r="M405" s="260">
        <v>183</v>
      </c>
      <c r="N405" s="260">
        <v>617</v>
      </c>
      <c r="O405" s="260">
        <v>617</v>
      </c>
      <c r="P405" s="261">
        <v>619</v>
      </c>
      <c r="Q405" s="424">
        <v>625</v>
      </c>
      <c r="R405" s="260">
        <v>624</v>
      </c>
      <c r="S405" s="260">
        <v>621</v>
      </c>
      <c r="T405" s="260">
        <v>190</v>
      </c>
      <c r="U405" s="260">
        <v>624</v>
      </c>
      <c r="V405" s="260">
        <v>624</v>
      </c>
      <c r="W405" s="261">
        <v>625</v>
      </c>
      <c r="X405" s="337">
        <f>SUM(C405:W405)</f>
        <v>11517</v>
      </c>
      <c r="Y405" s="200" t="s">
        <v>56</v>
      </c>
      <c r="Z405" s="263">
        <f>X391-X405</f>
        <v>9</v>
      </c>
      <c r="AA405" s="285">
        <f>Z405/X391</f>
        <v>7.8084331077563768E-4</v>
      </c>
    </row>
    <row r="406" spans="1:27" x14ac:dyDescent="0.2">
      <c r="A406" s="1206" t="s">
        <v>28</v>
      </c>
      <c r="B406" s="1207"/>
      <c r="C406" s="218"/>
      <c r="D406" s="267"/>
      <c r="E406" s="267"/>
      <c r="F406" s="267"/>
      <c r="G406" s="267"/>
      <c r="H406" s="267"/>
      <c r="I406" s="219"/>
      <c r="J406" s="425"/>
      <c r="K406" s="267"/>
      <c r="L406" s="267"/>
      <c r="M406" s="267"/>
      <c r="N406" s="267"/>
      <c r="O406" s="267"/>
      <c r="P406" s="219"/>
      <c r="Q406" s="425"/>
      <c r="R406" s="267"/>
      <c r="S406" s="267"/>
      <c r="T406" s="267"/>
      <c r="U406" s="267"/>
      <c r="V406" s="267"/>
      <c r="W406" s="919">
        <v>131</v>
      </c>
      <c r="X406" s="222"/>
      <c r="Y406" s="200" t="s">
        <v>57</v>
      </c>
      <c r="Z406" s="200">
        <v>131.69999999999999</v>
      </c>
    </row>
    <row r="407" spans="1:27" ht="13.5" thickBot="1" x14ac:dyDescent="0.25">
      <c r="A407" s="1212" t="s">
        <v>26</v>
      </c>
      <c r="B407" s="1213"/>
      <c r="C407" s="623">
        <f>C406-C392</f>
        <v>-132.5</v>
      </c>
      <c r="D407" s="624">
        <f t="shared" ref="D407:W407" si="211">D406-D392</f>
        <v>-133</v>
      </c>
      <c r="E407" s="624">
        <f t="shared" si="211"/>
        <v>-134</v>
      </c>
      <c r="F407" s="624">
        <f t="shared" si="211"/>
        <v>-130.5</v>
      </c>
      <c r="G407" s="624">
        <f t="shared" si="211"/>
        <v>-131</v>
      </c>
      <c r="H407" s="624">
        <f t="shared" si="211"/>
        <v>-132.5</v>
      </c>
      <c r="I407" s="625">
        <f t="shared" si="211"/>
        <v>-130</v>
      </c>
      <c r="J407" s="723">
        <f t="shared" si="211"/>
        <v>-131</v>
      </c>
      <c r="K407" s="624">
        <f t="shared" si="211"/>
        <v>-133</v>
      </c>
      <c r="L407" s="624">
        <f t="shared" si="211"/>
        <v>-131.5</v>
      </c>
      <c r="M407" s="624">
        <f t="shared" si="211"/>
        <v>-128</v>
      </c>
      <c r="N407" s="624">
        <f t="shared" si="211"/>
        <v>-131</v>
      </c>
      <c r="O407" s="624">
        <f t="shared" si="211"/>
        <v>-128</v>
      </c>
      <c r="P407" s="625">
        <f t="shared" si="211"/>
        <v>-125.5</v>
      </c>
      <c r="Q407" s="723">
        <f t="shared" si="211"/>
        <v>-133</v>
      </c>
      <c r="R407" s="624">
        <f t="shared" si="211"/>
        <v>-133</v>
      </c>
      <c r="S407" s="624">
        <f t="shared" si="211"/>
        <v>-134</v>
      </c>
      <c r="T407" s="624">
        <f t="shared" si="211"/>
        <v>-134</v>
      </c>
      <c r="U407" s="624">
        <f t="shared" si="211"/>
        <v>-134</v>
      </c>
      <c r="V407" s="624">
        <f t="shared" si="211"/>
        <v>-131</v>
      </c>
      <c r="W407" s="625">
        <f t="shared" si="211"/>
        <v>3</v>
      </c>
      <c r="X407" s="223"/>
      <c r="Y407" s="200" t="s">
        <v>26</v>
      </c>
      <c r="Z407" s="200">
        <f>Z406-Z392</f>
        <v>3.039999999999992</v>
      </c>
    </row>
    <row r="410" spans="1:27" ht="13.5" thickBot="1" x14ac:dyDescent="0.25">
      <c r="A410" s="200" t="s">
        <v>278</v>
      </c>
    </row>
    <row r="411" spans="1:27" ht="13.5" thickBot="1" x14ac:dyDescent="0.25">
      <c r="A411" s="230" t="s">
        <v>324</v>
      </c>
      <c r="B411" s="1025">
        <f>B397+1</f>
        <v>27</v>
      </c>
      <c r="C411" s="1082" t="s">
        <v>130</v>
      </c>
      <c r="D411" s="1083"/>
      <c r="E411" s="1083"/>
      <c r="F411" s="1083"/>
      <c r="G411" s="1083"/>
      <c r="H411" s="1083"/>
      <c r="I411" s="1084"/>
      <c r="J411" s="1085" t="s">
        <v>131</v>
      </c>
      <c r="K411" s="1083"/>
      <c r="L411" s="1083"/>
      <c r="M411" s="1083"/>
      <c r="N411" s="1083"/>
      <c r="O411" s="1083"/>
      <c r="P411" s="1084"/>
      <c r="Q411" s="1086" t="s">
        <v>53</v>
      </c>
      <c r="R411" s="1087"/>
      <c r="S411" s="1087"/>
      <c r="T411" s="1087"/>
      <c r="U411" s="1087"/>
      <c r="V411" s="1087"/>
      <c r="W411" s="1088"/>
      <c r="X411" s="1080" t="s">
        <v>55</v>
      </c>
      <c r="Y411" s="228">
        <v>825</v>
      </c>
    </row>
    <row r="412" spans="1:27" ht="13.5" thickBot="1" x14ac:dyDescent="0.25">
      <c r="A412" s="1204" t="s">
        <v>54</v>
      </c>
      <c r="B412" s="1205"/>
      <c r="C412" s="903">
        <v>1</v>
      </c>
      <c r="D412" s="900">
        <v>2</v>
      </c>
      <c r="E412" s="900">
        <v>3</v>
      </c>
      <c r="F412" s="900">
        <v>4</v>
      </c>
      <c r="G412" s="900">
        <v>5</v>
      </c>
      <c r="H412" s="900">
        <v>6</v>
      </c>
      <c r="I412" s="901">
        <v>7</v>
      </c>
      <c r="J412" s="902">
        <v>8</v>
      </c>
      <c r="K412" s="900">
        <v>9</v>
      </c>
      <c r="L412" s="900">
        <v>10</v>
      </c>
      <c r="M412" s="900">
        <v>11</v>
      </c>
      <c r="N412" s="900">
        <v>12</v>
      </c>
      <c r="O412" s="900">
        <v>13</v>
      </c>
      <c r="P412" s="901">
        <v>14</v>
      </c>
      <c r="Q412" s="902">
        <v>15</v>
      </c>
      <c r="R412" s="900">
        <v>16</v>
      </c>
      <c r="S412" s="900">
        <v>17</v>
      </c>
      <c r="T412" s="900">
        <v>18</v>
      </c>
      <c r="U412" s="900">
        <v>19</v>
      </c>
      <c r="V412" s="900">
        <v>20</v>
      </c>
      <c r="W412" s="901">
        <v>21</v>
      </c>
      <c r="X412" s="1081"/>
      <c r="Y412" s="228"/>
      <c r="Z412" s="228"/>
    </row>
    <row r="413" spans="1:27" x14ac:dyDescent="0.2">
      <c r="A413" s="1208" t="s">
        <v>3</v>
      </c>
      <c r="B413" s="1209"/>
      <c r="C413" s="442">
        <v>3550</v>
      </c>
      <c r="D413" s="443">
        <v>3550</v>
      </c>
      <c r="E413" s="443">
        <v>3550</v>
      </c>
      <c r="F413" s="443">
        <v>3550</v>
      </c>
      <c r="G413" s="443">
        <v>3550</v>
      </c>
      <c r="H413" s="443">
        <v>3550</v>
      </c>
      <c r="I413" s="634">
        <v>3550</v>
      </c>
      <c r="J413" s="637">
        <v>3550</v>
      </c>
      <c r="K413" s="443">
        <v>3550</v>
      </c>
      <c r="L413" s="443">
        <v>3550</v>
      </c>
      <c r="M413" s="443">
        <v>3550</v>
      </c>
      <c r="N413" s="443">
        <v>3550</v>
      </c>
      <c r="O413" s="443">
        <v>3550</v>
      </c>
      <c r="P413" s="634">
        <v>3550</v>
      </c>
      <c r="Q413" s="637">
        <v>3550</v>
      </c>
      <c r="R413" s="443">
        <v>3550</v>
      </c>
      <c r="S413" s="443">
        <v>3550</v>
      </c>
      <c r="T413" s="443">
        <v>3550</v>
      </c>
      <c r="U413" s="443">
        <v>3550</v>
      </c>
      <c r="V413" s="443">
        <v>3550</v>
      </c>
      <c r="W413" s="634">
        <v>3550</v>
      </c>
      <c r="X413" s="342">
        <v>3550</v>
      </c>
      <c r="Z413" s="210"/>
    </row>
    <row r="414" spans="1:27" x14ac:dyDescent="0.2">
      <c r="A414" s="1210" t="s">
        <v>6</v>
      </c>
      <c r="B414" s="1211"/>
      <c r="C414" s="239">
        <v>3644</v>
      </c>
      <c r="D414" s="240">
        <v>3541</v>
      </c>
      <c r="E414" s="240">
        <v>3577</v>
      </c>
      <c r="F414" s="240">
        <v>3656</v>
      </c>
      <c r="G414" s="240">
        <v>3641</v>
      </c>
      <c r="H414" s="240">
        <v>3547</v>
      </c>
      <c r="I414" s="241">
        <v>3621</v>
      </c>
      <c r="J414" s="420">
        <v>3626</v>
      </c>
      <c r="K414" s="240">
        <v>3581</v>
      </c>
      <c r="L414" s="240">
        <v>3640</v>
      </c>
      <c r="M414" s="240">
        <v>3911</v>
      </c>
      <c r="N414" s="240">
        <v>3537</v>
      </c>
      <c r="O414" s="240">
        <v>3564</v>
      </c>
      <c r="P414" s="241">
        <v>3738</v>
      </c>
      <c r="Q414" s="420">
        <v>3630</v>
      </c>
      <c r="R414" s="240">
        <v>3701</v>
      </c>
      <c r="S414" s="240">
        <v>3537</v>
      </c>
      <c r="T414" s="240">
        <v>3733</v>
      </c>
      <c r="U414" s="240">
        <v>3630</v>
      </c>
      <c r="V414" s="240">
        <v>3578</v>
      </c>
      <c r="W414" s="241">
        <v>3772</v>
      </c>
      <c r="X414" s="317">
        <v>3622</v>
      </c>
    </row>
    <row r="415" spans="1:27" x14ac:dyDescent="0.2">
      <c r="A415" s="1206" t="s">
        <v>7</v>
      </c>
      <c r="B415" s="1207"/>
      <c r="C415" s="242">
        <v>70.5</v>
      </c>
      <c r="D415" s="243">
        <v>79.5</v>
      </c>
      <c r="E415" s="243">
        <v>68.2</v>
      </c>
      <c r="F415" s="243">
        <v>92.3</v>
      </c>
      <c r="G415" s="243">
        <v>68.2</v>
      </c>
      <c r="H415" s="243">
        <v>72.7</v>
      </c>
      <c r="I415" s="244">
        <v>70.5</v>
      </c>
      <c r="J415" s="421">
        <v>81.8</v>
      </c>
      <c r="K415" s="243">
        <v>68.2</v>
      </c>
      <c r="L415" s="243">
        <v>81.8</v>
      </c>
      <c r="M415" s="243">
        <v>100</v>
      </c>
      <c r="N415" s="243">
        <v>70.5</v>
      </c>
      <c r="O415" s="243">
        <v>68.2</v>
      </c>
      <c r="P415" s="244">
        <v>79.5</v>
      </c>
      <c r="Q415" s="421">
        <v>77.3</v>
      </c>
      <c r="R415" s="243">
        <v>75</v>
      </c>
      <c r="S415" s="243">
        <v>77.3</v>
      </c>
      <c r="T415" s="243">
        <v>58.3</v>
      </c>
      <c r="U415" s="243">
        <v>72.7</v>
      </c>
      <c r="V415" s="243">
        <v>75</v>
      </c>
      <c r="W415" s="244">
        <v>77.3</v>
      </c>
      <c r="X415" s="245">
        <v>73.599999999999994</v>
      </c>
      <c r="Y415" s="228"/>
      <c r="Z415" s="393"/>
    </row>
    <row r="416" spans="1:27" x14ac:dyDescent="0.2">
      <c r="A416" s="1206" t="s">
        <v>8</v>
      </c>
      <c r="B416" s="1207"/>
      <c r="C416" s="246">
        <v>8.5999999999999993E-2</v>
      </c>
      <c r="D416" s="247">
        <v>8.2000000000000003E-2</v>
      </c>
      <c r="E416" s="247">
        <v>9.9000000000000005E-2</v>
      </c>
      <c r="F416" s="247">
        <v>7.5999999999999998E-2</v>
      </c>
      <c r="G416" s="247">
        <v>9.2999999999999999E-2</v>
      </c>
      <c r="H416" s="247">
        <v>8.4000000000000005E-2</v>
      </c>
      <c r="I416" s="248">
        <v>0.09</v>
      </c>
      <c r="J416" s="422">
        <v>7.6999999999999999E-2</v>
      </c>
      <c r="K416" s="247">
        <v>8.8999999999999996E-2</v>
      </c>
      <c r="L416" s="247">
        <v>8.3000000000000004E-2</v>
      </c>
      <c r="M416" s="247">
        <v>3.1E-2</v>
      </c>
      <c r="N416" s="247">
        <v>9.2999999999999999E-2</v>
      </c>
      <c r="O416" s="247">
        <v>9.6000000000000002E-2</v>
      </c>
      <c r="P416" s="248">
        <v>7.8E-2</v>
      </c>
      <c r="Q416" s="422">
        <v>8.5999999999999993E-2</v>
      </c>
      <c r="R416" s="247">
        <v>8.4000000000000005E-2</v>
      </c>
      <c r="S416" s="247">
        <v>8.5999999999999993E-2</v>
      </c>
      <c r="T416" s="247">
        <v>0.11600000000000001</v>
      </c>
      <c r="U416" s="247">
        <v>0.107</v>
      </c>
      <c r="V416" s="247">
        <v>8.7999999999999995E-2</v>
      </c>
      <c r="W416" s="248">
        <v>7.6999999999999999E-2</v>
      </c>
      <c r="X416" s="249">
        <v>8.8999999999999996E-2</v>
      </c>
      <c r="Z416" s="313"/>
    </row>
    <row r="417" spans="1:27" x14ac:dyDescent="0.2">
      <c r="A417" s="1210" t="s">
        <v>1</v>
      </c>
      <c r="B417" s="1211"/>
      <c r="C417" s="250">
        <f>C414/C413*100-100</f>
        <v>2.6478873239436496</v>
      </c>
      <c r="D417" s="251">
        <f t="shared" ref="D417:W417" si="212">D414/D413*100-100</f>
        <v>-0.25352112676056038</v>
      </c>
      <c r="E417" s="251">
        <f t="shared" si="212"/>
        <v>0.76056338028169534</v>
      </c>
      <c r="F417" s="251">
        <f t="shared" si="212"/>
        <v>2.9859154929577443</v>
      </c>
      <c r="G417" s="251">
        <f t="shared" si="212"/>
        <v>2.5633802816901436</v>
      </c>
      <c r="H417" s="251">
        <f t="shared" si="212"/>
        <v>-8.4507042253520126E-2</v>
      </c>
      <c r="I417" s="252">
        <f t="shared" si="212"/>
        <v>2</v>
      </c>
      <c r="J417" s="423">
        <f t="shared" si="212"/>
        <v>2.140845070422543</v>
      </c>
      <c r="K417" s="251">
        <f t="shared" si="212"/>
        <v>0.87323943661972692</v>
      </c>
      <c r="L417" s="251">
        <f t="shared" si="212"/>
        <v>2.5352112676056322</v>
      </c>
      <c r="M417" s="251">
        <f t="shared" si="212"/>
        <v>10.16901408450704</v>
      </c>
      <c r="N417" s="251">
        <f t="shared" si="212"/>
        <v>-0.36619718309859195</v>
      </c>
      <c r="O417" s="251">
        <f t="shared" si="212"/>
        <v>0.39436619718308918</v>
      </c>
      <c r="P417" s="252">
        <f t="shared" si="212"/>
        <v>5.2957746478873275</v>
      </c>
      <c r="Q417" s="423">
        <f t="shared" si="212"/>
        <v>2.2535211267605604</v>
      </c>
      <c r="R417" s="251">
        <f t="shared" si="212"/>
        <v>4.2535211267605604</v>
      </c>
      <c r="S417" s="251">
        <f t="shared" si="212"/>
        <v>-0.36619718309859195</v>
      </c>
      <c r="T417" s="251">
        <f t="shared" si="212"/>
        <v>5.1549295774647987</v>
      </c>
      <c r="U417" s="251">
        <f t="shared" si="212"/>
        <v>2.2535211267605604</v>
      </c>
      <c r="V417" s="251">
        <f t="shared" si="212"/>
        <v>0.78873239436619258</v>
      </c>
      <c r="W417" s="252">
        <f t="shared" si="212"/>
        <v>6.2535211267605604</v>
      </c>
      <c r="X417" s="316">
        <f>X414/X413*100-100</f>
        <v>2.0281690140845114</v>
      </c>
      <c r="Y417" s="228"/>
    </row>
    <row r="418" spans="1:27" ht="13.5" thickBot="1" x14ac:dyDescent="0.25">
      <c r="A418" s="1206" t="s">
        <v>27</v>
      </c>
      <c r="B418" s="1207"/>
      <c r="C418" s="254">
        <f>C414-C400</f>
        <v>118</v>
      </c>
      <c r="D418" s="255">
        <f t="shared" ref="D418:X418" si="213">D414-D400</f>
        <v>136</v>
      </c>
      <c r="E418" s="255">
        <f t="shared" si="213"/>
        <v>98</v>
      </c>
      <c r="F418" s="255">
        <f t="shared" si="213"/>
        <v>15</v>
      </c>
      <c r="G418" s="255">
        <f t="shared" si="213"/>
        <v>72</v>
      </c>
      <c r="H418" s="255">
        <f t="shared" si="213"/>
        <v>55</v>
      </c>
      <c r="I418" s="256">
        <f t="shared" si="213"/>
        <v>72</v>
      </c>
      <c r="J418" s="437">
        <f t="shared" si="213"/>
        <v>39</v>
      </c>
      <c r="K418" s="255">
        <f t="shared" si="213"/>
        <v>125</v>
      </c>
      <c r="L418" s="255">
        <f t="shared" si="213"/>
        <v>3</v>
      </c>
      <c r="M418" s="255">
        <f t="shared" si="213"/>
        <v>528</v>
      </c>
      <c r="N418" s="255">
        <f t="shared" si="213"/>
        <v>87</v>
      </c>
      <c r="O418" s="255">
        <f t="shared" si="213"/>
        <v>135</v>
      </c>
      <c r="P418" s="256">
        <f t="shared" si="213"/>
        <v>97</v>
      </c>
      <c r="Q418" s="437">
        <f t="shared" si="213"/>
        <v>211</v>
      </c>
      <c r="R418" s="255">
        <f t="shared" si="213"/>
        <v>70</v>
      </c>
      <c r="S418" s="255">
        <f t="shared" si="213"/>
        <v>79</v>
      </c>
      <c r="T418" s="255">
        <f t="shared" si="213"/>
        <v>308</v>
      </c>
      <c r="U418" s="255">
        <f t="shared" si="213"/>
        <v>251</v>
      </c>
      <c r="V418" s="255">
        <f t="shared" si="213"/>
        <v>106</v>
      </c>
      <c r="W418" s="256">
        <f t="shared" si="213"/>
        <v>140</v>
      </c>
      <c r="X418" s="287">
        <f t="shared" si="213"/>
        <v>112</v>
      </c>
      <c r="Z418" s="210"/>
    </row>
    <row r="419" spans="1:27" x14ac:dyDescent="0.2">
      <c r="A419" s="1206" t="s">
        <v>51</v>
      </c>
      <c r="B419" s="1207"/>
      <c r="C419" s="259">
        <v>587</v>
      </c>
      <c r="D419" s="260">
        <v>588</v>
      </c>
      <c r="E419" s="260">
        <v>577</v>
      </c>
      <c r="F419" s="260">
        <v>182</v>
      </c>
      <c r="G419" s="260">
        <v>590</v>
      </c>
      <c r="H419" s="260">
        <v>587</v>
      </c>
      <c r="I419" s="261">
        <v>589</v>
      </c>
      <c r="J419" s="424">
        <v>617</v>
      </c>
      <c r="K419" s="260">
        <v>603</v>
      </c>
      <c r="L419" s="260">
        <v>617</v>
      </c>
      <c r="M419" s="260">
        <v>182</v>
      </c>
      <c r="N419" s="260">
        <v>616</v>
      </c>
      <c r="O419" s="260">
        <v>615</v>
      </c>
      <c r="P419" s="261">
        <v>618</v>
      </c>
      <c r="Q419" s="424">
        <v>620</v>
      </c>
      <c r="R419" s="260">
        <v>624</v>
      </c>
      <c r="S419" s="260">
        <v>620</v>
      </c>
      <c r="T419" s="260">
        <v>190</v>
      </c>
      <c r="U419" s="260">
        <v>624</v>
      </c>
      <c r="V419" s="260">
        <v>623</v>
      </c>
      <c r="W419" s="261">
        <v>624</v>
      </c>
      <c r="X419" s="337">
        <f>SUM(C419:W419)</f>
        <v>11493</v>
      </c>
      <c r="Y419" s="200" t="s">
        <v>56</v>
      </c>
      <c r="Z419" s="263">
        <f>X405-X419</f>
        <v>24</v>
      </c>
      <c r="AA419" s="285">
        <f>Z419/X405</f>
        <v>2.0838760093774421E-3</v>
      </c>
    </row>
    <row r="420" spans="1:27" x14ac:dyDescent="0.2">
      <c r="A420" s="1206" t="s">
        <v>28</v>
      </c>
      <c r="B420" s="1207"/>
      <c r="C420" s="218"/>
      <c r="D420" s="267"/>
      <c r="E420" s="267"/>
      <c r="F420" s="267"/>
      <c r="G420" s="267"/>
      <c r="H420" s="267"/>
      <c r="I420" s="219"/>
      <c r="J420" s="425"/>
      <c r="K420" s="267"/>
      <c r="L420" s="267"/>
      <c r="M420" s="267"/>
      <c r="N420" s="267"/>
      <c r="O420" s="267"/>
      <c r="P420" s="219"/>
      <c r="Q420" s="425"/>
      <c r="R420" s="267"/>
      <c r="S420" s="267"/>
      <c r="T420" s="267"/>
      <c r="U420" s="267"/>
      <c r="V420" s="267"/>
      <c r="W420" s="219"/>
      <c r="X420" s="222"/>
      <c r="Y420" s="200" t="s">
        <v>57</v>
      </c>
      <c r="Z420" s="200">
        <v>136.13</v>
      </c>
    </row>
    <row r="421" spans="1:27" ht="13.5" thickBot="1" x14ac:dyDescent="0.25">
      <c r="A421" s="1212" t="s">
        <v>26</v>
      </c>
      <c r="B421" s="1213"/>
      <c r="C421" s="623">
        <f>C420-C406</f>
        <v>0</v>
      </c>
      <c r="D421" s="624">
        <f t="shared" ref="D421:W421" si="214">D420-D406</f>
        <v>0</v>
      </c>
      <c r="E421" s="624">
        <f t="shared" si="214"/>
        <v>0</v>
      </c>
      <c r="F421" s="624">
        <f t="shared" si="214"/>
        <v>0</v>
      </c>
      <c r="G421" s="624">
        <f t="shared" si="214"/>
        <v>0</v>
      </c>
      <c r="H421" s="624">
        <f t="shared" si="214"/>
        <v>0</v>
      </c>
      <c r="I421" s="625">
        <f t="shared" si="214"/>
        <v>0</v>
      </c>
      <c r="J421" s="723">
        <f t="shared" si="214"/>
        <v>0</v>
      </c>
      <c r="K421" s="624">
        <f t="shared" si="214"/>
        <v>0</v>
      </c>
      <c r="L421" s="624">
        <f t="shared" si="214"/>
        <v>0</v>
      </c>
      <c r="M421" s="624">
        <f t="shared" si="214"/>
        <v>0</v>
      </c>
      <c r="N421" s="624">
        <f t="shared" si="214"/>
        <v>0</v>
      </c>
      <c r="O421" s="624">
        <f t="shared" si="214"/>
        <v>0</v>
      </c>
      <c r="P421" s="625">
        <f t="shared" si="214"/>
        <v>0</v>
      </c>
      <c r="Q421" s="723">
        <f t="shared" si="214"/>
        <v>0</v>
      </c>
      <c r="R421" s="624">
        <f t="shared" si="214"/>
        <v>0</v>
      </c>
      <c r="S421" s="624">
        <f t="shared" si="214"/>
        <v>0</v>
      </c>
      <c r="T421" s="624">
        <f t="shared" si="214"/>
        <v>0</v>
      </c>
      <c r="U421" s="624">
        <f t="shared" si="214"/>
        <v>0</v>
      </c>
      <c r="V421" s="624">
        <f t="shared" si="214"/>
        <v>0</v>
      </c>
      <c r="W421" s="625">
        <f t="shared" si="214"/>
        <v>-131</v>
      </c>
      <c r="X421" s="223"/>
      <c r="Y421" s="200" t="s">
        <v>26</v>
      </c>
      <c r="Z421" s="200">
        <f>Z420-Z406</f>
        <v>4.4300000000000068</v>
      </c>
    </row>
    <row r="424" spans="1:27" ht="13.5" thickBot="1" x14ac:dyDescent="0.25">
      <c r="A424" s="200" t="s">
        <v>278</v>
      </c>
    </row>
    <row r="425" spans="1:27" ht="13.5" thickBot="1" x14ac:dyDescent="0.25">
      <c r="A425" s="230" t="s">
        <v>324</v>
      </c>
      <c r="B425" s="1025">
        <f>B411+1</f>
        <v>28</v>
      </c>
      <c r="C425" s="1082" t="s">
        <v>130</v>
      </c>
      <c r="D425" s="1083"/>
      <c r="E425" s="1083"/>
      <c r="F425" s="1083"/>
      <c r="G425" s="1083"/>
      <c r="H425" s="1083"/>
      <c r="I425" s="1084"/>
      <c r="J425" s="1085" t="s">
        <v>131</v>
      </c>
      <c r="K425" s="1083"/>
      <c r="L425" s="1083"/>
      <c r="M425" s="1083"/>
      <c r="N425" s="1083"/>
      <c r="O425" s="1083"/>
      <c r="P425" s="1084"/>
      <c r="Q425" s="1086" t="s">
        <v>53</v>
      </c>
      <c r="R425" s="1087"/>
      <c r="S425" s="1087"/>
      <c r="T425" s="1087"/>
      <c r="U425" s="1087"/>
      <c r="V425" s="1087"/>
      <c r="W425" s="1088"/>
      <c r="X425" s="1080" t="s">
        <v>55</v>
      </c>
      <c r="Y425" s="228">
        <v>828</v>
      </c>
    </row>
    <row r="426" spans="1:27" ht="13.5" thickBot="1" x14ac:dyDescent="0.25">
      <c r="A426" s="1204" t="s">
        <v>54</v>
      </c>
      <c r="B426" s="1205"/>
      <c r="C426" s="903">
        <v>1</v>
      </c>
      <c r="D426" s="900">
        <v>2</v>
      </c>
      <c r="E426" s="900">
        <v>3</v>
      </c>
      <c r="F426" s="900">
        <v>4</v>
      </c>
      <c r="G426" s="900">
        <v>5</v>
      </c>
      <c r="H426" s="900">
        <v>6</v>
      </c>
      <c r="I426" s="901">
        <v>7</v>
      </c>
      <c r="J426" s="902">
        <v>8</v>
      </c>
      <c r="K426" s="900">
        <v>9</v>
      </c>
      <c r="L426" s="900">
        <v>10</v>
      </c>
      <c r="M426" s="900">
        <v>11</v>
      </c>
      <c r="N426" s="900">
        <v>12</v>
      </c>
      <c r="O426" s="900">
        <v>13</v>
      </c>
      <c r="P426" s="901">
        <v>14</v>
      </c>
      <c r="Q426" s="902">
        <v>15</v>
      </c>
      <c r="R426" s="900">
        <v>16</v>
      </c>
      <c r="S426" s="900">
        <v>17</v>
      </c>
      <c r="T426" s="900">
        <v>18</v>
      </c>
      <c r="U426" s="900">
        <v>19</v>
      </c>
      <c r="V426" s="900">
        <v>20</v>
      </c>
      <c r="W426" s="901">
        <v>21</v>
      </c>
      <c r="X426" s="1081"/>
      <c r="Y426" s="228"/>
      <c r="Z426" s="228"/>
    </row>
    <row r="427" spans="1:27" x14ac:dyDescent="0.2">
      <c r="A427" s="1208" t="s">
        <v>3</v>
      </c>
      <c r="B427" s="1209"/>
      <c r="C427" s="442">
        <v>3665</v>
      </c>
      <c r="D427" s="443">
        <v>3665</v>
      </c>
      <c r="E427" s="443">
        <v>3665</v>
      </c>
      <c r="F427" s="443">
        <v>3665</v>
      </c>
      <c r="G427" s="443">
        <v>3665</v>
      </c>
      <c r="H427" s="443">
        <v>3665</v>
      </c>
      <c r="I427" s="634">
        <v>3665</v>
      </c>
      <c r="J427" s="637">
        <v>3665</v>
      </c>
      <c r="K427" s="443">
        <v>3665</v>
      </c>
      <c r="L427" s="443">
        <v>3665</v>
      </c>
      <c r="M427" s="443">
        <v>3665</v>
      </c>
      <c r="N427" s="443">
        <v>3665</v>
      </c>
      <c r="O427" s="443">
        <v>3665</v>
      </c>
      <c r="P427" s="634">
        <v>3665</v>
      </c>
      <c r="Q427" s="637">
        <v>3665</v>
      </c>
      <c r="R427" s="443">
        <v>3665</v>
      </c>
      <c r="S427" s="443">
        <v>3665</v>
      </c>
      <c r="T427" s="443">
        <v>3665</v>
      </c>
      <c r="U427" s="443">
        <v>3665</v>
      </c>
      <c r="V427" s="443">
        <v>3665</v>
      </c>
      <c r="W427" s="634">
        <v>3665</v>
      </c>
      <c r="X427" s="342">
        <v>3665</v>
      </c>
      <c r="Z427" s="210"/>
    </row>
    <row r="428" spans="1:27" x14ac:dyDescent="0.2">
      <c r="A428" s="1210" t="s">
        <v>6</v>
      </c>
      <c r="B428" s="1211"/>
      <c r="C428" s="239">
        <v>3712</v>
      </c>
      <c r="D428" s="240">
        <v>3693</v>
      </c>
      <c r="E428" s="240">
        <v>3613</v>
      </c>
      <c r="F428" s="240">
        <v>3748</v>
      </c>
      <c r="G428" s="240">
        <v>3696</v>
      </c>
      <c r="H428" s="240">
        <v>3658</v>
      </c>
      <c r="I428" s="241">
        <v>3766</v>
      </c>
      <c r="J428" s="420">
        <v>3802</v>
      </c>
      <c r="K428" s="240">
        <v>3787</v>
      </c>
      <c r="L428" s="240">
        <v>3834</v>
      </c>
      <c r="M428" s="240">
        <v>3779</v>
      </c>
      <c r="N428" s="240">
        <v>3714</v>
      </c>
      <c r="O428" s="240">
        <v>3706</v>
      </c>
      <c r="P428" s="241">
        <v>3747</v>
      </c>
      <c r="Q428" s="420">
        <v>3719</v>
      </c>
      <c r="R428" s="240">
        <v>3828</v>
      </c>
      <c r="S428" s="240">
        <v>3741</v>
      </c>
      <c r="T428" s="240">
        <v>3611</v>
      </c>
      <c r="U428" s="240">
        <v>3557</v>
      </c>
      <c r="V428" s="240">
        <v>3721</v>
      </c>
      <c r="W428" s="241">
        <v>3889</v>
      </c>
      <c r="X428" s="317">
        <v>3732</v>
      </c>
    </row>
    <row r="429" spans="1:27" x14ac:dyDescent="0.2">
      <c r="A429" s="1206" t="s">
        <v>7</v>
      </c>
      <c r="B429" s="1207"/>
      <c r="C429" s="242">
        <v>79.5</v>
      </c>
      <c r="D429" s="243">
        <v>72.7</v>
      </c>
      <c r="E429" s="243">
        <v>84.1</v>
      </c>
      <c r="F429" s="243">
        <v>58.3</v>
      </c>
      <c r="G429" s="243">
        <v>81.8</v>
      </c>
      <c r="H429" s="243">
        <v>88.6</v>
      </c>
      <c r="I429" s="244">
        <v>77.3</v>
      </c>
      <c r="J429" s="421">
        <v>77.3</v>
      </c>
      <c r="K429" s="243">
        <v>63.6</v>
      </c>
      <c r="L429" s="243">
        <v>86.4</v>
      </c>
      <c r="M429" s="243">
        <v>50</v>
      </c>
      <c r="N429" s="243">
        <v>70.5</v>
      </c>
      <c r="O429" s="243">
        <v>75</v>
      </c>
      <c r="P429" s="244">
        <v>72.7</v>
      </c>
      <c r="Q429" s="421">
        <v>70.5</v>
      </c>
      <c r="R429" s="243">
        <v>77.3</v>
      </c>
      <c r="S429" s="243">
        <v>79.5</v>
      </c>
      <c r="T429" s="243">
        <v>66.7</v>
      </c>
      <c r="U429" s="243">
        <v>65.900000000000006</v>
      </c>
      <c r="V429" s="243">
        <v>79.5</v>
      </c>
      <c r="W429" s="244">
        <v>75</v>
      </c>
      <c r="X429" s="245">
        <v>74.900000000000006</v>
      </c>
      <c r="Y429" s="228"/>
      <c r="Z429" s="393"/>
    </row>
    <row r="430" spans="1:27" x14ac:dyDescent="0.2">
      <c r="A430" s="1206" t="s">
        <v>8</v>
      </c>
      <c r="B430" s="1207"/>
      <c r="C430" s="246">
        <v>7.4999999999999997E-2</v>
      </c>
      <c r="D430" s="247">
        <v>8.7999999999999995E-2</v>
      </c>
      <c r="E430" s="247">
        <v>0.08</v>
      </c>
      <c r="F430" s="247">
        <v>0.1</v>
      </c>
      <c r="G430" s="247">
        <v>0.09</v>
      </c>
      <c r="H430" s="247">
        <v>6.8000000000000005E-2</v>
      </c>
      <c r="I430" s="248">
        <v>8.7999999999999995E-2</v>
      </c>
      <c r="J430" s="422">
        <v>8.4000000000000005E-2</v>
      </c>
      <c r="K430" s="247">
        <v>9.1999999999999998E-2</v>
      </c>
      <c r="L430" s="247">
        <v>0.08</v>
      </c>
      <c r="M430" s="247">
        <v>0.108</v>
      </c>
      <c r="N430" s="247">
        <v>8.2000000000000003E-2</v>
      </c>
      <c r="O430" s="247">
        <v>9.1999999999999998E-2</v>
      </c>
      <c r="P430" s="248">
        <v>0.09</v>
      </c>
      <c r="Q430" s="422">
        <v>8.5000000000000006E-2</v>
      </c>
      <c r="R430" s="247">
        <v>9.1999999999999998E-2</v>
      </c>
      <c r="S430" s="247">
        <v>9.2999999999999999E-2</v>
      </c>
      <c r="T430" s="247">
        <v>9.2999999999999999E-2</v>
      </c>
      <c r="U430" s="247">
        <v>0.10100000000000001</v>
      </c>
      <c r="V430" s="247">
        <v>8.5999999999999993E-2</v>
      </c>
      <c r="W430" s="248">
        <v>8.7999999999999995E-2</v>
      </c>
      <c r="X430" s="249">
        <v>8.7999999999999995E-2</v>
      </c>
      <c r="Z430" s="313"/>
    </row>
    <row r="431" spans="1:27" x14ac:dyDescent="0.2">
      <c r="A431" s="1210" t="s">
        <v>1</v>
      </c>
      <c r="B431" s="1211"/>
      <c r="C431" s="250">
        <f>C428/C427*100-100</f>
        <v>1.2824010914051769</v>
      </c>
      <c r="D431" s="251">
        <f t="shared" ref="D431:W431" si="215">D428/D427*100-100</f>
        <v>0.76398362892223304</v>
      </c>
      <c r="E431" s="251">
        <f t="shared" si="215"/>
        <v>-1.4188267394270184</v>
      </c>
      <c r="F431" s="251">
        <f t="shared" si="215"/>
        <v>2.2646657571623479</v>
      </c>
      <c r="G431" s="251">
        <f t="shared" si="215"/>
        <v>0.84583901773534365</v>
      </c>
      <c r="H431" s="251">
        <f t="shared" si="215"/>
        <v>-0.19099590723055826</v>
      </c>
      <c r="I431" s="252">
        <f t="shared" si="215"/>
        <v>2.755798090040912</v>
      </c>
      <c r="J431" s="423">
        <f t="shared" si="215"/>
        <v>3.738062755798083</v>
      </c>
      <c r="K431" s="251">
        <f t="shared" si="215"/>
        <v>3.3287858117326152</v>
      </c>
      <c r="L431" s="251">
        <f t="shared" si="215"/>
        <v>4.6111869031377921</v>
      </c>
      <c r="M431" s="251">
        <f t="shared" si="215"/>
        <v>3.1105047748976773</v>
      </c>
      <c r="N431" s="251">
        <f t="shared" si="215"/>
        <v>1.336971350613922</v>
      </c>
      <c r="O431" s="251">
        <f t="shared" si="215"/>
        <v>1.1186903137789841</v>
      </c>
      <c r="P431" s="252">
        <f t="shared" si="215"/>
        <v>2.2373806275579824</v>
      </c>
      <c r="Q431" s="423">
        <f t="shared" si="215"/>
        <v>1.4733969986357351</v>
      </c>
      <c r="R431" s="251">
        <f t="shared" si="215"/>
        <v>4.4474761255115993</v>
      </c>
      <c r="S431" s="251">
        <f t="shared" si="215"/>
        <v>2.0736698499317754</v>
      </c>
      <c r="T431" s="251">
        <f t="shared" si="215"/>
        <v>-1.4733969986357494</v>
      </c>
      <c r="U431" s="251">
        <f t="shared" si="215"/>
        <v>-2.9467939972714845</v>
      </c>
      <c r="V431" s="251">
        <f t="shared" si="215"/>
        <v>1.5279672578444803</v>
      </c>
      <c r="W431" s="252">
        <f t="shared" si="215"/>
        <v>6.1118690313779069</v>
      </c>
      <c r="X431" s="316">
        <f>X428/X427*100-100</f>
        <v>1.8281036834924862</v>
      </c>
      <c r="Y431" s="228"/>
    </row>
    <row r="432" spans="1:27" ht="13.5" thickBot="1" x14ac:dyDescent="0.25">
      <c r="A432" s="1206" t="s">
        <v>27</v>
      </c>
      <c r="B432" s="1207"/>
      <c r="C432" s="254">
        <f>C428-C414</f>
        <v>68</v>
      </c>
      <c r="D432" s="255">
        <f t="shared" ref="D432:X432" si="216">D428-D414</f>
        <v>152</v>
      </c>
      <c r="E432" s="255">
        <f t="shared" si="216"/>
        <v>36</v>
      </c>
      <c r="F432" s="255">
        <f t="shared" si="216"/>
        <v>92</v>
      </c>
      <c r="G432" s="255">
        <f t="shared" si="216"/>
        <v>55</v>
      </c>
      <c r="H432" s="255">
        <f t="shared" si="216"/>
        <v>111</v>
      </c>
      <c r="I432" s="256">
        <f t="shared" si="216"/>
        <v>145</v>
      </c>
      <c r="J432" s="437">
        <f t="shared" si="216"/>
        <v>176</v>
      </c>
      <c r="K432" s="255">
        <f t="shared" si="216"/>
        <v>206</v>
      </c>
      <c r="L432" s="255">
        <f t="shared" si="216"/>
        <v>194</v>
      </c>
      <c r="M432" s="255">
        <f t="shared" si="216"/>
        <v>-132</v>
      </c>
      <c r="N432" s="255">
        <f t="shared" si="216"/>
        <v>177</v>
      </c>
      <c r="O432" s="255">
        <f t="shared" si="216"/>
        <v>142</v>
      </c>
      <c r="P432" s="256">
        <f t="shared" si="216"/>
        <v>9</v>
      </c>
      <c r="Q432" s="437">
        <f t="shared" si="216"/>
        <v>89</v>
      </c>
      <c r="R432" s="255">
        <f t="shared" si="216"/>
        <v>127</v>
      </c>
      <c r="S432" s="255">
        <f t="shared" si="216"/>
        <v>204</v>
      </c>
      <c r="T432" s="255">
        <f t="shared" si="216"/>
        <v>-122</v>
      </c>
      <c r="U432" s="255">
        <f t="shared" si="216"/>
        <v>-73</v>
      </c>
      <c r="V432" s="255">
        <f t="shared" si="216"/>
        <v>143</v>
      </c>
      <c r="W432" s="256">
        <f t="shared" si="216"/>
        <v>117</v>
      </c>
      <c r="X432" s="287">
        <f t="shared" si="216"/>
        <v>110</v>
      </c>
      <c r="Z432" s="210"/>
    </row>
    <row r="433" spans="1:27" x14ac:dyDescent="0.2">
      <c r="A433" s="1206" t="s">
        <v>51</v>
      </c>
      <c r="B433" s="1207"/>
      <c r="C433" s="259">
        <v>584</v>
      </c>
      <c r="D433" s="260">
        <v>588</v>
      </c>
      <c r="E433" s="260">
        <v>577</v>
      </c>
      <c r="F433" s="260">
        <v>181</v>
      </c>
      <c r="G433" s="260">
        <v>589</v>
      </c>
      <c r="H433" s="260">
        <v>585</v>
      </c>
      <c r="I433" s="261">
        <v>588</v>
      </c>
      <c r="J433" s="424">
        <v>614</v>
      </c>
      <c r="K433" s="260">
        <v>603</v>
      </c>
      <c r="L433" s="260">
        <v>616</v>
      </c>
      <c r="M433" s="260">
        <v>180</v>
      </c>
      <c r="N433" s="260">
        <v>614</v>
      </c>
      <c r="O433" s="260">
        <v>615</v>
      </c>
      <c r="P433" s="261">
        <v>617</v>
      </c>
      <c r="Q433" s="424">
        <v>618</v>
      </c>
      <c r="R433" s="260">
        <v>624</v>
      </c>
      <c r="S433" s="260">
        <v>617</v>
      </c>
      <c r="T433" s="260">
        <v>189</v>
      </c>
      <c r="U433" s="260">
        <v>622</v>
      </c>
      <c r="V433" s="260">
        <v>618</v>
      </c>
      <c r="W433" s="261">
        <v>621</v>
      </c>
      <c r="X433" s="337">
        <f>SUM(C433:W433)</f>
        <v>11460</v>
      </c>
      <c r="Y433" s="200" t="s">
        <v>56</v>
      </c>
      <c r="Z433" s="263">
        <f>X419-X433</f>
        <v>33</v>
      </c>
      <c r="AA433" s="285">
        <f>Z433/X419</f>
        <v>2.8713129731140694E-3</v>
      </c>
    </row>
    <row r="434" spans="1:27" x14ac:dyDescent="0.2">
      <c r="A434" s="1206" t="s">
        <v>28</v>
      </c>
      <c r="B434" s="1207"/>
      <c r="C434" s="218"/>
      <c r="D434" s="267"/>
      <c r="E434" s="267"/>
      <c r="F434" s="267"/>
      <c r="G434" s="267"/>
      <c r="H434" s="267"/>
      <c r="I434" s="219"/>
      <c r="J434" s="425"/>
      <c r="K434" s="267"/>
      <c r="L434" s="267"/>
      <c r="M434" s="267"/>
      <c r="N434" s="267"/>
      <c r="O434" s="267"/>
      <c r="P434" s="219"/>
      <c r="Q434" s="425"/>
      <c r="R434" s="267"/>
      <c r="S434" s="267"/>
      <c r="T434" s="267"/>
      <c r="U434" s="267"/>
      <c r="V434" s="267"/>
      <c r="W434" s="219"/>
      <c r="X434" s="222"/>
      <c r="Y434" s="200" t="s">
        <v>57</v>
      </c>
      <c r="Z434" s="200">
        <v>144.66999999999999</v>
      </c>
    </row>
    <row r="435" spans="1:27" ht="13.5" thickBot="1" x14ac:dyDescent="0.25">
      <c r="A435" s="1212" t="s">
        <v>26</v>
      </c>
      <c r="B435" s="1213"/>
      <c r="C435" s="623">
        <f>C434-C420</f>
        <v>0</v>
      </c>
      <c r="D435" s="624">
        <f t="shared" ref="D435:W435" si="217">D434-D420</f>
        <v>0</v>
      </c>
      <c r="E435" s="624">
        <f t="shared" si="217"/>
        <v>0</v>
      </c>
      <c r="F435" s="624">
        <f t="shared" si="217"/>
        <v>0</v>
      </c>
      <c r="G435" s="624">
        <f t="shared" si="217"/>
        <v>0</v>
      </c>
      <c r="H435" s="624">
        <f t="shared" si="217"/>
        <v>0</v>
      </c>
      <c r="I435" s="625">
        <f t="shared" si="217"/>
        <v>0</v>
      </c>
      <c r="J435" s="723">
        <f t="shared" si="217"/>
        <v>0</v>
      </c>
      <c r="K435" s="624">
        <f t="shared" si="217"/>
        <v>0</v>
      </c>
      <c r="L435" s="624">
        <f t="shared" si="217"/>
        <v>0</v>
      </c>
      <c r="M435" s="624">
        <f t="shared" si="217"/>
        <v>0</v>
      </c>
      <c r="N435" s="624">
        <f t="shared" si="217"/>
        <v>0</v>
      </c>
      <c r="O435" s="624">
        <f t="shared" si="217"/>
        <v>0</v>
      </c>
      <c r="P435" s="625">
        <f t="shared" si="217"/>
        <v>0</v>
      </c>
      <c r="Q435" s="723">
        <f t="shared" si="217"/>
        <v>0</v>
      </c>
      <c r="R435" s="624">
        <f t="shared" si="217"/>
        <v>0</v>
      </c>
      <c r="S435" s="624">
        <f t="shared" si="217"/>
        <v>0</v>
      </c>
      <c r="T435" s="624">
        <f t="shared" si="217"/>
        <v>0</v>
      </c>
      <c r="U435" s="624">
        <f t="shared" si="217"/>
        <v>0</v>
      </c>
      <c r="V435" s="624">
        <f t="shared" si="217"/>
        <v>0</v>
      </c>
      <c r="W435" s="625">
        <f t="shared" si="217"/>
        <v>0</v>
      </c>
      <c r="X435" s="223"/>
      <c r="Y435" s="200" t="s">
        <v>26</v>
      </c>
      <c r="Z435" s="200">
        <f>Z434-Z420</f>
        <v>8.539999999999992</v>
      </c>
    </row>
    <row r="438" spans="1:27" ht="13.5" thickBot="1" x14ac:dyDescent="0.25">
      <c r="A438" s="200" t="s">
        <v>278</v>
      </c>
    </row>
    <row r="439" spans="1:27" ht="13.5" thickBot="1" x14ac:dyDescent="0.25">
      <c r="A439" s="230" t="s">
        <v>324</v>
      </c>
      <c r="B439" s="1025">
        <f>B425+1</f>
        <v>29</v>
      </c>
      <c r="C439" s="1082" t="s">
        <v>130</v>
      </c>
      <c r="D439" s="1083"/>
      <c r="E439" s="1083"/>
      <c r="F439" s="1083"/>
      <c r="G439" s="1083"/>
      <c r="H439" s="1083"/>
      <c r="I439" s="1084"/>
      <c r="J439" s="1085" t="s">
        <v>131</v>
      </c>
      <c r="K439" s="1083"/>
      <c r="L439" s="1083"/>
      <c r="M439" s="1083"/>
      <c r="N439" s="1083"/>
      <c r="O439" s="1083"/>
      <c r="P439" s="1084"/>
      <c r="Q439" s="1086" t="s">
        <v>53</v>
      </c>
      <c r="R439" s="1087"/>
      <c r="S439" s="1087"/>
      <c r="T439" s="1087"/>
      <c r="U439" s="1087"/>
      <c r="V439" s="1087"/>
      <c r="W439" s="1088"/>
      <c r="X439" s="1080" t="s">
        <v>55</v>
      </c>
      <c r="Y439" s="228">
        <v>810</v>
      </c>
    </row>
    <row r="440" spans="1:27" ht="13.5" thickBot="1" x14ac:dyDescent="0.25">
      <c r="A440" s="1204" t="s">
        <v>54</v>
      </c>
      <c r="B440" s="1205"/>
      <c r="C440" s="903">
        <v>1</v>
      </c>
      <c r="D440" s="900">
        <v>2</v>
      </c>
      <c r="E440" s="900">
        <v>3</v>
      </c>
      <c r="F440" s="900">
        <v>4</v>
      </c>
      <c r="G440" s="900">
        <v>5</v>
      </c>
      <c r="H440" s="900">
        <v>6</v>
      </c>
      <c r="I440" s="901">
        <v>7</v>
      </c>
      <c r="J440" s="902">
        <v>8</v>
      </c>
      <c r="K440" s="900">
        <v>9</v>
      </c>
      <c r="L440" s="900">
        <v>10</v>
      </c>
      <c r="M440" s="900">
        <v>11</v>
      </c>
      <c r="N440" s="900">
        <v>12</v>
      </c>
      <c r="O440" s="900">
        <v>13</v>
      </c>
      <c r="P440" s="901">
        <v>14</v>
      </c>
      <c r="Q440" s="902">
        <v>15</v>
      </c>
      <c r="R440" s="900">
        <v>16</v>
      </c>
      <c r="S440" s="900">
        <v>17</v>
      </c>
      <c r="T440" s="900">
        <v>18</v>
      </c>
      <c r="U440" s="900">
        <v>19</v>
      </c>
      <c r="V440" s="900">
        <v>20</v>
      </c>
      <c r="W440" s="901">
        <v>21</v>
      </c>
      <c r="X440" s="1081"/>
      <c r="Y440" s="228"/>
      <c r="Z440" s="228"/>
    </row>
    <row r="441" spans="1:27" x14ac:dyDescent="0.2">
      <c r="A441" s="1208" t="s">
        <v>3</v>
      </c>
      <c r="B441" s="1209"/>
      <c r="C441" s="442">
        <v>3750</v>
      </c>
      <c r="D441" s="443">
        <v>3750</v>
      </c>
      <c r="E441" s="443">
        <v>3750</v>
      </c>
      <c r="F441" s="443">
        <v>3750</v>
      </c>
      <c r="G441" s="443">
        <v>3750</v>
      </c>
      <c r="H441" s="443">
        <v>3750</v>
      </c>
      <c r="I441" s="634">
        <v>3750</v>
      </c>
      <c r="J441" s="637">
        <v>3750</v>
      </c>
      <c r="K441" s="443">
        <v>3750</v>
      </c>
      <c r="L441" s="443">
        <v>3750</v>
      </c>
      <c r="M441" s="443">
        <v>3750</v>
      </c>
      <c r="N441" s="443">
        <v>3750</v>
      </c>
      <c r="O441" s="443">
        <v>3750</v>
      </c>
      <c r="P441" s="634">
        <v>3750</v>
      </c>
      <c r="Q441" s="637">
        <v>3750</v>
      </c>
      <c r="R441" s="443">
        <v>3750</v>
      </c>
      <c r="S441" s="443">
        <v>3750</v>
      </c>
      <c r="T441" s="443">
        <v>3750</v>
      </c>
      <c r="U441" s="443">
        <v>3750</v>
      </c>
      <c r="V441" s="443">
        <v>3750</v>
      </c>
      <c r="W441" s="634">
        <v>3750</v>
      </c>
      <c r="X441" s="342">
        <v>3750</v>
      </c>
      <c r="Z441" s="210"/>
    </row>
    <row r="442" spans="1:27" x14ac:dyDescent="0.2">
      <c r="A442" s="1210" t="s">
        <v>6</v>
      </c>
      <c r="B442" s="1211"/>
      <c r="C442" s="239">
        <v>3875</v>
      </c>
      <c r="D442" s="240">
        <v>3768</v>
      </c>
      <c r="E442" s="240">
        <v>3784</v>
      </c>
      <c r="F442" s="240">
        <v>3784</v>
      </c>
      <c r="G442" s="240">
        <v>3858</v>
      </c>
      <c r="H442" s="240">
        <v>3806</v>
      </c>
      <c r="I442" s="241">
        <v>3836</v>
      </c>
      <c r="J442" s="420">
        <v>3861</v>
      </c>
      <c r="K442" s="240">
        <v>3912</v>
      </c>
      <c r="L442" s="240">
        <v>4071</v>
      </c>
      <c r="M442" s="240">
        <v>3840</v>
      </c>
      <c r="N442" s="240">
        <v>3629</v>
      </c>
      <c r="O442" s="240">
        <v>3840</v>
      </c>
      <c r="P442" s="241">
        <v>3912</v>
      </c>
      <c r="Q442" s="420">
        <v>3888</v>
      </c>
      <c r="R442" s="240">
        <v>3937</v>
      </c>
      <c r="S442" s="240">
        <v>3775</v>
      </c>
      <c r="T442" s="240">
        <v>3898</v>
      </c>
      <c r="U442" s="240">
        <v>3814</v>
      </c>
      <c r="V442" s="240">
        <v>3956</v>
      </c>
      <c r="W442" s="241">
        <v>3967</v>
      </c>
      <c r="X442" s="317">
        <v>3860</v>
      </c>
    </row>
    <row r="443" spans="1:27" x14ac:dyDescent="0.2">
      <c r="A443" s="1206" t="s">
        <v>7</v>
      </c>
      <c r="B443" s="1207"/>
      <c r="C443" s="242">
        <v>72.099999999999994</v>
      </c>
      <c r="D443" s="243">
        <v>81.400000000000006</v>
      </c>
      <c r="E443" s="243">
        <v>60.5</v>
      </c>
      <c r="F443" s="243">
        <v>58.3</v>
      </c>
      <c r="G443" s="243">
        <v>69.8</v>
      </c>
      <c r="H443" s="243">
        <v>69.8</v>
      </c>
      <c r="I443" s="244">
        <v>76.7</v>
      </c>
      <c r="J443" s="421">
        <v>79.099999999999994</v>
      </c>
      <c r="K443" s="243">
        <v>79.099999999999994</v>
      </c>
      <c r="L443" s="243">
        <v>72.099999999999994</v>
      </c>
      <c r="M443" s="243">
        <v>91.7</v>
      </c>
      <c r="N443" s="243">
        <v>60.5</v>
      </c>
      <c r="O443" s="243">
        <v>79.099999999999994</v>
      </c>
      <c r="P443" s="244">
        <v>74.400000000000006</v>
      </c>
      <c r="Q443" s="421">
        <v>90.7</v>
      </c>
      <c r="R443" s="243">
        <v>69.8</v>
      </c>
      <c r="S443" s="243">
        <v>79.099999999999994</v>
      </c>
      <c r="T443" s="243">
        <v>83.3</v>
      </c>
      <c r="U443" s="243">
        <v>74.400000000000006</v>
      </c>
      <c r="V443" s="243">
        <v>74.400000000000006</v>
      </c>
      <c r="W443" s="244">
        <v>88.4</v>
      </c>
      <c r="X443" s="245">
        <v>73.5</v>
      </c>
      <c r="Y443" s="228"/>
      <c r="Z443" s="393"/>
    </row>
    <row r="444" spans="1:27" x14ac:dyDescent="0.2">
      <c r="A444" s="1206" t="s">
        <v>8</v>
      </c>
      <c r="B444" s="1207"/>
      <c r="C444" s="246">
        <v>8.3000000000000004E-2</v>
      </c>
      <c r="D444" s="247">
        <v>7.9000000000000001E-2</v>
      </c>
      <c r="E444" s="247">
        <v>0.109</v>
      </c>
      <c r="F444" s="247">
        <v>0.113</v>
      </c>
      <c r="G444" s="247">
        <v>0.10299999999999999</v>
      </c>
      <c r="H444" s="247">
        <v>9.5000000000000001E-2</v>
      </c>
      <c r="I444" s="248">
        <v>8.5000000000000006E-2</v>
      </c>
      <c r="J444" s="422">
        <v>8.4000000000000005E-2</v>
      </c>
      <c r="K444" s="247">
        <v>8.6999999999999994E-2</v>
      </c>
      <c r="L444" s="247">
        <v>8.5999999999999993E-2</v>
      </c>
      <c r="M444" s="247">
        <v>6.5000000000000002E-2</v>
      </c>
      <c r="N444" s="247" t="s">
        <v>284</v>
      </c>
      <c r="O444" s="247">
        <v>8.1000000000000003E-2</v>
      </c>
      <c r="P444" s="248">
        <v>8.4000000000000005E-2</v>
      </c>
      <c r="Q444" s="422">
        <v>7.1999999999999995E-2</v>
      </c>
      <c r="R444" s="247">
        <v>0.105</v>
      </c>
      <c r="S444" s="247">
        <v>8.6999999999999994E-2</v>
      </c>
      <c r="T444" s="247">
        <v>7.8E-2</v>
      </c>
      <c r="U444" s="247">
        <v>8.3000000000000004E-2</v>
      </c>
      <c r="V444" s="247">
        <v>8.5999999999999993E-2</v>
      </c>
      <c r="W444" s="248">
        <v>7.0999999999999994E-2</v>
      </c>
      <c r="X444" s="249">
        <v>9.0999999999999998E-2</v>
      </c>
      <c r="Z444" s="313"/>
    </row>
    <row r="445" spans="1:27" x14ac:dyDescent="0.2">
      <c r="A445" s="1210" t="s">
        <v>1</v>
      </c>
      <c r="B445" s="1211"/>
      <c r="C445" s="250">
        <f>C442/C441*100-100</f>
        <v>3.3333333333333428</v>
      </c>
      <c r="D445" s="251">
        <f t="shared" ref="D445:W445" si="218">D442/D441*100-100</f>
        <v>0.47999999999998977</v>
      </c>
      <c r="E445" s="251">
        <f t="shared" si="218"/>
        <v>0.90666666666665208</v>
      </c>
      <c r="F445" s="251">
        <f t="shared" si="218"/>
        <v>0.90666666666665208</v>
      </c>
      <c r="G445" s="251">
        <f t="shared" si="218"/>
        <v>2.8799999999999955</v>
      </c>
      <c r="H445" s="251">
        <f t="shared" si="218"/>
        <v>1.4933333333333252</v>
      </c>
      <c r="I445" s="252">
        <f t="shared" si="218"/>
        <v>2.2933333333333223</v>
      </c>
      <c r="J445" s="423">
        <f t="shared" si="218"/>
        <v>2.960000000000008</v>
      </c>
      <c r="K445" s="251">
        <f t="shared" si="218"/>
        <v>4.3199999999999932</v>
      </c>
      <c r="L445" s="251">
        <f t="shared" si="218"/>
        <v>8.5599999999999881</v>
      </c>
      <c r="M445" s="251">
        <f t="shared" si="218"/>
        <v>2.4000000000000057</v>
      </c>
      <c r="N445" s="251">
        <f t="shared" si="218"/>
        <v>-3.2266666666666595</v>
      </c>
      <c r="O445" s="251">
        <f t="shared" si="218"/>
        <v>2.4000000000000057</v>
      </c>
      <c r="P445" s="252">
        <f t="shared" si="218"/>
        <v>4.3199999999999932</v>
      </c>
      <c r="Q445" s="423">
        <f t="shared" si="218"/>
        <v>3.6799999999999926</v>
      </c>
      <c r="R445" s="251">
        <f t="shared" si="218"/>
        <v>4.9866666666666788</v>
      </c>
      <c r="S445" s="251">
        <f t="shared" si="218"/>
        <v>0.66666666666665719</v>
      </c>
      <c r="T445" s="251">
        <f t="shared" si="218"/>
        <v>3.9466666666666725</v>
      </c>
      <c r="U445" s="251">
        <f t="shared" si="218"/>
        <v>1.7066666666666492</v>
      </c>
      <c r="V445" s="251">
        <f t="shared" si="218"/>
        <v>5.4933333333333252</v>
      </c>
      <c r="W445" s="252">
        <f t="shared" si="218"/>
        <v>5.786666666666676</v>
      </c>
      <c r="X445" s="316">
        <f>X442/X441*100-100</f>
        <v>2.9333333333333371</v>
      </c>
      <c r="Y445" s="228"/>
    </row>
    <row r="446" spans="1:27" ht="13.5" thickBot="1" x14ac:dyDescent="0.25">
      <c r="A446" s="1206" t="s">
        <v>27</v>
      </c>
      <c r="B446" s="1207"/>
      <c r="C446" s="254">
        <f>C442-C428</f>
        <v>163</v>
      </c>
      <c r="D446" s="255">
        <f t="shared" ref="D446:X446" si="219">D442-D428</f>
        <v>75</v>
      </c>
      <c r="E446" s="255">
        <f t="shared" si="219"/>
        <v>171</v>
      </c>
      <c r="F446" s="255">
        <f t="shared" si="219"/>
        <v>36</v>
      </c>
      <c r="G446" s="255">
        <f t="shared" si="219"/>
        <v>162</v>
      </c>
      <c r="H446" s="255">
        <f t="shared" si="219"/>
        <v>148</v>
      </c>
      <c r="I446" s="256">
        <f t="shared" si="219"/>
        <v>70</v>
      </c>
      <c r="J446" s="437">
        <f t="shared" si="219"/>
        <v>59</v>
      </c>
      <c r="K446" s="255">
        <f t="shared" si="219"/>
        <v>125</v>
      </c>
      <c r="L446" s="255">
        <f t="shared" si="219"/>
        <v>237</v>
      </c>
      <c r="M446" s="255">
        <f t="shared" si="219"/>
        <v>61</v>
      </c>
      <c r="N446" s="255">
        <f t="shared" si="219"/>
        <v>-85</v>
      </c>
      <c r="O446" s="255">
        <f t="shared" si="219"/>
        <v>134</v>
      </c>
      <c r="P446" s="256">
        <f t="shared" si="219"/>
        <v>165</v>
      </c>
      <c r="Q446" s="437">
        <f t="shared" si="219"/>
        <v>169</v>
      </c>
      <c r="R446" s="255">
        <f t="shared" si="219"/>
        <v>109</v>
      </c>
      <c r="S446" s="255">
        <f t="shared" si="219"/>
        <v>34</v>
      </c>
      <c r="T446" s="255">
        <f t="shared" si="219"/>
        <v>287</v>
      </c>
      <c r="U446" s="255">
        <f t="shared" si="219"/>
        <v>257</v>
      </c>
      <c r="V446" s="255">
        <f t="shared" si="219"/>
        <v>235</v>
      </c>
      <c r="W446" s="256">
        <f t="shared" si="219"/>
        <v>78</v>
      </c>
      <c r="X446" s="287">
        <f t="shared" si="219"/>
        <v>128</v>
      </c>
      <c r="Z446" s="210"/>
    </row>
    <row r="447" spans="1:27" x14ac:dyDescent="0.2">
      <c r="A447" s="1206" t="s">
        <v>51</v>
      </c>
      <c r="B447" s="1207"/>
      <c r="C447" s="259">
        <v>583</v>
      </c>
      <c r="D447" s="260">
        <v>584</v>
      </c>
      <c r="E447" s="260">
        <v>577</v>
      </c>
      <c r="F447" s="260">
        <v>181</v>
      </c>
      <c r="G447" s="260">
        <v>589</v>
      </c>
      <c r="H447" s="260">
        <v>584</v>
      </c>
      <c r="I447" s="261">
        <v>585</v>
      </c>
      <c r="J447" s="424">
        <v>613</v>
      </c>
      <c r="K447" s="260">
        <v>602</v>
      </c>
      <c r="L447" s="260">
        <v>615</v>
      </c>
      <c r="M447" s="260">
        <v>180</v>
      </c>
      <c r="N447" s="260">
        <v>614</v>
      </c>
      <c r="O447" s="260">
        <v>614</v>
      </c>
      <c r="P447" s="261">
        <v>615</v>
      </c>
      <c r="Q447" s="424">
        <v>617</v>
      </c>
      <c r="R447" s="260">
        <v>622</v>
      </c>
      <c r="S447" s="260">
        <v>615</v>
      </c>
      <c r="T447" s="260">
        <v>189</v>
      </c>
      <c r="U447" s="260">
        <v>618</v>
      </c>
      <c r="V447" s="260">
        <v>615</v>
      </c>
      <c r="W447" s="261">
        <v>616</v>
      </c>
      <c r="X447" s="337">
        <f>SUM(C447:W447)</f>
        <v>11428</v>
      </c>
      <c r="Y447" s="200" t="s">
        <v>56</v>
      </c>
      <c r="Z447" s="263">
        <f>X433-X447</f>
        <v>32</v>
      </c>
      <c r="AA447" s="285">
        <f>Z447/X433</f>
        <v>2.7923211169284469E-3</v>
      </c>
    </row>
    <row r="448" spans="1:27" x14ac:dyDescent="0.2">
      <c r="A448" s="1206" t="s">
        <v>28</v>
      </c>
      <c r="B448" s="1207"/>
      <c r="C448" s="218"/>
      <c r="D448" s="267"/>
      <c r="E448" s="267"/>
      <c r="F448" s="267"/>
      <c r="G448" s="267"/>
      <c r="H448" s="267"/>
      <c r="I448" s="219"/>
      <c r="J448" s="425"/>
      <c r="K448" s="267"/>
      <c r="L448" s="267"/>
      <c r="M448" s="267"/>
      <c r="N448" s="267"/>
      <c r="O448" s="267"/>
      <c r="P448" s="219"/>
      <c r="Q448" s="425"/>
      <c r="R448" s="267"/>
      <c r="S448" s="267"/>
      <c r="T448" s="267"/>
      <c r="U448" s="267"/>
      <c r="V448" s="267"/>
      <c r="W448" s="219"/>
      <c r="X448" s="222"/>
      <c r="Y448" s="200" t="s">
        <v>57</v>
      </c>
      <c r="Z448" s="200">
        <v>155.41</v>
      </c>
    </row>
    <row r="449" spans="1:27" ht="13.5" thickBot="1" x14ac:dyDescent="0.25">
      <c r="A449" s="1212" t="s">
        <v>26</v>
      </c>
      <c r="B449" s="1213"/>
      <c r="C449" s="623">
        <f>C448-C434</f>
        <v>0</v>
      </c>
      <c r="D449" s="624">
        <f t="shared" ref="D449:W449" si="220">D448-D434</f>
        <v>0</v>
      </c>
      <c r="E449" s="624">
        <f t="shared" si="220"/>
        <v>0</v>
      </c>
      <c r="F449" s="624">
        <f t="shared" si="220"/>
        <v>0</v>
      </c>
      <c r="G449" s="624">
        <f t="shared" si="220"/>
        <v>0</v>
      </c>
      <c r="H449" s="624">
        <f t="shared" si="220"/>
        <v>0</v>
      </c>
      <c r="I449" s="625">
        <f t="shared" si="220"/>
        <v>0</v>
      </c>
      <c r="J449" s="723">
        <f t="shared" si="220"/>
        <v>0</v>
      </c>
      <c r="K449" s="624">
        <f t="shared" si="220"/>
        <v>0</v>
      </c>
      <c r="L449" s="624">
        <f t="shared" si="220"/>
        <v>0</v>
      </c>
      <c r="M449" s="624">
        <f t="shared" si="220"/>
        <v>0</v>
      </c>
      <c r="N449" s="624">
        <f t="shared" si="220"/>
        <v>0</v>
      </c>
      <c r="O449" s="624">
        <f t="shared" si="220"/>
        <v>0</v>
      </c>
      <c r="P449" s="625">
        <f t="shared" si="220"/>
        <v>0</v>
      </c>
      <c r="Q449" s="723">
        <f t="shared" si="220"/>
        <v>0</v>
      </c>
      <c r="R449" s="624">
        <f t="shared" si="220"/>
        <v>0</v>
      </c>
      <c r="S449" s="624">
        <f t="shared" si="220"/>
        <v>0</v>
      </c>
      <c r="T449" s="624">
        <f t="shared" si="220"/>
        <v>0</v>
      </c>
      <c r="U449" s="624">
        <f t="shared" si="220"/>
        <v>0</v>
      </c>
      <c r="V449" s="624">
        <f t="shared" si="220"/>
        <v>0</v>
      </c>
      <c r="W449" s="625">
        <f t="shared" si="220"/>
        <v>0</v>
      </c>
      <c r="X449" s="223"/>
      <c r="Y449" s="200" t="s">
        <v>26</v>
      </c>
      <c r="Z449" s="200">
        <f>Z448-Z434</f>
        <v>10.740000000000009</v>
      </c>
    </row>
    <row r="452" spans="1:27" ht="13.5" thickBot="1" x14ac:dyDescent="0.25">
      <c r="A452" s="200" t="s">
        <v>278</v>
      </c>
    </row>
    <row r="453" spans="1:27" ht="13.5" thickBot="1" x14ac:dyDescent="0.25">
      <c r="A453" s="230" t="s">
        <v>324</v>
      </c>
      <c r="B453" s="1025">
        <f>B439+1</f>
        <v>30</v>
      </c>
      <c r="C453" s="1082" t="s">
        <v>130</v>
      </c>
      <c r="D453" s="1083"/>
      <c r="E453" s="1083"/>
      <c r="F453" s="1083"/>
      <c r="G453" s="1083"/>
      <c r="H453" s="1083"/>
      <c r="I453" s="1084"/>
      <c r="J453" s="1085" t="s">
        <v>131</v>
      </c>
      <c r="K453" s="1083"/>
      <c r="L453" s="1083"/>
      <c r="M453" s="1083"/>
      <c r="N453" s="1083"/>
      <c r="O453" s="1083"/>
      <c r="P453" s="1084"/>
      <c r="Q453" s="1086" t="s">
        <v>53</v>
      </c>
      <c r="R453" s="1087"/>
      <c r="S453" s="1087"/>
      <c r="T453" s="1087"/>
      <c r="U453" s="1087"/>
      <c r="V453" s="1087"/>
      <c r="W453" s="1088"/>
      <c r="X453" s="1080" t="s">
        <v>55</v>
      </c>
      <c r="Y453" s="228">
        <v>810</v>
      </c>
    </row>
    <row r="454" spans="1:27" ht="13.5" thickBot="1" x14ac:dyDescent="0.25">
      <c r="A454" s="1204" t="s">
        <v>54</v>
      </c>
      <c r="B454" s="1205"/>
      <c r="C454" s="903">
        <v>1</v>
      </c>
      <c r="D454" s="900">
        <v>2</v>
      </c>
      <c r="E454" s="900">
        <v>3</v>
      </c>
      <c r="F454" s="900">
        <v>4</v>
      </c>
      <c r="G454" s="900">
        <v>5</v>
      </c>
      <c r="H454" s="900">
        <v>6</v>
      </c>
      <c r="I454" s="901">
        <v>7</v>
      </c>
      <c r="J454" s="902">
        <v>8</v>
      </c>
      <c r="K454" s="900">
        <v>9</v>
      </c>
      <c r="L454" s="900">
        <v>10</v>
      </c>
      <c r="M454" s="900">
        <v>11</v>
      </c>
      <c r="N454" s="900">
        <v>12</v>
      </c>
      <c r="O454" s="900">
        <v>13</v>
      </c>
      <c r="P454" s="901">
        <v>14</v>
      </c>
      <c r="Q454" s="902">
        <v>15</v>
      </c>
      <c r="R454" s="900">
        <v>16</v>
      </c>
      <c r="S454" s="900">
        <v>17</v>
      </c>
      <c r="T454" s="900">
        <v>18</v>
      </c>
      <c r="U454" s="900">
        <v>19</v>
      </c>
      <c r="V454" s="900">
        <v>20</v>
      </c>
      <c r="W454" s="901">
        <v>21</v>
      </c>
      <c r="X454" s="1081"/>
      <c r="Y454" s="228"/>
      <c r="Z454" s="228"/>
    </row>
    <row r="455" spans="1:27" x14ac:dyDescent="0.2">
      <c r="A455" s="1208" t="s">
        <v>3</v>
      </c>
      <c r="B455" s="1209"/>
      <c r="C455" s="442">
        <v>3820</v>
      </c>
      <c r="D455" s="443">
        <v>3820</v>
      </c>
      <c r="E455" s="443">
        <v>3820</v>
      </c>
      <c r="F455" s="443">
        <v>3820</v>
      </c>
      <c r="G455" s="443">
        <v>3820</v>
      </c>
      <c r="H455" s="443">
        <v>3820</v>
      </c>
      <c r="I455" s="634">
        <v>3820</v>
      </c>
      <c r="J455" s="637">
        <v>3820</v>
      </c>
      <c r="K455" s="443">
        <v>3820</v>
      </c>
      <c r="L455" s="443">
        <v>3820</v>
      </c>
      <c r="M455" s="443">
        <v>3820</v>
      </c>
      <c r="N455" s="443">
        <v>3820</v>
      </c>
      <c r="O455" s="443">
        <v>3820</v>
      </c>
      <c r="P455" s="634">
        <v>3820</v>
      </c>
      <c r="Q455" s="637">
        <v>3820</v>
      </c>
      <c r="R455" s="443">
        <v>3820</v>
      </c>
      <c r="S455" s="443">
        <v>3820</v>
      </c>
      <c r="T455" s="443">
        <v>3820</v>
      </c>
      <c r="U455" s="443">
        <v>3820</v>
      </c>
      <c r="V455" s="443">
        <v>3820</v>
      </c>
      <c r="W455" s="634">
        <v>3820</v>
      </c>
      <c r="X455" s="342">
        <v>3820</v>
      </c>
      <c r="Z455" s="210"/>
    </row>
    <row r="456" spans="1:27" x14ac:dyDescent="0.2">
      <c r="A456" s="1210" t="s">
        <v>6</v>
      </c>
      <c r="B456" s="1211"/>
      <c r="C456" s="239">
        <v>4112</v>
      </c>
      <c r="D456" s="240">
        <v>3942</v>
      </c>
      <c r="E456" s="240">
        <v>4038</v>
      </c>
      <c r="F456" s="240">
        <v>4188</v>
      </c>
      <c r="G456" s="240">
        <v>4015</v>
      </c>
      <c r="H456" s="240">
        <v>3987</v>
      </c>
      <c r="I456" s="241">
        <v>4048</v>
      </c>
      <c r="J456" s="420">
        <v>4073</v>
      </c>
      <c r="K456" s="240">
        <v>3854</v>
      </c>
      <c r="L456" s="240">
        <v>4149</v>
      </c>
      <c r="M456" s="240">
        <v>3835</v>
      </c>
      <c r="N456" s="240">
        <v>3682</v>
      </c>
      <c r="O456" s="240">
        <v>3991</v>
      </c>
      <c r="P456" s="241">
        <v>4035</v>
      </c>
      <c r="Q456" s="420">
        <v>4068</v>
      </c>
      <c r="R456" s="240">
        <v>4083</v>
      </c>
      <c r="S456" s="240">
        <v>3912</v>
      </c>
      <c r="T456" s="240">
        <v>3846</v>
      </c>
      <c r="U456" s="240">
        <v>4005</v>
      </c>
      <c r="V456" s="240">
        <v>4070</v>
      </c>
      <c r="W456" s="241">
        <v>4084</v>
      </c>
      <c r="X456" s="317">
        <v>4006</v>
      </c>
    </row>
    <row r="457" spans="1:27" x14ac:dyDescent="0.2">
      <c r="A457" s="1206" t="s">
        <v>7</v>
      </c>
      <c r="B457" s="1207"/>
      <c r="C457" s="242">
        <v>81.400000000000006</v>
      </c>
      <c r="D457" s="243">
        <v>65.099999999999994</v>
      </c>
      <c r="E457" s="243">
        <v>79.099999999999994</v>
      </c>
      <c r="F457" s="243">
        <v>41.7</v>
      </c>
      <c r="G457" s="243">
        <v>74.400000000000006</v>
      </c>
      <c r="H457" s="243">
        <v>79.099999999999994</v>
      </c>
      <c r="I457" s="244">
        <v>72.099999999999994</v>
      </c>
      <c r="J457" s="421">
        <v>74.400000000000006</v>
      </c>
      <c r="K457" s="243">
        <v>72.099999999999994</v>
      </c>
      <c r="L457" s="243">
        <v>72.099999999999994</v>
      </c>
      <c r="M457" s="243">
        <v>75</v>
      </c>
      <c r="N457" s="243">
        <v>62.8</v>
      </c>
      <c r="O457" s="243">
        <v>76.7</v>
      </c>
      <c r="P457" s="244">
        <v>69.8</v>
      </c>
      <c r="Q457" s="421">
        <v>81.400000000000006</v>
      </c>
      <c r="R457" s="243">
        <v>72.099999999999994</v>
      </c>
      <c r="S457" s="243">
        <v>76.7</v>
      </c>
      <c r="T457" s="243">
        <v>50</v>
      </c>
      <c r="U457" s="243">
        <v>69.8</v>
      </c>
      <c r="V457" s="243">
        <v>76.7</v>
      </c>
      <c r="W457" s="244">
        <v>83.7</v>
      </c>
      <c r="X457" s="245">
        <v>72.099999999999994</v>
      </c>
      <c r="Y457" s="228"/>
      <c r="Z457" s="393"/>
    </row>
    <row r="458" spans="1:27" x14ac:dyDescent="0.2">
      <c r="A458" s="1206" t="s">
        <v>8</v>
      </c>
      <c r="B458" s="1207"/>
      <c r="C458" s="246">
        <v>7.0000000000000007E-2</v>
      </c>
      <c r="D458" s="247">
        <v>0.104</v>
      </c>
      <c r="E458" s="247">
        <v>8.3000000000000004E-2</v>
      </c>
      <c r="F458" s="247">
        <v>0.128</v>
      </c>
      <c r="G458" s="247">
        <v>8.3000000000000004E-2</v>
      </c>
      <c r="H458" s="247">
        <v>8.2000000000000003E-2</v>
      </c>
      <c r="I458" s="248">
        <v>8.7999999999999995E-2</v>
      </c>
      <c r="J458" s="422">
        <v>8.6999999999999994E-2</v>
      </c>
      <c r="K458" s="247">
        <v>9.6000000000000002E-2</v>
      </c>
      <c r="L458" s="247">
        <v>7.9000000000000001E-2</v>
      </c>
      <c r="M458" s="247">
        <v>8.5000000000000006E-2</v>
      </c>
      <c r="N458" s="247">
        <v>0.11899999999999999</v>
      </c>
      <c r="O458" s="247">
        <v>0.08</v>
      </c>
      <c r="P458" s="248">
        <v>0.10299999999999999</v>
      </c>
      <c r="Q458" s="422">
        <v>9.6000000000000002E-2</v>
      </c>
      <c r="R458" s="247">
        <v>0.09</v>
      </c>
      <c r="S458" s="247">
        <v>8.7999999999999995E-2</v>
      </c>
      <c r="T458" s="247">
        <v>0.10299999999999999</v>
      </c>
      <c r="U458" s="247">
        <v>9.2999999999999999E-2</v>
      </c>
      <c r="V458" s="247">
        <v>7.5999999999999998E-2</v>
      </c>
      <c r="W458" s="248">
        <v>7.9000000000000001E-2</v>
      </c>
      <c r="X458" s="249">
        <v>9.2999999999999999E-2</v>
      </c>
      <c r="Z458" s="313"/>
    </row>
    <row r="459" spans="1:27" x14ac:dyDescent="0.2">
      <c r="A459" s="1210" t="s">
        <v>1</v>
      </c>
      <c r="B459" s="1211"/>
      <c r="C459" s="250">
        <f>C456/C455*100-100</f>
        <v>7.643979057591622</v>
      </c>
      <c r="D459" s="251">
        <f t="shared" ref="D459:W459" si="221">D456/D455*100-100</f>
        <v>3.1937172774869111</v>
      </c>
      <c r="E459" s="251">
        <f t="shared" si="221"/>
        <v>5.7068062827225106</v>
      </c>
      <c r="F459" s="251">
        <f t="shared" si="221"/>
        <v>9.6335078534031311</v>
      </c>
      <c r="G459" s="251">
        <f t="shared" si="221"/>
        <v>5.1047120418848095</v>
      </c>
      <c r="H459" s="251">
        <f t="shared" si="221"/>
        <v>4.3717277486911001</v>
      </c>
      <c r="I459" s="252">
        <f t="shared" si="221"/>
        <v>5.9685863874345557</v>
      </c>
      <c r="J459" s="423">
        <f t="shared" si="221"/>
        <v>6.6230366492146686</v>
      </c>
      <c r="K459" s="251">
        <f t="shared" si="221"/>
        <v>0.8900523560209308</v>
      </c>
      <c r="L459" s="251">
        <f t="shared" si="221"/>
        <v>8.6125654450261777</v>
      </c>
      <c r="M459" s="251">
        <f t="shared" si="221"/>
        <v>0.39267015706805353</v>
      </c>
      <c r="N459" s="251">
        <f t="shared" si="221"/>
        <v>-3.6125654450261777</v>
      </c>
      <c r="O459" s="251">
        <f t="shared" si="221"/>
        <v>4.4764397905759239</v>
      </c>
      <c r="P459" s="252">
        <f t="shared" si="221"/>
        <v>5.6282722513089141</v>
      </c>
      <c r="Q459" s="423">
        <f t="shared" si="221"/>
        <v>6.492146596858646</v>
      </c>
      <c r="R459" s="251">
        <f t="shared" si="221"/>
        <v>6.8848167539266854</v>
      </c>
      <c r="S459" s="251">
        <f t="shared" si="221"/>
        <v>2.4083769633507899</v>
      </c>
      <c r="T459" s="251">
        <f t="shared" si="221"/>
        <v>0.68062827225131173</v>
      </c>
      <c r="U459" s="251">
        <f t="shared" si="221"/>
        <v>4.8429319371727786</v>
      </c>
      <c r="V459" s="251">
        <f t="shared" si="221"/>
        <v>6.5445026178010437</v>
      </c>
      <c r="W459" s="252">
        <f t="shared" si="221"/>
        <v>6.9109947643979126</v>
      </c>
      <c r="X459" s="316">
        <f>X456/X455*100-100</f>
        <v>4.8691099476439774</v>
      </c>
      <c r="Y459" s="228"/>
    </row>
    <row r="460" spans="1:27" ht="13.5" thickBot="1" x14ac:dyDescent="0.25">
      <c r="A460" s="1206" t="s">
        <v>27</v>
      </c>
      <c r="B460" s="1207"/>
      <c r="C460" s="254">
        <f>C456-C442</f>
        <v>237</v>
      </c>
      <c r="D460" s="255">
        <f t="shared" ref="D460:X460" si="222">D456-D442</f>
        <v>174</v>
      </c>
      <c r="E460" s="255">
        <f t="shared" si="222"/>
        <v>254</v>
      </c>
      <c r="F460" s="255">
        <f t="shared" si="222"/>
        <v>404</v>
      </c>
      <c r="G460" s="255">
        <f t="shared" si="222"/>
        <v>157</v>
      </c>
      <c r="H460" s="255">
        <f t="shared" si="222"/>
        <v>181</v>
      </c>
      <c r="I460" s="256">
        <f t="shared" si="222"/>
        <v>212</v>
      </c>
      <c r="J460" s="437">
        <f t="shared" si="222"/>
        <v>212</v>
      </c>
      <c r="K460" s="255">
        <f t="shared" si="222"/>
        <v>-58</v>
      </c>
      <c r="L460" s="255">
        <f t="shared" si="222"/>
        <v>78</v>
      </c>
      <c r="M460" s="255">
        <f t="shared" si="222"/>
        <v>-5</v>
      </c>
      <c r="N460" s="255">
        <f t="shared" si="222"/>
        <v>53</v>
      </c>
      <c r="O460" s="255">
        <f t="shared" si="222"/>
        <v>151</v>
      </c>
      <c r="P460" s="256">
        <f t="shared" si="222"/>
        <v>123</v>
      </c>
      <c r="Q460" s="437">
        <f t="shared" si="222"/>
        <v>180</v>
      </c>
      <c r="R460" s="255">
        <f t="shared" si="222"/>
        <v>146</v>
      </c>
      <c r="S460" s="255">
        <f t="shared" si="222"/>
        <v>137</v>
      </c>
      <c r="T460" s="255">
        <f t="shared" si="222"/>
        <v>-52</v>
      </c>
      <c r="U460" s="255">
        <f t="shared" si="222"/>
        <v>191</v>
      </c>
      <c r="V460" s="255">
        <f t="shared" si="222"/>
        <v>114</v>
      </c>
      <c r="W460" s="256">
        <f t="shared" si="222"/>
        <v>117</v>
      </c>
      <c r="X460" s="287">
        <f t="shared" si="222"/>
        <v>146</v>
      </c>
      <c r="Z460" s="210"/>
    </row>
    <row r="461" spans="1:27" x14ac:dyDescent="0.2">
      <c r="A461" s="1206" t="s">
        <v>51</v>
      </c>
      <c r="B461" s="1207"/>
      <c r="C461" s="259">
        <v>583</v>
      </c>
      <c r="D461" s="260">
        <v>584</v>
      </c>
      <c r="E461" s="260">
        <v>576</v>
      </c>
      <c r="F461" s="260">
        <v>173</v>
      </c>
      <c r="G461" s="260">
        <v>589</v>
      </c>
      <c r="H461" s="260">
        <v>582</v>
      </c>
      <c r="I461" s="261">
        <v>583</v>
      </c>
      <c r="J461" s="424">
        <v>611</v>
      </c>
      <c r="K461" s="260">
        <v>601</v>
      </c>
      <c r="L461" s="260">
        <v>612</v>
      </c>
      <c r="M461" s="260">
        <v>180</v>
      </c>
      <c r="N461" s="260">
        <v>611</v>
      </c>
      <c r="O461" s="260">
        <v>613</v>
      </c>
      <c r="P461" s="261">
        <v>613</v>
      </c>
      <c r="Q461" s="424">
        <v>615</v>
      </c>
      <c r="R461" s="260">
        <v>621</v>
      </c>
      <c r="S461" s="260">
        <v>605</v>
      </c>
      <c r="T461" s="260">
        <v>188</v>
      </c>
      <c r="U461" s="260">
        <v>617</v>
      </c>
      <c r="V461" s="260">
        <v>614</v>
      </c>
      <c r="W461" s="261">
        <v>615</v>
      </c>
      <c r="X461" s="337">
        <f>SUM(C461:W461)</f>
        <v>11386</v>
      </c>
      <c r="Y461" s="200" t="s">
        <v>56</v>
      </c>
      <c r="Z461" s="263">
        <f>X447-X461</f>
        <v>42</v>
      </c>
      <c r="AA461" s="285">
        <f>Z461/X447</f>
        <v>3.6751837591879593E-3</v>
      </c>
    </row>
    <row r="462" spans="1:27" x14ac:dyDescent="0.2">
      <c r="A462" s="1206" t="s">
        <v>28</v>
      </c>
      <c r="B462" s="1207"/>
      <c r="C462" s="218"/>
      <c r="D462" s="267"/>
      <c r="E462" s="267"/>
      <c r="F462" s="267"/>
      <c r="G462" s="267"/>
      <c r="H462" s="267"/>
      <c r="I462" s="219"/>
      <c r="J462" s="425"/>
      <c r="K462" s="267"/>
      <c r="L462" s="267"/>
      <c r="M462" s="267"/>
      <c r="N462" s="267"/>
      <c r="O462" s="267"/>
      <c r="P462" s="219"/>
      <c r="Q462" s="425"/>
      <c r="R462" s="267"/>
      <c r="S462" s="267"/>
      <c r="T462" s="267"/>
      <c r="U462" s="267"/>
      <c r="V462" s="267"/>
      <c r="W462" s="219"/>
      <c r="X462" s="222"/>
      <c r="Y462" s="200" t="s">
        <v>57</v>
      </c>
      <c r="Z462" s="200">
        <v>163.65</v>
      </c>
    </row>
    <row r="463" spans="1:27" ht="13.5" thickBot="1" x14ac:dyDescent="0.25">
      <c r="A463" s="1212" t="s">
        <v>26</v>
      </c>
      <c r="B463" s="1213"/>
      <c r="C463" s="623">
        <f>C462-C448</f>
        <v>0</v>
      </c>
      <c r="D463" s="624">
        <f t="shared" ref="D463:W463" si="223">D462-D448</f>
        <v>0</v>
      </c>
      <c r="E463" s="624">
        <f t="shared" si="223"/>
        <v>0</v>
      </c>
      <c r="F463" s="624">
        <f t="shared" si="223"/>
        <v>0</v>
      </c>
      <c r="G463" s="624">
        <f t="shared" si="223"/>
        <v>0</v>
      </c>
      <c r="H463" s="624">
        <f t="shared" si="223"/>
        <v>0</v>
      </c>
      <c r="I463" s="625">
        <f t="shared" si="223"/>
        <v>0</v>
      </c>
      <c r="J463" s="723">
        <f t="shared" si="223"/>
        <v>0</v>
      </c>
      <c r="K463" s="624">
        <f t="shared" si="223"/>
        <v>0</v>
      </c>
      <c r="L463" s="624">
        <f t="shared" si="223"/>
        <v>0</v>
      </c>
      <c r="M463" s="624">
        <f t="shared" si="223"/>
        <v>0</v>
      </c>
      <c r="N463" s="624">
        <f t="shared" si="223"/>
        <v>0</v>
      </c>
      <c r="O463" s="624">
        <f t="shared" si="223"/>
        <v>0</v>
      </c>
      <c r="P463" s="625">
        <f t="shared" si="223"/>
        <v>0</v>
      </c>
      <c r="Q463" s="723">
        <f t="shared" si="223"/>
        <v>0</v>
      </c>
      <c r="R463" s="624">
        <f t="shared" si="223"/>
        <v>0</v>
      </c>
      <c r="S463" s="624">
        <f t="shared" si="223"/>
        <v>0</v>
      </c>
      <c r="T463" s="624">
        <f t="shared" si="223"/>
        <v>0</v>
      </c>
      <c r="U463" s="624">
        <f t="shared" si="223"/>
        <v>0</v>
      </c>
      <c r="V463" s="624">
        <f t="shared" si="223"/>
        <v>0</v>
      </c>
      <c r="W463" s="625">
        <f t="shared" si="223"/>
        <v>0</v>
      </c>
      <c r="X463" s="223"/>
      <c r="Y463" s="200" t="s">
        <v>26</v>
      </c>
      <c r="Z463" s="200">
        <f>Z462-Z448</f>
        <v>8.2400000000000091</v>
      </c>
    </row>
    <row r="466" spans="1:27" ht="13.5" thickBot="1" x14ac:dyDescent="0.25"/>
    <row r="467" spans="1:27" ht="13.5" thickBot="1" x14ac:dyDescent="0.25">
      <c r="A467" s="230" t="s">
        <v>324</v>
      </c>
      <c r="B467" s="1025">
        <f>B453+1</f>
        <v>31</v>
      </c>
      <c r="C467" s="1082" t="s">
        <v>130</v>
      </c>
      <c r="D467" s="1083"/>
      <c r="E467" s="1083"/>
      <c r="F467" s="1083"/>
      <c r="G467" s="1083"/>
      <c r="H467" s="1083"/>
      <c r="I467" s="1084"/>
      <c r="J467" s="1085" t="s">
        <v>131</v>
      </c>
      <c r="K467" s="1083"/>
      <c r="L467" s="1083"/>
      <c r="M467" s="1083"/>
      <c r="N467" s="1083"/>
      <c r="O467" s="1083"/>
      <c r="P467" s="1084"/>
      <c r="Q467" s="1086" t="s">
        <v>53</v>
      </c>
      <c r="R467" s="1087"/>
      <c r="S467" s="1087"/>
      <c r="T467" s="1087"/>
      <c r="U467" s="1087"/>
      <c r="V467" s="1087"/>
      <c r="W467" s="1088"/>
      <c r="X467" s="1080" t="s">
        <v>55</v>
      </c>
      <c r="Y467" s="228">
        <v>813</v>
      </c>
    </row>
    <row r="468" spans="1:27" ht="13.5" thickBot="1" x14ac:dyDescent="0.25">
      <c r="A468" s="1204" t="s">
        <v>54</v>
      </c>
      <c r="B468" s="1205"/>
      <c r="C468" s="903">
        <v>1</v>
      </c>
      <c r="D468" s="900">
        <v>2</v>
      </c>
      <c r="E468" s="900">
        <v>3</v>
      </c>
      <c r="F468" s="900">
        <v>4</v>
      </c>
      <c r="G468" s="900">
        <v>5</v>
      </c>
      <c r="H468" s="900">
        <v>6</v>
      </c>
      <c r="I468" s="901">
        <v>7</v>
      </c>
      <c r="J468" s="902">
        <v>8</v>
      </c>
      <c r="K468" s="900">
        <v>9</v>
      </c>
      <c r="L468" s="900">
        <v>10</v>
      </c>
      <c r="M468" s="900">
        <v>11</v>
      </c>
      <c r="N468" s="900">
        <v>12</v>
      </c>
      <c r="O468" s="900">
        <v>13</v>
      </c>
      <c r="P468" s="901">
        <v>14</v>
      </c>
      <c r="Q468" s="902">
        <v>15</v>
      </c>
      <c r="R468" s="900">
        <v>16</v>
      </c>
      <c r="S468" s="900">
        <v>17</v>
      </c>
      <c r="T468" s="900">
        <v>18</v>
      </c>
      <c r="U468" s="900">
        <v>19</v>
      </c>
      <c r="V468" s="900">
        <v>20</v>
      </c>
      <c r="W468" s="901">
        <v>21</v>
      </c>
      <c r="X468" s="1081"/>
      <c r="Y468" s="228"/>
      <c r="Z468" s="228"/>
    </row>
    <row r="469" spans="1:27" x14ac:dyDescent="0.2">
      <c r="A469" s="1208" t="s">
        <v>3</v>
      </c>
      <c r="B469" s="1209"/>
      <c r="C469" s="442">
        <v>3870</v>
      </c>
      <c r="D469" s="443">
        <v>3870</v>
      </c>
      <c r="E469" s="443">
        <v>3870</v>
      </c>
      <c r="F469" s="443">
        <v>3870</v>
      </c>
      <c r="G469" s="443">
        <v>3870</v>
      </c>
      <c r="H469" s="443">
        <v>3870</v>
      </c>
      <c r="I469" s="634">
        <v>3870</v>
      </c>
      <c r="J469" s="637">
        <v>3870</v>
      </c>
      <c r="K469" s="443">
        <v>3870</v>
      </c>
      <c r="L469" s="443">
        <v>3870</v>
      </c>
      <c r="M469" s="443">
        <v>3870</v>
      </c>
      <c r="N469" s="443">
        <v>3870</v>
      </c>
      <c r="O469" s="443">
        <v>3870</v>
      </c>
      <c r="P469" s="634">
        <v>3870</v>
      </c>
      <c r="Q469" s="637">
        <v>3870</v>
      </c>
      <c r="R469" s="443">
        <v>3870</v>
      </c>
      <c r="S469" s="443">
        <v>3870</v>
      </c>
      <c r="T469" s="443">
        <v>3870</v>
      </c>
      <c r="U469" s="443">
        <v>3870</v>
      </c>
      <c r="V469" s="443">
        <v>3870</v>
      </c>
      <c r="W469" s="634">
        <v>3870</v>
      </c>
      <c r="X469" s="342">
        <v>3870</v>
      </c>
      <c r="Z469" s="210"/>
    </row>
    <row r="470" spans="1:27" x14ac:dyDescent="0.2">
      <c r="A470" s="1210" t="s">
        <v>6</v>
      </c>
      <c r="B470" s="1211"/>
      <c r="C470" s="239">
        <v>3994</v>
      </c>
      <c r="D470" s="240">
        <v>3940</v>
      </c>
      <c r="E470" s="240">
        <v>4088</v>
      </c>
      <c r="F470" s="240">
        <v>3965</v>
      </c>
      <c r="G470" s="240">
        <v>4099</v>
      </c>
      <c r="H470" s="240">
        <v>4067</v>
      </c>
      <c r="I470" s="241">
        <v>4035</v>
      </c>
      <c r="J470" s="420">
        <v>4156</v>
      </c>
      <c r="K470" s="240">
        <v>3931</v>
      </c>
      <c r="L470" s="240">
        <v>4275</v>
      </c>
      <c r="M470" s="240">
        <v>4086</v>
      </c>
      <c r="N470" s="240">
        <v>3674</v>
      </c>
      <c r="O470" s="240">
        <v>3967</v>
      </c>
      <c r="P470" s="241">
        <v>4123</v>
      </c>
      <c r="Q470" s="420">
        <v>4174</v>
      </c>
      <c r="R470" s="240">
        <v>4254</v>
      </c>
      <c r="S470" s="240">
        <v>3954</v>
      </c>
      <c r="T470" s="240">
        <v>4236</v>
      </c>
      <c r="U470" s="240">
        <v>3988</v>
      </c>
      <c r="V470" s="240">
        <v>4061</v>
      </c>
      <c r="W470" s="241">
        <v>4117</v>
      </c>
      <c r="X470" s="317">
        <v>4052</v>
      </c>
    </row>
    <row r="471" spans="1:27" x14ac:dyDescent="0.2">
      <c r="A471" s="1206" t="s">
        <v>7</v>
      </c>
      <c r="B471" s="1207"/>
      <c r="C471" s="242">
        <v>76.7</v>
      </c>
      <c r="D471" s="243">
        <v>74.400000000000006</v>
      </c>
      <c r="E471" s="243">
        <v>67.400000000000006</v>
      </c>
      <c r="F471" s="243">
        <v>84.6</v>
      </c>
      <c r="G471" s="243">
        <v>76.7</v>
      </c>
      <c r="H471" s="243">
        <v>49.1</v>
      </c>
      <c r="I471" s="244">
        <v>79.099999999999994</v>
      </c>
      <c r="J471" s="421">
        <v>83.7</v>
      </c>
      <c r="K471" s="243">
        <v>72.099999999999994</v>
      </c>
      <c r="L471" s="243">
        <v>74.400000000000006</v>
      </c>
      <c r="M471" s="243">
        <v>69.2</v>
      </c>
      <c r="N471" s="243">
        <v>67.400000000000006</v>
      </c>
      <c r="O471" s="243">
        <v>83.7</v>
      </c>
      <c r="P471" s="244">
        <v>74.400000000000006</v>
      </c>
      <c r="Q471" s="421">
        <v>76.7</v>
      </c>
      <c r="R471" s="243">
        <v>67.400000000000006</v>
      </c>
      <c r="S471" s="243">
        <v>74.400000000000006</v>
      </c>
      <c r="T471" s="243">
        <v>92.3</v>
      </c>
      <c r="U471" s="243">
        <v>69.8</v>
      </c>
      <c r="V471" s="243">
        <v>67.400000000000006</v>
      </c>
      <c r="W471" s="244">
        <v>79.099999999999994</v>
      </c>
      <c r="X471" s="245">
        <v>72.400000000000006</v>
      </c>
      <c r="Y471" s="228"/>
      <c r="Z471" s="393"/>
    </row>
    <row r="472" spans="1:27" x14ac:dyDescent="0.2">
      <c r="A472" s="1206" t="s">
        <v>8</v>
      </c>
      <c r="B472" s="1207"/>
      <c r="C472" s="246">
        <v>0.09</v>
      </c>
      <c r="D472" s="247">
        <v>9.9</v>
      </c>
      <c r="E472" s="247">
        <v>9.4E-2</v>
      </c>
      <c r="F472" s="247">
        <v>8.1000000000000003E-2</v>
      </c>
      <c r="G472" s="247">
        <v>9.7000000000000003E-2</v>
      </c>
      <c r="H472" s="247">
        <v>8.3000000000000004E-2</v>
      </c>
      <c r="I472" s="248">
        <v>8.6999999999999994E-2</v>
      </c>
      <c r="J472" s="422">
        <v>7.8E-2</v>
      </c>
      <c r="K472" s="247">
        <v>0.10199999999999999</v>
      </c>
      <c r="L472" s="247">
        <v>8.5000000000000006E-2</v>
      </c>
      <c r="M472" s="247">
        <v>9.4E-2</v>
      </c>
      <c r="N472" s="247">
        <v>0.111</v>
      </c>
      <c r="O472" s="247">
        <v>7.2999999999999995E-2</v>
      </c>
      <c r="P472" s="248">
        <v>8.3000000000000004E-2</v>
      </c>
      <c r="Q472" s="422">
        <v>8.8999999999999996E-2</v>
      </c>
      <c r="R472" s="247">
        <v>9.4E-2</v>
      </c>
      <c r="S472" s="247">
        <v>8.5999999999999993E-2</v>
      </c>
      <c r="T472" s="247">
        <v>6.6000000000000003E-2</v>
      </c>
      <c r="U472" s="247">
        <v>9.9000000000000005E-2</v>
      </c>
      <c r="V472" s="247">
        <v>9.4E-2</v>
      </c>
      <c r="W472" s="248">
        <v>9.1999999999999998E-2</v>
      </c>
      <c r="X472" s="249">
        <v>9.5000000000000001E-2</v>
      </c>
      <c r="Z472" s="313"/>
    </row>
    <row r="473" spans="1:27" x14ac:dyDescent="0.2">
      <c r="A473" s="1210" t="s">
        <v>1</v>
      </c>
      <c r="B473" s="1211"/>
      <c r="C473" s="250">
        <f>C470/C469*100-100</f>
        <v>3.2041343669250608</v>
      </c>
      <c r="D473" s="251">
        <f t="shared" ref="D473:W473" si="224">D470/D469*100-100</f>
        <v>1.8087855297157773</v>
      </c>
      <c r="E473" s="251">
        <f t="shared" si="224"/>
        <v>5.6330749354005007</v>
      </c>
      <c r="F473" s="251">
        <f t="shared" si="224"/>
        <v>2.454780361757102</v>
      </c>
      <c r="G473" s="251">
        <f t="shared" si="224"/>
        <v>5.9173126614987126</v>
      </c>
      <c r="H473" s="251">
        <f t="shared" si="224"/>
        <v>5.0904392764857818</v>
      </c>
      <c r="I473" s="252">
        <f t="shared" si="224"/>
        <v>4.2635658914728793</v>
      </c>
      <c r="J473" s="423">
        <f t="shared" si="224"/>
        <v>7.3901808785529681</v>
      </c>
      <c r="K473" s="251">
        <f t="shared" si="224"/>
        <v>1.5762273901808896</v>
      </c>
      <c r="L473" s="251">
        <f t="shared" si="224"/>
        <v>10.465116279069761</v>
      </c>
      <c r="M473" s="251">
        <f t="shared" si="224"/>
        <v>5.5813953488372192</v>
      </c>
      <c r="N473" s="251">
        <f t="shared" si="224"/>
        <v>-5.0645994832041339</v>
      </c>
      <c r="O473" s="251">
        <f t="shared" si="224"/>
        <v>2.506459948320412</v>
      </c>
      <c r="P473" s="252">
        <f t="shared" si="224"/>
        <v>6.5374677002584036</v>
      </c>
      <c r="Q473" s="423">
        <f t="shared" si="224"/>
        <v>7.8552971576227435</v>
      </c>
      <c r="R473" s="251">
        <f t="shared" si="224"/>
        <v>9.9224806201550422</v>
      </c>
      <c r="S473" s="251">
        <f t="shared" si="224"/>
        <v>2.1705426356589186</v>
      </c>
      <c r="T473" s="251">
        <f t="shared" si="224"/>
        <v>9.4573643410852668</v>
      </c>
      <c r="U473" s="251">
        <f t="shared" si="224"/>
        <v>3.0490956072351452</v>
      </c>
      <c r="V473" s="251">
        <f t="shared" si="224"/>
        <v>4.9354005167958661</v>
      </c>
      <c r="W473" s="252">
        <f t="shared" si="224"/>
        <v>6.382428940568488</v>
      </c>
      <c r="X473" s="316">
        <f>X470/X469*100-100</f>
        <v>4.7028423772609784</v>
      </c>
      <c r="Y473" s="228"/>
    </row>
    <row r="474" spans="1:27" ht="13.5" thickBot="1" x14ac:dyDescent="0.25">
      <c r="A474" s="1206" t="s">
        <v>27</v>
      </c>
      <c r="B474" s="1207"/>
      <c r="C474" s="254">
        <f>C470-C456</f>
        <v>-118</v>
      </c>
      <c r="D474" s="255">
        <f t="shared" ref="D474:X474" si="225">D470-D456</f>
        <v>-2</v>
      </c>
      <c r="E474" s="255">
        <f t="shared" si="225"/>
        <v>50</v>
      </c>
      <c r="F474" s="255">
        <f t="shared" si="225"/>
        <v>-223</v>
      </c>
      <c r="G474" s="255">
        <f t="shared" si="225"/>
        <v>84</v>
      </c>
      <c r="H474" s="255">
        <f t="shared" si="225"/>
        <v>80</v>
      </c>
      <c r="I474" s="256">
        <f t="shared" si="225"/>
        <v>-13</v>
      </c>
      <c r="J474" s="437">
        <f t="shared" si="225"/>
        <v>83</v>
      </c>
      <c r="K474" s="255">
        <f t="shared" si="225"/>
        <v>77</v>
      </c>
      <c r="L474" s="255">
        <f t="shared" si="225"/>
        <v>126</v>
      </c>
      <c r="M474" s="255">
        <f t="shared" si="225"/>
        <v>251</v>
      </c>
      <c r="N474" s="255">
        <f t="shared" si="225"/>
        <v>-8</v>
      </c>
      <c r="O474" s="255">
        <f t="shared" si="225"/>
        <v>-24</v>
      </c>
      <c r="P474" s="256">
        <f t="shared" si="225"/>
        <v>88</v>
      </c>
      <c r="Q474" s="437">
        <f t="shared" si="225"/>
        <v>106</v>
      </c>
      <c r="R474" s="255">
        <f t="shared" si="225"/>
        <v>171</v>
      </c>
      <c r="S474" s="255">
        <f t="shared" si="225"/>
        <v>42</v>
      </c>
      <c r="T474" s="255">
        <f t="shared" si="225"/>
        <v>390</v>
      </c>
      <c r="U474" s="255">
        <f t="shared" si="225"/>
        <v>-17</v>
      </c>
      <c r="V474" s="255">
        <f t="shared" si="225"/>
        <v>-9</v>
      </c>
      <c r="W474" s="256">
        <f t="shared" si="225"/>
        <v>33</v>
      </c>
      <c r="X474" s="287">
        <f t="shared" si="225"/>
        <v>46</v>
      </c>
      <c r="Z474" s="210"/>
    </row>
    <row r="475" spans="1:27" x14ac:dyDescent="0.2">
      <c r="A475" s="1206" t="s">
        <v>51</v>
      </c>
      <c r="B475" s="1207"/>
      <c r="C475" s="259">
        <v>582</v>
      </c>
      <c r="D475" s="260">
        <v>581</v>
      </c>
      <c r="E475" s="260">
        <v>575</v>
      </c>
      <c r="F475" s="260">
        <v>170</v>
      </c>
      <c r="G475" s="260">
        <v>589</v>
      </c>
      <c r="H475" s="260">
        <v>581</v>
      </c>
      <c r="I475" s="261">
        <v>582</v>
      </c>
      <c r="J475" s="424">
        <v>608</v>
      </c>
      <c r="K475" s="260">
        <v>601</v>
      </c>
      <c r="L475" s="260">
        <v>611</v>
      </c>
      <c r="M475" s="260">
        <v>179</v>
      </c>
      <c r="N475" s="260">
        <v>610</v>
      </c>
      <c r="O475" s="260">
        <v>611</v>
      </c>
      <c r="P475" s="261">
        <v>613</v>
      </c>
      <c r="Q475" s="424">
        <v>613</v>
      </c>
      <c r="R475" s="260">
        <v>621</v>
      </c>
      <c r="S475" s="260">
        <v>605</v>
      </c>
      <c r="T475" s="260">
        <v>188</v>
      </c>
      <c r="U475" s="260">
        <v>617</v>
      </c>
      <c r="V475" s="260">
        <v>613</v>
      </c>
      <c r="W475" s="261">
        <v>612</v>
      </c>
      <c r="X475" s="337">
        <f>SUM(C475:W475)</f>
        <v>11362</v>
      </c>
      <c r="Y475" s="200" t="s">
        <v>56</v>
      </c>
      <c r="Z475" s="263">
        <f>X461-X475</f>
        <v>24</v>
      </c>
      <c r="AA475" s="285">
        <f>Z475/X461</f>
        <v>2.1078517477604074E-3</v>
      </c>
    </row>
    <row r="476" spans="1:27" x14ac:dyDescent="0.2">
      <c r="A476" s="1206" t="s">
        <v>28</v>
      </c>
      <c r="B476" s="1207"/>
      <c r="C476" s="218"/>
      <c r="D476" s="267"/>
      <c r="E476" s="267"/>
      <c r="F476" s="267"/>
      <c r="G476" s="267"/>
      <c r="H476" s="267"/>
      <c r="I476" s="219"/>
      <c r="J476" s="425"/>
      <c r="K476" s="267"/>
      <c r="L476" s="267"/>
      <c r="M476" s="267"/>
      <c r="N476" s="267"/>
      <c r="O476" s="267"/>
      <c r="P476" s="219"/>
      <c r="Q476" s="425"/>
      <c r="R476" s="267"/>
      <c r="S476" s="267"/>
      <c r="T476" s="267"/>
      <c r="U476" s="267"/>
      <c r="V476" s="267"/>
      <c r="W476" s="219"/>
      <c r="X476" s="222"/>
      <c r="Y476" s="200" t="s">
        <v>57</v>
      </c>
      <c r="Z476" s="200">
        <v>164.1</v>
      </c>
    </row>
    <row r="477" spans="1:27" ht="13.5" thickBot="1" x14ac:dyDescent="0.25">
      <c r="A477" s="1212" t="s">
        <v>26</v>
      </c>
      <c r="B477" s="1213"/>
      <c r="C477" s="623">
        <f>C476-C462</f>
        <v>0</v>
      </c>
      <c r="D477" s="624">
        <f t="shared" ref="D477:W477" si="226">D476-D462</f>
        <v>0</v>
      </c>
      <c r="E477" s="624">
        <f t="shared" si="226"/>
        <v>0</v>
      </c>
      <c r="F477" s="624">
        <f t="shared" si="226"/>
        <v>0</v>
      </c>
      <c r="G477" s="624">
        <f t="shared" si="226"/>
        <v>0</v>
      </c>
      <c r="H477" s="624">
        <f t="shared" si="226"/>
        <v>0</v>
      </c>
      <c r="I477" s="625">
        <f t="shared" si="226"/>
        <v>0</v>
      </c>
      <c r="J477" s="723">
        <f t="shared" si="226"/>
        <v>0</v>
      </c>
      <c r="K477" s="624">
        <f t="shared" si="226"/>
        <v>0</v>
      </c>
      <c r="L477" s="624">
        <f t="shared" si="226"/>
        <v>0</v>
      </c>
      <c r="M477" s="624">
        <f t="shared" si="226"/>
        <v>0</v>
      </c>
      <c r="N477" s="624">
        <f t="shared" si="226"/>
        <v>0</v>
      </c>
      <c r="O477" s="624">
        <f t="shared" si="226"/>
        <v>0</v>
      </c>
      <c r="P477" s="625">
        <f t="shared" si="226"/>
        <v>0</v>
      </c>
      <c r="Q477" s="723">
        <f t="shared" si="226"/>
        <v>0</v>
      </c>
      <c r="R477" s="624">
        <f t="shared" si="226"/>
        <v>0</v>
      </c>
      <c r="S477" s="624">
        <f t="shared" si="226"/>
        <v>0</v>
      </c>
      <c r="T477" s="624">
        <f t="shared" si="226"/>
        <v>0</v>
      </c>
      <c r="U477" s="624">
        <f t="shared" si="226"/>
        <v>0</v>
      </c>
      <c r="V477" s="624">
        <f t="shared" si="226"/>
        <v>0</v>
      </c>
      <c r="W477" s="625">
        <f t="shared" si="226"/>
        <v>0</v>
      </c>
      <c r="X477" s="223"/>
      <c r="Y477" s="200" t="s">
        <v>26</v>
      </c>
      <c r="Z477" s="200">
        <f>Z476-Z462</f>
        <v>0.44999999999998863</v>
      </c>
    </row>
    <row r="480" spans="1:27" ht="13.5" thickBot="1" x14ac:dyDescent="0.25"/>
    <row r="481" spans="1:27" ht="13.5" thickBot="1" x14ac:dyDescent="0.25">
      <c r="A481" s="230" t="s">
        <v>324</v>
      </c>
      <c r="B481" s="1025">
        <f>B467+1</f>
        <v>32</v>
      </c>
      <c r="C481" s="1082" t="s">
        <v>130</v>
      </c>
      <c r="D481" s="1083"/>
      <c r="E481" s="1083"/>
      <c r="F481" s="1083"/>
      <c r="G481" s="1083"/>
      <c r="H481" s="1083"/>
      <c r="I481" s="1084"/>
      <c r="J481" s="1085" t="s">
        <v>131</v>
      </c>
      <c r="K481" s="1083"/>
      <c r="L481" s="1083"/>
      <c r="M481" s="1083"/>
      <c r="N481" s="1083"/>
      <c r="O481" s="1083"/>
      <c r="P481" s="1084"/>
      <c r="Q481" s="1086" t="s">
        <v>53</v>
      </c>
      <c r="R481" s="1087"/>
      <c r="S481" s="1087"/>
      <c r="T481" s="1087"/>
      <c r="U481" s="1087"/>
      <c r="V481" s="1087"/>
      <c r="W481" s="1088"/>
      <c r="X481" s="1080" t="s">
        <v>55</v>
      </c>
      <c r="Y481" s="228">
        <v>816</v>
      </c>
    </row>
    <row r="482" spans="1:27" ht="13.5" thickBot="1" x14ac:dyDescent="0.25">
      <c r="A482" s="1204" t="s">
        <v>54</v>
      </c>
      <c r="B482" s="1205"/>
      <c r="C482" s="903">
        <v>1</v>
      </c>
      <c r="D482" s="900">
        <v>2</v>
      </c>
      <c r="E482" s="900">
        <v>3</v>
      </c>
      <c r="F482" s="900">
        <v>4</v>
      </c>
      <c r="G482" s="900">
        <v>5</v>
      </c>
      <c r="H482" s="900">
        <v>6</v>
      </c>
      <c r="I482" s="901">
        <v>7</v>
      </c>
      <c r="J482" s="902">
        <v>8</v>
      </c>
      <c r="K482" s="900">
        <v>9</v>
      </c>
      <c r="L482" s="900">
        <v>10</v>
      </c>
      <c r="M482" s="900">
        <v>11</v>
      </c>
      <c r="N482" s="900">
        <v>12</v>
      </c>
      <c r="O482" s="900">
        <v>13</v>
      </c>
      <c r="P482" s="901">
        <v>14</v>
      </c>
      <c r="Q482" s="902">
        <v>15</v>
      </c>
      <c r="R482" s="900">
        <v>16</v>
      </c>
      <c r="S482" s="900">
        <v>17</v>
      </c>
      <c r="T482" s="900">
        <v>18</v>
      </c>
      <c r="U482" s="900">
        <v>19</v>
      </c>
      <c r="V482" s="900">
        <v>20</v>
      </c>
      <c r="W482" s="901">
        <v>21</v>
      </c>
      <c r="X482" s="1081"/>
      <c r="Y482" s="228"/>
      <c r="Z482" s="228"/>
    </row>
    <row r="483" spans="1:27" x14ac:dyDescent="0.2">
      <c r="A483" s="1208" t="s">
        <v>3</v>
      </c>
      <c r="B483" s="1209"/>
      <c r="C483" s="442">
        <v>3888</v>
      </c>
      <c r="D483" s="443">
        <v>3888</v>
      </c>
      <c r="E483" s="443">
        <v>3888</v>
      </c>
      <c r="F483" s="443">
        <v>3888</v>
      </c>
      <c r="G483" s="443">
        <v>3888</v>
      </c>
      <c r="H483" s="443">
        <v>3888</v>
      </c>
      <c r="I483" s="634">
        <v>3888</v>
      </c>
      <c r="J483" s="637">
        <v>3888</v>
      </c>
      <c r="K483" s="443">
        <v>3888</v>
      </c>
      <c r="L483" s="443">
        <v>3888</v>
      </c>
      <c r="M483" s="443">
        <v>3888</v>
      </c>
      <c r="N483" s="443">
        <v>3888</v>
      </c>
      <c r="O483" s="443">
        <v>3888</v>
      </c>
      <c r="P483" s="634">
        <v>3888</v>
      </c>
      <c r="Q483" s="637">
        <v>3888</v>
      </c>
      <c r="R483" s="443">
        <v>3888</v>
      </c>
      <c r="S483" s="443">
        <v>3888</v>
      </c>
      <c r="T483" s="443">
        <v>3888</v>
      </c>
      <c r="U483" s="443">
        <v>3888</v>
      </c>
      <c r="V483" s="443">
        <v>3888</v>
      </c>
      <c r="W483" s="634">
        <v>3888</v>
      </c>
      <c r="X483" s="342">
        <v>3888</v>
      </c>
      <c r="Z483" s="210"/>
    </row>
    <row r="484" spans="1:27" x14ac:dyDescent="0.2">
      <c r="A484" s="1210" t="s">
        <v>6</v>
      </c>
      <c r="B484" s="1211"/>
      <c r="C484" s="239">
        <v>4193</v>
      </c>
      <c r="D484" s="240">
        <v>4117</v>
      </c>
      <c r="E484" s="240">
        <v>4003</v>
      </c>
      <c r="F484" s="240">
        <v>4246</v>
      </c>
      <c r="G484" s="240">
        <v>4311</v>
      </c>
      <c r="H484" s="240">
        <v>4088</v>
      </c>
      <c r="I484" s="241">
        <v>4217</v>
      </c>
      <c r="J484" s="420">
        <v>4214</v>
      </c>
      <c r="K484" s="240">
        <v>3981</v>
      </c>
      <c r="L484" s="240">
        <v>4348</v>
      </c>
      <c r="M484" s="240">
        <v>3996</v>
      </c>
      <c r="N484" s="240">
        <v>3860</v>
      </c>
      <c r="O484" s="240">
        <v>4066</v>
      </c>
      <c r="P484" s="241">
        <v>4020</v>
      </c>
      <c r="Q484" s="420">
        <v>4182</v>
      </c>
      <c r="R484" s="240">
        <v>4251</v>
      </c>
      <c r="S484" s="240">
        <v>4001</v>
      </c>
      <c r="T484" s="240">
        <v>4592</v>
      </c>
      <c r="U484" s="240">
        <v>4152</v>
      </c>
      <c r="V484" s="240">
        <v>4229</v>
      </c>
      <c r="W484" s="241">
        <v>4237</v>
      </c>
      <c r="X484" s="317">
        <v>4145</v>
      </c>
    </row>
    <row r="485" spans="1:27" x14ac:dyDescent="0.2">
      <c r="A485" s="1206" t="s">
        <v>7</v>
      </c>
      <c r="B485" s="1207"/>
      <c r="C485" s="242">
        <v>79.099999999999994</v>
      </c>
      <c r="D485" s="243">
        <v>69.8</v>
      </c>
      <c r="E485" s="243">
        <v>76.7</v>
      </c>
      <c r="F485" s="243">
        <v>85.7</v>
      </c>
      <c r="G485" s="243">
        <v>67.400000000000006</v>
      </c>
      <c r="H485" s="243">
        <v>79.099999999999994</v>
      </c>
      <c r="I485" s="244">
        <v>67.400000000000006</v>
      </c>
      <c r="J485" s="421">
        <v>67.400000000000006</v>
      </c>
      <c r="K485" s="243">
        <v>62.8</v>
      </c>
      <c r="L485" s="243">
        <v>69.8</v>
      </c>
      <c r="M485" s="243">
        <v>57.1</v>
      </c>
      <c r="N485" s="243">
        <v>74.400000000000006</v>
      </c>
      <c r="O485" s="243">
        <v>60.5</v>
      </c>
      <c r="P485" s="244">
        <v>72.099999999999994</v>
      </c>
      <c r="Q485" s="421">
        <v>74.400000000000006</v>
      </c>
      <c r="R485" s="243">
        <v>60.5</v>
      </c>
      <c r="S485" s="243">
        <v>79.099999999999994</v>
      </c>
      <c r="T485" s="243">
        <v>92.9</v>
      </c>
      <c r="U485" s="243">
        <v>72.099999999999994</v>
      </c>
      <c r="V485" s="243">
        <v>79.099999999999994</v>
      </c>
      <c r="W485" s="244">
        <v>76.7</v>
      </c>
      <c r="X485" s="245">
        <v>68</v>
      </c>
      <c r="Y485" s="228"/>
      <c r="Z485" s="393"/>
    </row>
    <row r="486" spans="1:27" x14ac:dyDescent="0.2">
      <c r="A486" s="1206" t="s">
        <v>8</v>
      </c>
      <c r="B486" s="1207"/>
      <c r="C486" s="246">
        <v>0.88600000000000001</v>
      </c>
      <c r="D486" s="247">
        <v>0.107</v>
      </c>
      <c r="E486" s="247">
        <v>9.6000000000000002E-2</v>
      </c>
      <c r="F486" s="247">
        <v>7.0000000000000007E-2</v>
      </c>
      <c r="G486" s="247">
        <v>0.10100000000000001</v>
      </c>
      <c r="H486" s="247">
        <v>8.2000000000000003E-2</v>
      </c>
      <c r="I486" s="248">
        <v>0.09</v>
      </c>
      <c r="J486" s="422">
        <v>9.0999999999999998E-2</v>
      </c>
      <c r="K486" s="247">
        <v>0.112</v>
      </c>
      <c r="L486" s="247">
        <v>0.10299999999999999</v>
      </c>
      <c r="M486" s="247">
        <v>0.124</v>
      </c>
      <c r="N486" s="247">
        <v>0.09</v>
      </c>
      <c r="O486" s="247">
        <v>0.107</v>
      </c>
      <c r="P486" s="248">
        <v>8.7999999999999995E-2</v>
      </c>
      <c r="Q486" s="422">
        <v>0.09</v>
      </c>
      <c r="R486" s="247">
        <v>0.106</v>
      </c>
      <c r="S486" s="247">
        <v>8.5999999999999993E-2</v>
      </c>
      <c r="T486" s="247">
        <v>6.4000000000000001E-2</v>
      </c>
      <c r="U486" s="247">
        <v>9.2999999999999999E-2</v>
      </c>
      <c r="V486" s="247">
        <v>0.1</v>
      </c>
      <c r="W486" s="248">
        <v>9.2999999999999999E-2</v>
      </c>
      <c r="X486" s="249">
        <v>0.1</v>
      </c>
      <c r="Z486" s="313"/>
    </row>
    <row r="487" spans="1:27" x14ac:dyDescent="0.2">
      <c r="A487" s="1210" t="s">
        <v>1</v>
      </c>
      <c r="B487" s="1211"/>
      <c r="C487" s="250">
        <f>C484/C483*100-100</f>
        <v>7.8446502057613259</v>
      </c>
      <c r="D487" s="251">
        <f t="shared" ref="D487:W487" si="227">D484/D483*100-100</f>
        <v>5.889917695473244</v>
      </c>
      <c r="E487" s="251">
        <f t="shared" si="227"/>
        <v>2.9578189300411424</v>
      </c>
      <c r="F487" s="251">
        <f t="shared" si="227"/>
        <v>9.2078189300411424</v>
      </c>
      <c r="G487" s="251">
        <f t="shared" si="227"/>
        <v>10.879629629629633</v>
      </c>
      <c r="H487" s="251">
        <f t="shared" si="227"/>
        <v>5.1440329218106911</v>
      </c>
      <c r="I487" s="252">
        <f t="shared" si="227"/>
        <v>8.4619341563785895</v>
      </c>
      <c r="J487" s="423">
        <f t="shared" si="227"/>
        <v>8.3847736625514386</v>
      </c>
      <c r="K487" s="251">
        <f t="shared" si="227"/>
        <v>2.3919753086419746</v>
      </c>
      <c r="L487" s="251">
        <f t="shared" si="227"/>
        <v>11.831275720164598</v>
      </c>
      <c r="M487" s="251">
        <f t="shared" si="227"/>
        <v>2.7777777777777715</v>
      </c>
      <c r="N487" s="251">
        <f t="shared" si="227"/>
        <v>-0.72016460905349788</v>
      </c>
      <c r="O487" s="251">
        <f t="shared" si="227"/>
        <v>4.5781893004115233</v>
      </c>
      <c r="P487" s="252">
        <f t="shared" si="227"/>
        <v>3.3950617283950493</v>
      </c>
      <c r="Q487" s="423">
        <f t="shared" si="227"/>
        <v>7.5617283950617349</v>
      </c>
      <c r="R487" s="251">
        <f t="shared" si="227"/>
        <v>9.3364197530864175</v>
      </c>
      <c r="S487" s="251">
        <f t="shared" si="227"/>
        <v>2.9063786008230608</v>
      </c>
      <c r="T487" s="251">
        <f t="shared" si="227"/>
        <v>18.106995884773667</v>
      </c>
      <c r="U487" s="251">
        <f t="shared" si="227"/>
        <v>6.790123456790127</v>
      </c>
      <c r="V487" s="251">
        <f t="shared" si="227"/>
        <v>8.7705761316872355</v>
      </c>
      <c r="W487" s="252">
        <f t="shared" si="227"/>
        <v>8.9763374485596756</v>
      </c>
      <c r="X487" s="316">
        <f>X484/X483*100-100</f>
        <v>6.610082304526756</v>
      </c>
      <c r="Y487" s="228"/>
    </row>
    <row r="488" spans="1:27" ht="13.5" thickBot="1" x14ac:dyDescent="0.25">
      <c r="A488" s="1206" t="s">
        <v>27</v>
      </c>
      <c r="B488" s="1207"/>
      <c r="C488" s="254">
        <f>C484-C470</f>
        <v>199</v>
      </c>
      <c r="D488" s="255">
        <f t="shared" ref="D488:X488" si="228">D484-D470</f>
        <v>177</v>
      </c>
      <c r="E488" s="255">
        <f t="shared" si="228"/>
        <v>-85</v>
      </c>
      <c r="F488" s="255">
        <f t="shared" si="228"/>
        <v>281</v>
      </c>
      <c r="G488" s="255">
        <f t="shared" si="228"/>
        <v>212</v>
      </c>
      <c r="H488" s="255">
        <f t="shared" si="228"/>
        <v>21</v>
      </c>
      <c r="I488" s="256">
        <f t="shared" si="228"/>
        <v>182</v>
      </c>
      <c r="J488" s="437">
        <f t="shared" si="228"/>
        <v>58</v>
      </c>
      <c r="K488" s="255">
        <f t="shared" si="228"/>
        <v>50</v>
      </c>
      <c r="L488" s="255">
        <f t="shared" si="228"/>
        <v>73</v>
      </c>
      <c r="M488" s="255">
        <f t="shared" si="228"/>
        <v>-90</v>
      </c>
      <c r="N488" s="255">
        <f t="shared" si="228"/>
        <v>186</v>
      </c>
      <c r="O488" s="255">
        <f t="shared" si="228"/>
        <v>99</v>
      </c>
      <c r="P488" s="256">
        <f t="shared" si="228"/>
        <v>-103</v>
      </c>
      <c r="Q488" s="437">
        <f t="shared" si="228"/>
        <v>8</v>
      </c>
      <c r="R488" s="255">
        <f t="shared" si="228"/>
        <v>-3</v>
      </c>
      <c r="S488" s="255">
        <f t="shared" si="228"/>
        <v>47</v>
      </c>
      <c r="T488" s="255">
        <f t="shared" si="228"/>
        <v>356</v>
      </c>
      <c r="U488" s="255">
        <f t="shared" si="228"/>
        <v>164</v>
      </c>
      <c r="V488" s="255">
        <f t="shared" si="228"/>
        <v>168</v>
      </c>
      <c r="W488" s="256">
        <f t="shared" si="228"/>
        <v>120</v>
      </c>
      <c r="X488" s="287">
        <f t="shared" si="228"/>
        <v>93</v>
      </c>
      <c r="Z488" s="210"/>
    </row>
    <row r="489" spans="1:27" x14ac:dyDescent="0.2">
      <c r="A489" s="1206" t="s">
        <v>51</v>
      </c>
      <c r="B489" s="1207"/>
      <c r="C489" s="259">
        <v>580</v>
      </c>
      <c r="D489" s="260">
        <v>579</v>
      </c>
      <c r="E489" s="260">
        <v>574</v>
      </c>
      <c r="F489" s="260">
        <v>167</v>
      </c>
      <c r="G489" s="260">
        <v>587</v>
      </c>
      <c r="H489" s="260">
        <v>579</v>
      </c>
      <c r="I489" s="261">
        <v>582</v>
      </c>
      <c r="J489" s="424">
        <v>606</v>
      </c>
      <c r="K489" s="260">
        <v>599</v>
      </c>
      <c r="L489" s="260">
        <v>611</v>
      </c>
      <c r="M489" s="260">
        <v>178</v>
      </c>
      <c r="N489" s="260">
        <v>608</v>
      </c>
      <c r="O489" s="260">
        <v>611</v>
      </c>
      <c r="P489" s="261">
        <v>612</v>
      </c>
      <c r="Q489" s="424">
        <v>613</v>
      </c>
      <c r="R489" s="260">
        <v>620</v>
      </c>
      <c r="S489" s="260">
        <v>604</v>
      </c>
      <c r="T489" s="260">
        <v>186</v>
      </c>
      <c r="U489" s="260">
        <v>617</v>
      </c>
      <c r="V489" s="260">
        <v>613</v>
      </c>
      <c r="W489" s="261">
        <v>611</v>
      </c>
      <c r="X489" s="337">
        <f>SUM(C489:W489)</f>
        <v>11337</v>
      </c>
      <c r="Y489" s="200" t="s">
        <v>56</v>
      </c>
      <c r="Z489" s="263">
        <f>X475-X489</f>
        <v>25</v>
      </c>
      <c r="AA489" s="285">
        <f>Z489/X475</f>
        <v>2.2003168456257703E-3</v>
      </c>
    </row>
    <row r="490" spans="1:27" x14ac:dyDescent="0.2">
      <c r="A490" s="1206" t="s">
        <v>28</v>
      </c>
      <c r="B490" s="1207"/>
      <c r="C490" s="218"/>
      <c r="D490" s="267"/>
      <c r="E490" s="267"/>
      <c r="F490" s="267"/>
      <c r="G490" s="267"/>
      <c r="H490" s="267"/>
      <c r="I490" s="219"/>
      <c r="J490" s="425"/>
      <c r="K490" s="267"/>
      <c r="L490" s="267"/>
      <c r="M490" s="267"/>
      <c r="N490" s="267"/>
      <c r="O490" s="267"/>
      <c r="P490" s="219"/>
      <c r="Q490" s="425"/>
      <c r="R490" s="267"/>
      <c r="S490" s="267"/>
      <c r="T490" s="267"/>
      <c r="U490" s="267"/>
      <c r="V490" s="267"/>
      <c r="W490" s="219"/>
      <c r="X490" s="222"/>
      <c r="Y490" s="200" t="s">
        <v>57</v>
      </c>
      <c r="Z490" s="200">
        <v>164.06</v>
      </c>
    </row>
    <row r="491" spans="1:27" ht="13.5" thickBot="1" x14ac:dyDescent="0.25">
      <c r="A491" s="1212" t="s">
        <v>26</v>
      </c>
      <c r="B491" s="1213"/>
      <c r="C491" s="623">
        <f>C490-C476</f>
        <v>0</v>
      </c>
      <c r="D491" s="624">
        <f t="shared" ref="D491:W491" si="229">D490-D476</f>
        <v>0</v>
      </c>
      <c r="E491" s="624">
        <f t="shared" si="229"/>
        <v>0</v>
      </c>
      <c r="F491" s="624">
        <f t="shared" si="229"/>
        <v>0</v>
      </c>
      <c r="G491" s="624">
        <f t="shared" si="229"/>
        <v>0</v>
      </c>
      <c r="H491" s="624">
        <f t="shared" si="229"/>
        <v>0</v>
      </c>
      <c r="I491" s="625">
        <f t="shared" si="229"/>
        <v>0</v>
      </c>
      <c r="J491" s="723">
        <f t="shared" si="229"/>
        <v>0</v>
      </c>
      <c r="K491" s="624">
        <f t="shared" si="229"/>
        <v>0</v>
      </c>
      <c r="L491" s="624">
        <f t="shared" si="229"/>
        <v>0</v>
      </c>
      <c r="M491" s="624">
        <f t="shared" si="229"/>
        <v>0</v>
      </c>
      <c r="N491" s="624">
        <f t="shared" si="229"/>
        <v>0</v>
      </c>
      <c r="O491" s="624">
        <f t="shared" si="229"/>
        <v>0</v>
      </c>
      <c r="P491" s="625">
        <f t="shared" si="229"/>
        <v>0</v>
      </c>
      <c r="Q491" s="723">
        <f t="shared" si="229"/>
        <v>0</v>
      </c>
      <c r="R491" s="624">
        <f t="shared" si="229"/>
        <v>0</v>
      </c>
      <c r="S491" s="624">
        <f t="shared" si="229"/>
        <v>0</v>
      </c>
      <c r="T491" s="624">
        <f t="shared" si="229"/>
        <v>0</v>
      </c>
      <c r="U491" s="624">
        <f t="shared" si="229"/>
        <v>0</v>
      </c>
      <c r="V491" s="624">
        <f t="shared" si="229"/>
        <v>0</v>
      </c>
      <c r="W491" s="625">
        <f t="shared" si="229"/>
        <v>0</v>
      </c>
      <c r="X491" s="223"/>
      <c r="Y491" s="200" t="s">
        <v>26</v>
      </c>
      <c r="Z491" s="200">
        <f>Z490-Z476</f>
        <v>-3.9999999999992042E-2</v>
      </c>
    </row>
    <row r="494" spans="1:27" ht="13.5" thickBot="1" x14ac:dyDescent="0.25"/>
    <row r="495" spans="1:27" ht="13.5" thickBot="1" x14ac:dyDescent="0.25">
      <c r="A495" s="230" t="s">
        <v>324</v>
      </c>
      <c r="B495" s="1025">
        <f>B481+1</f>
        <v>33</v>
      </c>
      <c r="C495" s="1082" t="s">
        <v>130</v>
      </c>
      <c r="D495" s="1083"/>
      <c r="E495" s="1083"/>
      <c r="F495" s="1083"/>
      <c r="G495" s="1083"/>
      <c r="H495" s="1083"/>
      <c r="I495" s="1084"/>
      <c r="J495" s="1085" t="s">
        <v>131</v>
      </c>
      <c r="K495" s="1083"/>
      <c r="L495" s="1083"/>
      <c r="M495" s="1083"/>
      <c r="N495" s="1083"/>
      <c r="O495" s="1083"/>
      <c r="P495" s="1084"/>
      <c r="Q495" s="1086" t="s">
        <v>53</v>
      </c>
      <c r="R495" s="1087"/>
      <c r="S495" s="1087"/>
      <c r="T495" s="1087"/>
      <c r="U495" s="1087"/>
      <c r="V495" s="1087"/>
      <c r="W495" s="1088"/>
      <c r="X495" s="1080" t="s">
        <v>55</v>
      </c>
      <c r="Y495" s="228">
        <v>816</v>
      </c>
    </row>
    <row r="496" spans="1:27" ht="13.5" thickBot="1" x14ac:dyDescent="0.25">
      <c r="A496" s="1204" t="s">
        <v>54</v>
      </c>
      <c r="B496" s="1205"/>
      <c r="C496" s="903">
        <v>1</v>
      </c>
      <c r="D496" s="900">
        <v>2</v>
      </c>
      <c r="E496" s="900">
        <v>3</v>
      </c>
      <c r="F496" s="900">
        <v>4</v>
      </c>
      <c r="G496" s="900">
        <v>5</v>
      </c>
      <c r="H496" s="900">
        <v>6</v>
      </c>
      <c r="I496" s="901">
        <v>7</v>
      </c>
      <c r="J496" s="902">
        <v>8</v>
      </c>
      <c r="K496" s="900">
        <v>9</v>
      </c>
      <c r="L496" s="900">
        <v>10</v>
      </c>
      <c r="M496" s="900">
        <v>11</v>
      </c>
      <c r="N496" s="900">
        <v>12</v>
      </c>
      <c r="O496" s="900">
        <v>13</v>
      </c>
      <c r="P496" s="901">
        <v>14</v>
      </c>
      <c r="Q496" s="902">
        <v>15</v>
      </c>
      <c r="R496" s="900">
        <v>16</v>
      </c>
      <c r="S496" s="900">
        <v>17</v>
      </c>
      <c r="T496" s="900">
        <v>18</v>
      </c>
      <c r="U496" s="900">
        <v>19</v>
      </c>
      <c r="V496" s="900">
        <v>20</v>
      </c>
      <c r="W496" s="901">
        <v>21</v>
      </c>
      <c r="X496" s="1081"/>
      <c r="Y496" s="228"/>
      <c r="Z496" s="228"/>
    </row>
    <row r="497" spans="1:27" x14ac:dyDescent="0.2">
      <c r="A497" s="1208" t="s">
        <v>3</v>
      </c>
      <c r="B497" s="1209"/>
      <c r="C497" s="442">
        <v>3906</v>
      </c>
      <c r="D497" s="443">
        <v>3906</v>
      </c>
      <c r="E497" s="443">
        <v>3906</v>
      </c>
      <c r="F497" s="443">
        <v>3906</v>
      </c>
      <c r="G497" s="443">
        <v>3906</v>
      </c>
      <c r="H497" s="443">
        <v>3906</v>
      </c>
      <c r="I497" s="634">
        <v>3906</v>
      </c>
      <c r="J497" s="637">
        <v>3906</v>
      </c>
      <c r="K497" s="443">
        <v>3906</v>
      </c>
      <c r="L497" s="443">
        <v>3906</v>
      </c>
      <c r="M497" s="443">
        <v>3906</v>
      </c>
      <c r="N497" s="443">
        <v>3906</v>
      </c>
      <c r="O497" s="443">
        <v>3906</v>
      </c>
      <c r="P497" s="634">
        <v>3906</v>
      </c>
      <c r="Q497" s="637">
        <v>3906</v>
      </c>
      <c r="R497" s="443">
        <v>3906</v>
      </c>
      <c r="S497" s="443">
        <v>3906</v>
      </c>
      <c r="T497" s="443">
        <v>3906</v>
      </c>
      <c r="U497" s="443">
        <v>3906</v>
      </c>
      <c r="V497" s="443">
        <v>3906</v>
      </c>
      <c r="W497" s="634">
        <v>3906</v>
      </c>
      <c r="X497" s="342">
        <v>3906</v>
      </c>
      <c r="Z497" s="210"/>
    </row>
    <row r="498" spans="1:27" x14ac:dyDescent="0.2">
      <c r="A498" s="1210" t="s">
        <v>6</v>
      </c>
      <c r="B498" s="1211"/>
      <c r="C498" s="239">
        <v>4088</v>
      </c>
      <c r="D498" s="240">
        <v>4206</v>
      </c>
      <c r="E498" s="240">
        <v>4069</v>
      </c>
      <c r="F498" s="240">
        <v>4172</v>
      </c>
      <c r="G498" s="240">
        <v>4250</v>
      </c>
      <c r="H498" s="240">
        <v>4164</v>
      </c>
      <c r="I498" s="241">
        <v>4219</v>
      </c>
      <c r="J498" s="420">
        <v>4326</v>
      </c>
      <c r="K498" s="240">
        <v>4019</v>
      </c>
      <c r="L498" s="240">
        <v>4338</v>
      </c>
      <c r="M498" s="240">
        <v>4377</v>
      </c>
      <c r="N498" s="240">
        <v>3923</v>
      </c>
      <c r="O498" s="240">
        <v>4113</v>
      </c>
      <c r="P498" s="241">
        <v>4177</v>
      </c>
      <c r="Q498" s="420">
        <v>4236</v>
      </c>
      <c r="R498" s="240">
        <v>4323</v>
      </c>
      <c r="S498" s="240">
        <v>4083</v>
      </c>
      <c r="T498" s="240">
        <v>4440</v>
      </c>
      <c r="U498" s="240">
        <v>4156</v>
      </c>
      <c r="V498" s="240">
        <v>4295</v>
      </c>
      <c r="W498" s="241">
        <v>4215</v>
      </c>
      <c r="X498" s="317">
        <v>4186</v>
      </c>
    </row>
    <row r="499" spans="1:27" x14ac:dyDescent="0.2">
      <c r="A499" s="1206" t="s">
        <v>7</v>
      </c>
      <c r="B499" s="1207"/>
      <c r="C499" s="242">
        <v>58.1</v>
      </c>
      <c r="D499" s="243">
        <v>67.400000000000006</v>
      </c>
      <c r="E499" s="243">
        <v>79.099999999999994</v>
      </c>
      <c r="F499" s="243">
        <v>78.599999999999994</v>
      </c>
      <c r="G499" s="243">
        <v>72.099999999999994</v>
      </c>
      <c r="H499" s="243">
        <v>72.099999999999994</v>
      </c>
      <c r="I499" s="244">
        <v>69.8</v>
      </c>
      <c r="J499" s="421">
        <v>53.5</v>
      </c>
      <c r="K499" s="243">
        <v>65.099999999999994</v>
      </c>
      <c r="L499" s="243">
        <v>69.8</v>
      </c>
      <c r="M499" s="243">
        <v>78.599999999999994</v>
      </c>
      <c r="N499" s="243">
        <v>62.8</v>
      </c>
      <c r="O499" s="243">
        <v>79.099999999999994</v>
      </c>
      <c r="P499" s="244">
        <v>65.099999999999994</v>
      </c>
      <c r="Q499" s="421">
        <v>62.8</v>
      </c>
      <c r="R499" s="243">
        <v>65.099999999999994</v>
      </c>
      <c r="S499" s="243">
        <v>83.7</v>
      </c>
      <c r="T499" s="243">
        <v>85.7</v>
      </c>
      <c r="U499" s="243">
        <v>65.099999999999994</v>
      </c>
      <c r="V499" s="243">
        <v>65.099999999999994</v>
      </c>
      <c r="W499" s="244">
        <v>76.7</v>
      </c>
      <c r="X499" s="245">
        <v>66.8</v>
      </c>
      <c r="Y499" s="228"/>
      <c r="Z499" s="393"/>
    </row>
    <row r="500" spans="1:27" x14ac:dyDescent="0.2">
      <c r="A500" s="1206" t="s">
        <v>8</v>
      </c>
      <c r="B500" s="1207"/>
      <c r="C500" s="246">
        <v>0.11600000000000001</v>
      </c>
      <c r="D500" s="247">
        <v>0.106</v>
      </c>
      <c r="E500" s="247">
        <v>8.5999999999999993E-2</v>
      </c>
      <c r="F500" s="247">
        <v>7.8E-2</v>
      </c>
      <c r="G500" s="247">
        <v>9.4E-2</v>
      </c>
      <c r="H500" s="247">
        <v>9.0999999999999998E-2</v>
      </c>
      <c r="I500" s="248">
        <v>9.1999999999999998E-2</v>
      </c>
      <c r="J500" s="422">
        <v>0.11799999999999999</v>
      </c>
      <c r="K500" s="247">
        <v>0.104</v>
      </c>
      <c r="L500" s="247">
        <v>0.1</v>
      </c>
      <c r="M500" s="247">
        <v>8.4000000000000005E-2</v>
      </c>
      <c r="N500" s="247">
        <v>0.106</v>
      </c>
      <c r="O500" s="247">
        <v>8.8999999999999996E-2</v>
      </c>
      <c r="P500" s="248">
        <v>9.9000000000000005E-2</v>
      </c>
      <c r="Q500" s="422">
        <v>0.113</v>
      </c>
      <c r="R500" s="247">
        <v>0.11600000000000001</v>
      </c>
      <c r="S500" s="247">
        <v>8.4000000000000005E-2</v>
      </c>
      <c r="T500" s="247">
        <v>0.09</v>
      </c>
      <c r="U500" s="247">
        <v>0.108</v>
      </c>
      <c r="V500" s="247">
        <v>0.114</v>
      </c>
      <c r="W500" s="248">
        <v>8.7999999999999995E-2</v>
      </c>
      <c r="X500" s="249">
        <v>0.104</v>
      </c>
      <c r="Z500" s="313"/>
    </row>
    <row r="501" spans="1:27" x14ac:dyDescent="0.2">
      <c r="A501" s="1210" t="s">
        <v>1</v>
      </c>
      <c r="B501" s="1211"/>
      <c r="C501" s="250">
        <f>C498/C497*100-100</f>
        <v>4.6594982078853207</v>
      </c>
      <c r="D501" s="251">
        <f t="shared" ref="D501:W501" si="230">D498/D497*100-100</f>
        <v>7.6804915514592835</v>
      </c>
      <c r="E501" s="251">
        <f t="shared" si="230"/>
        <v>4.173067076292881</v>
      </c>
      <c r="F501" s="251">
        <f t="shared" si="230"/>
        <v>6.8100358422939138</v>
      </c>
      <c r="G501" s="251">
        <f t="shared" si="230"/>
        <v>8.8069636456733207</v>
      </c>
      <c r="H501" s="251">
        <f t="shared" si="230"/>
        <v>6.6052227342549941</v>
      </c>
      <c r="I501" s="252">
        <f t="shared" si="230"/>
        <v>8.013312852022537</v>
      </c>
      <c r="J501" s="423">
        <f t="shared" si="230"/>
        <v>10.752688172043008</v>
      </c>
      <c r="K501" s="251">
        <f t="shared" si="230"/>
        <v>2.8929851510496718</v>
      </c>
      <c r="L501" s="251">
        <f t="shared" si="230"/>
        <v>11.059907834101381</v>
      </c>
      <c r="M501" s="251">
        <f t="shared" si="230"/>
        <v>12.058371735791098</v>
      </c>
      <c r="N501" s="251">
        <f t="shared" si="230"/>
        <v>0.43522785458269198</v>
      </c>
      <c r="O501" s="251">
        <f t="shared" si="230"/>
        <v>5.2995391705069181</v>
      </c>
      <c r="P501" s="252">
        <f t="shared" si="230"/>
        <v>6.9380440348182333</v>
      </c>
      <c r="Q501" s="423">
        <f t="shared" si="230"/>
        <v>8.4485407066052147</v>
      </c>
      <c r="R501" s="251">
        <f t="shared" si="230"/>
        <v>10.675883256528422</v>
      </c>
      <c r="S501" s="251">
        <f t="shared" si="230"/>
        <v>4.5314900153609727</v>
      </c>
      <c r="T501" s="251">
        <f t="shared" si="230"/>
        <v>13.671274961597547</v>
      </c>
      <c r="U501" s="251">
        <f t="shared" si="230"/>
        <v>6.4004096262160886</v>
      </c>
      <c r="V501" s="251">
        <f t="shared" si="230"/>
        <v>9.9590373783922104</v>
      </c>
      <c r="W501" s="252">
        <f t="shared" si="230"/>
        <v>7.9109062980030558</v>
      </c>
      <c r="X501" s="316">
        <f>X498/X497*100-100</f>
        <v>7.1684587813620055</v>
      </c>
      <c r="Y501" s="228"/>
    </row>
    <row r="502" spans="1:27" ht="13.5" thickBot="1" x14ac:dyDescent="0.25">
      <c r="A502" s="1206" t="s">
        <v>27</v>
      </c>
      <c r="B502" s="1207"/>
      <c r="C502" s="254">
        <f>C498-C484</f>
        <v>-105</v>
      </c>
      <c r="D502" s="255">
        <f t="shared" ref="D502:X502" si="231">D498-D484</f>
        <v>89</v>
      </c>
      <c r="E502" s="255">
        <f t="shared" si="231"/>
        <v>66</v>
      </c>
      <c r="F502" s="255">
        <f t="shared" si="231"/>
        <v>-74</v>
      </c>
      <c r="G502" s="255">
        <f t="shared" si="231"/>
        <v>-61</v>
      </c>
      <c r="H502" s="255">
        <f t="shared" si="231"/>
        <v>76</v>
      </c>
      <c r="I502" s="256">
        <f t="shared" si="231"/>
        <v>2</v>
      </c>
      <c r="J502" s="437">
        <f t="shared" si="231"/>
        <v>112</v>
      </c>
      <c r="K502" s="255">
        <f t="shared" si="231"/>
        <v>38</v>
      </c>
      <c r="L502" s="255">
        <f t="shared" si="231"/>
        <v>-10</v>
      </c>
      <c r="M502" s="255">
        <f t="shared" si="231"/>
        <v>381</v>
      </c>
      <c r="N502" s="255">
        <f t="shared" si="231"/>
        <v>63</v>
      </c>
      <c r="O502" s="255">
        <f t="shared" si="231"/>
        <v>47</v>
      </c>
      <c r="P502" s="256">
        <f t="shared" si="231"/>
        <v>157</v>
      </c>
      <c r="Q502" s="437">
        <f t="shared" si="231"/>
        <v>54</v>
      </c>
      <c r="R502" s="255">
        <f t="shared" si="231"/>
        <v>72</v>
      </c>
      <c r="S502" s="255">
        <f t="shared" si="231"/>
        <v>82</v>
      </c>
      <c r="T502" s="255">
        <f t="shared" si="231"/>
        <v>-152</v>
      </c>
      <c r="U502" s="255">
        <f t="shared" si="231"/>
        <v>4</v>
      </c>
      <c r="V502" s="255">
        <f t="shared" si="231"/>
        <v>66</v>
      </c>
      <c r="W502" s="256">
        <f t="shared" si="231"/>
        <v>-22</v>
      </c>
      <c r="X502" s="287">
        <f t="shared" si="231"/>
        <v>41</v>
      </c>
      <c r="Z502" s="210"/>
    </row>
    <row r="503" spans="1:27" x14ac:dyDescent="0.2">
      <c r="A503" s="1206" t="s">
        <v>51</v>
      </c>
      <c r="B503" s="1207"/>
      <c r="C503" s="259">
        <v>579</v>
      </c>
      <c r="D503" s="260">
        <v>576</v>
      </c>
      <c r="E503" s="260">
        <v>572</v>
      </c>
      <c r="F503" s="260">
        <v>164</v>
      </c>
      <c r="G503" s="260">
        <v>586</v>
      </c>
      <c r="H503" s="260">
        <v>576</v>
      </c>
      <c r="I503" s="261">
        <v>581</v>
      </c>
      <c r="J503" s="424">
        <v>606</v>
      </c>
      <c r="K503" s="260">
        <v>599</v>
      </c>
      <c r="L503" s="260">
        <v>611</v>
      </c>
      <c r="M503" s="260">
        <v>178</v>
      </c>
      <c r="N503" s="260">
        <v>607</v>
      </c>
      <c r="O503" s="260">
        <v>610</v>
      </c>
      <c r="P503" s="261">
        <v>610</v>
      </c>
      <c r="Q503" s="424">
        <v>612</v>
      </c>
      <c r="R503" s="260">
        <v>620</v>
      </c>
      <c r="S503" s="260">
        <v>604</v>
      </c>
      <c r="T503" s="260">
        <v>186</v>
      </c>
      <c r="U503" s="260">
        <v>614</v>
      </c>
      <c r="V503" s="260">
        <v>611</v>
      </c>
      <c r="W503" s="261">
        <v>610</v>
      </c>
      <c r="X503" s="337">
        <f>SUM(C503:W503)</f>
        <v>11312</v>
      </c>
      <c r="Y503" s="200" t="s">
        <v>56</v>
      </c>
      <c r="Z503" s="263">
        <f>X489-X503</f>
        <v>25</v>
      </c>
      <c r="AA503" s="285">
        <f>Z503/X489</f>
        <v>2.2051689159389609E-3</v>
      </c>
    </row>
    <row r="504" spans="1:27" x14ac:dyDescent="0.2">
      <c r="A504" s="1206" t="s">
        <v>28</v>
      </c>
      <c r="B504" s="1207"/>
      <c r="C504" s="218"/>
      <c r="D504" s="267"/>
      <c r="E504" s="267"/>
      <c r="F504" s="267"/>
      <c r="G504" s="267"/>
      <c r="H504" s="267"/>
      <c r="I504" s="219"/>
      <c r="J504" s="425"/>
      <c r="K504" s="267"/>
      <c r="L504" s="267"/>
      <c r="M504" s="267"/>
      <c r="N504" s="267"/>
      <c r="O504" s="267"/>
      <c r="P504" s="219"/>
      <c r="Q504" s="425"/>
      <c r="R504" s="267"/>
      <c r="S504" s="267"/>
      <c r="T504" s="267"/>
      <c r="U504" s="267"/>
      <c r="V504" s="267"/>
      <c r="W504" s="219"/>
      <c r="X504" s="222"/>
      <c r="Y504" s="200" t="s">
        <v>57</v>
      </c>
      <c r="Z504" s="200">
        <v>164.09</v>
      </c>
    </row>
    <row r="505" spans="1:27" ht="13.5" thickBot="1" x14ac:dyDescent="0.25">
      <c r="A505" s="1212" t="s">
        <v>26</v>
      </c>
      <c r="B505" s="1213"/>
      <c r="C505" s="623">
        <f>C504-C490</f>
        <v>0</v>
      </c>
      <c r="D505" s="624">
        <f t="shared" ref="D505:W505" si="232">D504-D490</f>
        <v>0</v>
      </c>
      <c r="E505" s="624">
        <f t="shared" si="232"/>
        <v>0</v>
      </c>
      <c r="F505" s="624">
        <f t="shared" si="232"/>
        <v>0</v>
      </c>
      <c r="G505" s="624">
        <f t="shared" si="232"/>
        <v>0</v>
      </c>
      <c r="H505" s="624">
        <f t="shared" si="232"/>
        <v>0</v>
      </c>
      <c r="I505" s="625">
        <f t="shared" si="232"/>
        <v>0</v>
      </c>
      <c r="J505" s="723">
        <f t="shared" si="232"/>
        <v>0</v>
      </c>
      <c r="K505" s="624">
        <f t="shared" si="232"/>
        <v>0</v>
      </c>
      <c r="L505" s="624">
        <f t="shared" si="232"/>
        <v>0</v>
      </c>
      <c r="M505" s="624">
        <f t="shared" si="232"/>
        <v>0</v>
      </c>
      <c r="N505" s="624">
        <f t="shared" si="232"/>
        <v>0</v>
      </c>
      <c r="O505" s="624">
        <f t="shared" si="232"/>
        <v>0</v>
      </c>
      <c r="P505" s="625">
        <f t="shared" si="232"/>
        <v>0</v>
      </c>
      <c r="Q505" s="723">
        <f t="shared" si="232"/>
        <v>0</v>
      </c>
      <c r="R505" s="624">
        <f t="shared" si="232"/>
        <v>0</v>
      </c>
      <c r="S505" s="624">
        <f t="shared" si="232"/>
        <v>0</v>
      </c>
      <c r="T505" s="624">
        <f t="shared" si="232"/>
        <v>0</v>
      </c>
      <c r="U505" s="624">
        <f t="shared" si="232"/>
        <v>0</v>
      </c>
      <c r="V505" s="624">
        <f t="shared" si="232"/>
        <v>0</v>
      </c>
      <c r="W505" s="625">
        <f t="shared" si="232"/>
        <v>0</v>
      </c>
      <c r="X505" s="223"/>
      <c r="Y505" s="200" t="s">
        <v>26</v>
      </c>
      <c r="Z505" s="200">
        <f>Z504-Z490</f>
        <v>3.0000000000001137E-2</v>
      </c>
    </row>
    <row r="508" spans="1:27" ht="13.5" thickBot="1" x14ac:dyDescent="0.25"/>
    <row r="509" spans="1:27" ht="13.5" thickBot="1" x14ac:dyDescent="0.25">
      <c r="A509" s="230" t="s">
        <v>324</v>
      </c>
      <c r="B509" s="1025">
        <f>B495+1</f>
        <v>34</v>
      </c>
      <c r="C509" s="1082" t="s">
        <v>130</v>
      </c>
      <c r="D509" s="1083"/>
      <c r="E509" s="1083"/>
      <c r="F509" s="1083"/>
      <c r="G509" s="1083"/>
      <c r="H509" s="1083"/>
      <c r="I509" s="1084"/>
      <c r="J509" s="1085" t="s">
        <v>131</v>
      </c>
      <c r="K509" s="1083"/>
      <c r="L509" s="1083"/>
      <c r="M509" s="1083"/>
      <c r="N509" s="1083"/>
      <c r="O509" s="1083"/>
      <c r="P509" s="1084"/>
      <c r="Q509" s="1086" t="s">
        <v>53</v>
      </c>
      <c r="R509" s="1087"/>
      <c r="S509" s="1087"/>
      <c r="T509" s="1087"/>
      <c r="U509" s="1087"/>
      <c r="V509" s="1087"/>
      <c r="W509" s="1088"/>
      <c r="X509" s="1080" t="s">
        <v>55</v>
      </c>
      <c r="Y509" s="228">
        <v>815</v>
      </c>
    </row>
    <row r="510" spans="1:27" ht="13.5" thickBot="1" x14ac:dyDescent="0.25">
      <c r="A510" s="1204" t="s">
        <v>54</v>
      </c>
      <c r="B510" s="1205"/>
      <c r="C510" s="903">
        <v>1</v>
      </c>
      <c r="D510" s="900">
        <v>2</v>
      </c>
      <c r="E510" s="900">
        <v>3</v>
      </c>
      <c r="F510" s="900">
        <v>4</v>
      </c>
      <c r="G510" s="900">
        <v>5</v>
      </c>
      <c r="H510" s="900">
        <v>6</v>
      </c>
      <c r="I510" s="901">
        <v>7</v>
      </c>
      <c r="J510" s="902">
        <v>8</v>
      </c>
      <c r="K510" s="900">
        <v>9</v>
      </c>
      <c r="L510" s="900">
        <v>10</v>
      </c>
      <c r="M510" s="900">
        <v>11</v>
      </c>
      <c r="N510" s="900">
        <v>12</v>
      </c>
      <c r="O510" s="900">
        <v>13</v>
      </c>
      <c r="P510" s="901">
        <v>14</v>
      </c>
      <c r="Q510" s="902">
        <v>15</v>
      </c>
      <c r="R510" s="900">
        <v>16</v>
      </c>
      <c r="S510" s="900">
        <v>17</v>
      </c>
      <c r="T510" s="900">
        <v>18</v>
      </c>
      <c r="U510" s="900">
        <v>19</v>
      </c>
      <c r="V510" s="900">
        <v>20</v>
      </c>
      <c r="W510" s="901">
        <v>21</v>
      </c>
      <c r="X510" s="1081"/>
      <c r="Y510" s="228"/>
      <c r="Z510" s="228"/>
    </row>
    <row r="511" spans="1:27" x14ac:dyDescent="0.2">
      <c r="A511" s="1208" t="s">
        <v>3</v>
      </c>
      <c r="B511" s="1209"/>
      <c r="C511" s="442">
        <v>3924</v>
      </c>
      <c r="D511" s="443">
        <v>3924</v>
      </c>
      <c r="E511" s="443">
        <v>3924</v>
      </c>
      <c r="F511" s="443">
        <v>3924</v>
      </c>
      <c r="G511" s="443">
        <v>3924</v>
      </c>
      <c r="H511" s="443">
        <v>3924</v>
      </c>
      <c r="I511" s="634">
        <v>3924</v>
      </c>
      <c r="J511" s="637">
        <v>3924</v>
      </c>
      <c r="K511" s="443">
        <v>3924</v>
      </c>
      <c r="L511" s="443">
        <v>3924</v>
      </c>
      <c r="M511" s="443">
        <v>3924</v>
      </c>
      <c r="N511" s="443">
        <v>3924</v>
      </c>
      <c r="O511" s="443">
        <v>3924</v>
      </c>
      <c r="P511" s="634">
        <v>3924</v>
      </c>
      <c r="Q511" s="637">
        <v>3924</v>
      </c>
      <c r="R511" s="443">
        <v>3924</v>
      </c>
      <c r="S511" s="443">
        <v>3924</v>
      </c>
      <c r="T511" s="443">
        <v>3924</v>
      </c>
      <c r="U511" s="443">
        <v>3924</v>
      </c>
      <c r="V511" s="443">
        <v>3924</v>
      </c>
      <c r="W511" s="634">
        <v>3924</v>
      </c>
      <c r="X511" s="342">
        <v>3924</v>
      </c>
      <c r="Z511" s="210"/>
    </row>
    <row r="512" spans="1:27" x14ac:dyDescent="0.2">
      <c r="A512" s="1210" t="s">
        <v>6</v>
      </c>
      <c r="B512" s="1211"/>
      <c r="C512" s="239">
        <v>4172</v>
      </c>
      <c r="D512" s="240">
        <v>4268</v>
      </c>
      <c r="E512" s="240">
        <v>4193</v>
      </c>
      <c r="F512" s="240">
        <v>4304</v>
      </c>
      <c r="G512" s="240">
        <v>4362</v>
      </c>
      <c r="H512" s="240">
        <v>4214</v>
      </c>
      <c r="I512" s="241">
        <v>4225</v>
      </c>
      <c r="J512" s="420">
        <v>4225</v>
      </c>
      <c r="K512" s="240">
        <v>4308</v>
      </c>
      <c r="L512" s="240">
        <v>4495</v>
      </c>
      <c r="M512" s="240">
        <v>4243</v>
      </c>
      <c r="N512" s="240">
        <v>4020</v>
      </c>
      <c r="O512" s="240">
        <v>4196</v>
      </c>
      <c r="P512" s="241">
        <v>4194</v>
      </c>
      <c r="Q512" s="420">
        <v>4266</v>
      </c>
      <c r="R512" s="240">
        <v>4537</v>
      </c>
      <c r="S512" s="240">
        <v>4210</v>
      </c>
      <c r="T512" s="240">
        <v>4714</v>
      </c>
      <c r="U512" s="240">
        <v>4207</v>
      </c>
      <c r="V512" s="240">
        <v>4376</v>
      </c>
      <c r="W512" s="241">
        <v>4307</v>
      </c>
      <c r="X512" s="317">
        <v>4273</v>
      </c>
    </row>
    <row r="513" spans="1:27" x14ac:dyDescent="0.2">
      <c r="A513" s="1206" t="s">
        <v>7</v>
      </c>
      <c r="B513" s="1207"/>
      <c r="C513" s="242">
        <v>74.400000000000006</v>
      </c>
      <c r="D513" s="243">
        <v>65.099999999999994</v>
      </c>
      <c r="E513" s="243">
        <v>55.8</v>
      </c>
      <c r="F513" s="243">
        <v>100</v>
      </c>
      <c r="G513" s="243">
        <v>67.400000000000006</v>
      </c>
      <c r="H513" s="243">
        <v>62.8</v>
      </c>
      <c r="I513" s="244">
        <v>72.099999999999994</v>
      </c>
      <c r="J513" s="421">
        <v>72.099999999999994</v>
      </c>
      <c r="K513" s="243">
        <v>60.5</v>
      </c>
      <c r="L513" s="243">
        <v>69.8</v>
      </c>
      <c r="M513" s="243">
        <v>78.599999999999994</v>
      </c>
      <c r="N513" s="243">
        <v>65.099999999999994</v>
      </c>
      <c r="O513" s="243">
        <v>69.8</v>
      </c>
      <c r="P513" s="244">
        <v>76.7</v>
      </c>
      <c r="Q513" s="421">
        <v>81.400000000000006</v>
      </c>
      <c r="R513" s="243">
        <v>74.400000000000006</v>
      </c>
      <c r="S513" s="243">
        <v>62.8</v>
      </c>
      <c r="T513" s="243">
        <v>78.599999999999994</v>
      </c>
      <c r="U513" s="243">
        <v>67.400000000000006</v>
      </c>
      <c r="V513" s="243">
        <v>76.7</v>
      </c>
      <c r="W513" s="244">
        <v>68.2</v>
      </c>
      <c r="X513" s="245">
        <v>67.400000000000006</v>
      </c>
      <c r="Y513" s="228"/>
      <c r="Z513" s="393"/>
    </row>
    <row r="514" spans="1:27" x14ac:dyDescent="0.2">
      <c r="A514" s="1206" t="s">
        <v>8</v>
      </c>
      <c r="B514" s="1207"/>
      <c r="C514" s="246">
        <v>8.8999999999999996E-2</v>
      </c>
      <c r="D514" s="247">
        <v>0.11</v>
      </c>
      <c r="E514" s="247">
        <v>0.11</v>
      </c>
      <c r="F514" s="247">
        <v>4.7E-2</v>
      </c>
      <c r="G514" s="247">
        <v>8.5999999999999993E-2</v>
      </c>
      <c r="H514" s="247">
        <v>0.106</v>
      </c>
      <c r="I514" s="248">
        <v>9.5000000000000001E-2</v>
      </c>
      <c r="J514" s="422">
        <v>0.104</v>
      </c>
      <c r="K514" s="247">
        <v>0.11700000000000001</v>
      </c>
      <c r="L514" s="247">
        <v>9.6000000000000002E-2</v>
      </c>
      <c r="M514" s="247">
        <v>0.09</v>
      </c>
      <c r="N514" s="247">
        <v>9.7000000000000003E-2</v>
      </c>
      <c r="O514" s="247">
        <v>0.121</v>
      </c>
      <c r="P514" s="248">
        <v>8.3000000000000004E-2</v>
      </c>
      <c r="Q514" s="422">
        <v>7.9000000000000001E-2</v>
      </c>
      <c r="R514" s="247">
        <v>0.10199999999999999</v>
      </c>
      <c r="S514" s="247">
        <v>9.4E-2</v>
      </c>
      <c r="T514" s="247">
        <v>9.0999999999999998E-2</v>
      </c>
      <c r="U514" s="247">
        <v>9.2999999999999999E-2</v>
      </c>
      <c r="V514" s="247">
        <v>8.7999999999999995E-2</v>
      </c>
      <c r="W514" s="248">
        <v>0.11</v>
      </c>
      <c r="X514" s="249">
        <v>0.10199999999999999</v>
      </c>
      <c r="Z514" s="313"/>
    </row>
    <row r="515" spans="1:27" x14ac:dyDescent="0.2">
      <c r="A515" s="1210" t="s">
        <v>1</v>
      </c>
      <c r="B515" s="1211"/>
      <c r="C515" s="250">
        <f>C512/C511*100-100</f>
        <v>6.320081549439351</v>
      </c>
      <c r="D515" s="251">
        <f t="shared" ref="D515:W515" si="233">D512/D511*100-100</f>
        <v>8.7665647298674827</v>
      </c>
      <c r="E515" s="251">
        <f t="shared" si="233"/>
        <v>6.8552497451580052</v>
      </c>
      <c r="F515" s="251">
        <f t="shared" si="233"/>
        <v>9.683995922528041</v>
      </c>
      <c r="G515" s="251">
        <f t="shared" si="233"/>
        <v>11.162079510703364</v>
      </c>
      <c r="H515" s="251">
        <f t="shared" si="233"/>
        <v>7.3904179408766453</v>
      </c>
      <c r="I515" s="252">
        <f t="shared" si="233"/>
        <v>7.6707441386340491</v>
      </c>
      <c r="J515" s="423">
        <f t="shared" si="233"/>
        <v>7.6707441386340491</v>
      </c>
      <c r="K515" s="251">
        <f t="shared" si="233"/>
        <v>9.7859327217125269</v>
      </c>
      <c r="L515" s="251">
        <f t="shared" si="233"/>
        <v>14.551478083588165</v>
      </c>
      <c r="M515" s="251">
        <f t="shared" si="233"/>
        <v>8.1294597349643283</v>
      </c>
      <c r="N515" s="251">
        <f t="shared" si="233"/>
        <v>2.4464831804281317</v>
      </c>
      <c r="O515" s="251">
        <f t="shared" si="233"/>
        <v>6.9317023445463803</v>
      </c>
      <c r="P515" s="252">
        <f t="shared" si="233"/>
        <v>6.8807339449541161</v>
      </c>
      <c r="Q515" s="423">
        <f t="shared" si="233"/>
        <v>8.7155963302752326</v>
      </c>
      <c r="R515" s="251">
        <f t="shared" si="233"/>
        <v>15.621814475025488</v>
      </c>
      <c r="S515" s="251">
        <f t="shared" si="233"/>
        <v>7.2884811416921593</v>
      </c>
      <c r="T515" s="251">
        <f t="shared" si="233"/>
        <v>20.132517838939862</v>
      </c>
      <c r="U515" s="251">
        <f t="shared" si="233"/>
        <v>7.2120285423037558</v>
      </c>
      <c r="V515" s="251">
        <f t="shared" si="233"/>
        <v>11.518858307849129</v>
      </c>
      <c r="W515" s="252">
        <f t="shared" si="233"/>
        <v>9.7604485219164161</v>
      </c>
      <c r="X515" s="316">
        <f>X512/X511*100-100</f>
        <v>8.8939857288481221</v>
      </c>
      <c r="Y515" s="228"/>
    </row>
    <row r="516" spans="1:27" ht="13.5" thickBot="1" x14ac:dyDescent="0.25">
      <c r="A516" s="1206" t="s">
        <v>27</v>
      </c>
      <c r="B516" s="1207"/>
      <c r="C516" s="254">
        <f>C512-C498</f>
        <v>84</v>
      </c>
      <c r="D516" s="255">
        <f t="shared" ref="D516:X516" si="234">D512-D498</f>
        <v>62</v>
      </c>
      <c r="E516" s="255">
        <f t="shared" si="234"/>
        <v>124</v>
      </c>
      <c r="F516" s="255">
        <f t="shared" si="234"/>
        <v>132</v>
      </c>
      <c r="G516" s="255">
        <f t="shared" si="234"/>
        <v>112</v>
      </c>
      <c r="H516" s="255">
        <f t="shared" si="234"/>
        <v>50</v>
      </c>
      <c r="I516" s="256">
        <f t="shared" si="234"/>
        <v>6</v>
      </c>
      <c r="J516" s="437">
        <f t="shared" si="234"/>
        <v>-101</v>
      </c>
      <c r="K516" s="255">
        <f t="shared" si="234"/>
        <v>289</v>
      </c>
      <c r="L516" s="255">
        <f t="shared" si="234"/>
        <v>157</v>
      </c>
      <c r="M516" s="255">
        <f t="shared" si="234"/>
        <v>-134</v>
      </c>
      <c r="N516" s="255">
        <f t="shared" si="234"/>
        <v>97</v>
      </c>
      <c r="O516" s="255">
        <f t="shared" si="234"/>
        <v>83</v>
      </c>
      <c r="P516" s="256">
        <f t="shared" si="234"/>
        <v>17</v>
      </c>
      <c r="Q516" s="437">
        <f t="shared" si="234"/>
        <v>30</v>
      </c>
      <c r="R516" s="255">
        <f t="shared" si="234"/>
        <v>214</v>
      </c>
      <c r="S516" s="255">
        <f t="shared" si="234"/>
        <v>127</v>
      </c>
      <c r="T516" s="255">
        <f t="shared" si="234"/>
        <v>274</v>
      </c>
      <c r="U516" s="255">
        <f t="shared" si="234"/>
        <v>51</v>
      </c>
      <c r="V516" s="255">
        <f t="shared" si="234"/>
        <v>81</v>
      </c>
      <c r="W516" s="256">
        <f t="shared" si="234"/>
        <v>92</v>
      </c>
      <c r="X516" s="287">
        <f t="shared" si="234"/>
        <v>87</v>
      </c>
      <c r="Z516" s="210"/>
    </row>
    <row r="517" spans="1:27" x14ac:dyDescent="0.2">
      <c r="A517" s="1206" t="s">
        <v>51</v>
      </c>
      <c r="B517" s="1207"/>
      <c r="C517" s="259">
        <v>577</v>
      </c>
      <c r="D517" s="260">
        <v>576</v>
      </c>
      <c r="E517" s="260">
        <v>571</v>
      </c>
      <c r="F517" s="260">
        <v>163</v>
      </c>
      <c r="G517" s="260">
        <v>585</v>
      </c>
      <c r="H517" s="260">
        <v>571</v>
      </c>
      <c r="I517" s="261">
        <v>581</v>
      </c>
      <c r="J517" s="424">
        <v>605</v>
      </c>
      <c r="K517" s="260">
        <v>597</v>
      </c>
      <c r="L517" s="260">
        <v>610</v>
      </c>
      <c r="M517" s="260">
        <v>176</v>
      </c>
      <c r="N517" s="260">
        <v>607</v>
      </c>
      <c r="O517" s="260">
        <v>610</v>
      </c>
      <c r="P517" s="261">
        <v>608</v>
      </c>
      <c r="Q517" s="424">
        <v>612</v>
      </c>
      <c r="R517" s="260">
        <v>619</v>
      </c>
      <c r="S517" s="260">
        <v>604</v>
      </c>
      <c r="T517" s="260">
        <v>183</v>
      </c>
      <c r="U517" s="260">
        <v>613</v>
      </c>
      <c r="V517" s="260">
        <v>608</v>
      </c>
      <c r="W517" s="261">
        <v>609</v>
      </c>
      <c r="X517" s="337">
        <f>SUM(C517:W517)</f>
        <v>11285</v>
      </c>
      <c r="Y517" s="200" t="s">
        <v>56</v>
      </c>
      <c r="Z517" s="263">
        <f>X503-X517</f>
        <v>27</v>
      </c>
      <c r="AA517" s="285">
        <f>Z517/X503</f>
        <v>2.3868458274398869E-3</v>
      </c>
    </row>
    <row r="518" spans="1:27" x14ac:dyDescent="0.2">
      <c r="A518" s="1206" t="s">
        <v>28</v>
      </c>
      <c r="B518" s="1207"/>
      <c r="C518" s="218"/>
      <c r="D518" s="267"/>
      <c r="E518" s="267"/>
      <c r="F518" s="267"/>
      <c r="G518" s="267"/>
      <c r="H518" s="267"/>
      <c r="I518" s="219"/>
      <c r="J518" s="425"/>
      <c r="K518" s="267"/>
      <c r="L518" s="267"/>
      <c r="M518" s="267"/>
      <c r="N518" s="267"/>
      <c r="O518" s="267"/>
      <c r="P518" s="219"/>
      <c r="Q518" s="425"/>
      <c r="R518" s="267"/>
      <c r="S518" s="267"/>
      <c r="T518" s="267"/>
      <c r="U518" s="267"/>
      <c r="V518" s="267"/>
      <c r="W518" s="219"/>
      <c r="X518" s="222"/>
      <c r="Y518" s="200" t="s">
        <v>57</v>
      </c>
      <c r="Z518" s="200">
        <v>164.11</v>
      </c>
    </row>
    <row r="519" spans="1:27" ht="13.5" thickBot="1" x14ac:dyDescent="0.25">
      <c r="A519" s="1212" t="s">
        <v>26</v>
      </c>
      <c r="B519" s="1213"/>
      <c r="C519" s="623">
        <f>C518-C504</f>
        <v>0</v>
      </c>
      <c r="D519" s="624">
        <f t="shared" ref="D519:W519" si="235">D518-D504</f>
        <v>0</v>
      </c>
      <c r="E519" s="624">
        <f t="shared" si="235"/>
        <v>0</v>
      </c>
      <c r="F519" s="624">
        <f t="shared" si="235"/>
        <v>0</v>
      </c>
      <c r="G519" s="624">
        <f t="shared" si="235"/>
        <v>0</v>
      </c>
      <c r="H519" s="624">
        <f t="shared" si="235"/>
        <v>0</v>
      </c>
      <c r="I519" s="625">
        <f t="shared" si="235"/>
        <v>0</v>
      </c>
      <c r="J519" s="723">
        <f t="shared" si="235"/>
        <v>0</v>
      </c>
      <c r="K519" s="624">
        <f t="shared" si="235"/>
        <v>0</v>
      </c>
      <c r="L519" s="624">
        <f t="shared" si="235"/>
        <v>0</v>
      </c>
      <c r="M519" s="624">
        <f t="shared" si="235"/>
        <v>0</v>
      </c>
      <c r="N519" s="624">
        <f t="shared" si="235"/>
        <v>0</v>
      </c>
      <c r="O519" s="624">
        <f t="shared" si="235"/>
        <v>0</v>
      </c>
      <c r="P519" s="625">
        <f t="shared" si="235"/>
        <v>0</v>
      </c>
      <c r="Q519" s="723">
        <f t="shared" si="235"/>
        <v>0</v>
      </c>
      <c r="R519" s="624">
        <f t="shared" si="235"/>
        <v>0</v>
      </c>
      <c r="S519" s="624">
        <f t="shared" si="235"/>
        <v>0</v>
      </c>
      <c r="T519" s="624">
        <f t="shared" si="235"/>
        <v>0</v>
      </c>
      <c r="U519" s="624">
        <f t="shared" si="235"/>
        <v>0</v>
      </c>
      <c r="V519" s="624">
        <f t="shared" si="235"/>
        <v>0</v>
      </c>
      <c r="W519" s="625">
        <f t="shared" si="235"/>
        <v>0</v>
      </c>
      <c r="X519" s="223"/>
      <c r="Y519" s="200" t="s">
        <v>26</v>
      </c>
      <c r="Z519" s="200">
        <f>Z518-Z504</f>
        <v>2.0000000000010232E-2</v>
      </c>
    </row>
    <row r="522" spans="1:27" ht="13.5" thickBot="1" x14ac:dyDescent="0.25"/>
    <row r="523" spans="1:27" ht="13.5" thickBot="1" x14ac:dyDescent="0.25">
      <c r="A523" s="230" t="s">
        <v>324</v>
      </c>
      <c r="B523" s="1025">
        <f>B509+1</f>
        <v>35</v>
      </c>
      <c r="C523" s="1082" t="s">
        <v>130</v>
      </c>
      <c r="D523" s="1083"/>
      <c r="E523" s="1083"/>
      <c r="F523" s="1083"/>
      <c r="G523" s="1083"/>
      <c r="H523" s="1083"/>
      <c r="I523" s="1084"/>
      <c r="J523" s="1085" t="s">
        <v>131</v>
      </c>
      <c r="K523" s="1083"/>
      <c r="L523" s="1083"/>
      <c r="M523" s="1083"/>
      <c r="N523" s="1083"/>
      <c r="O523" s="1083"/>
      <c r="P523" s="1084"/>
      <c r="Q523" s="1086" t="s">
        <v>53</v>
      </c>
      <c r="R523" s="1087"/>
      <c r="S523" s="1087"/>
      <c r="T523" s="1087"/>
      <c r="U523" s="1087"/>
      <c r="V523" s="1087"/>
      <c r="W523" s="1088"/>
      <c r="X523" s="1080" t="s">
        <v>55</v>
      </c>
      <c r="Y523" s="228"/>
    </row>
    <row r="524" spans="1:27" ht="13.5" thickBot="1" x14ac:dyDescent="0.25">
      <c r="A524" s="1204" t="s">
        <v>54</v>
      </c>
      <c r="B524" s="1205"/>
      <c r="C524" s="903">
        <v>1</v>
      </c>
      <c r="D524" s="900">
        <v>2</v>
      </c>
      <c r="E524" s="900">
        <v>3</v>
      </c>
      <c r="F524" s="900">
        <v>4</v>
      </c>
      <c r="G524" s="900">
        <v>5</v>
      </c>
      <c r="H524" s="900">
        <v>6</v>
      </c>
      <c r="I524" s="901">
        <v>7</v>
      </c>
      <c r="J524" s="902">
        <v>8</v>
      </c>
      <c r="K524" s="900">
        <v>9</v>
      </c>
      <c r="L524" s="900">
        <v>10</v>
      </c>
      <c r="M524" s="900">
        <v>11</v>
      </c>
      <c r="N524" s="900">
        <v>12</v>
      </c>
      <c r="O524" s="900">
        <v>13</v>
      </c>
      <c r="P524" s="901">
        <v>14</v>
      </c>
      <c r="Q524" s="902">
        <v>15</v>
      </c>
      <c r="R524" s="900">
        <v>16</v>
      </c>
      <c r="S524" s="900">
        <v>17</v>
      </c>
      <c r="T524" s="900">
        <v>18</v>
      </c>
      <c r="U524" s="900">
        <v>19</v>
      </c>
      <c r="V524" s="900">
        <v>20</v>
      </c>
      <c r="W524" s="901">
        <v>21</v>
      </c>
      <c r="X524" s="1081"/>
      <c r="Y524" s="228"/>
      <c r="Z524" s="228"/>
    </row>
    <row r="525" spans="1:27" x14ac:dyDescent="0.2">
      <c r="A525" s="1208" t="s">
        <v>3</v>
      </c>
      <c r="B525" s="1209"/>
      <c r="C525" s="442">
        <v>3942</v>
      </c>
      <c r="D525" s="443">
        <v>3942</v>
      </c>
      <c r="E525" s="443">
        <v>3942</v>
      </c>
      <c r="F525" s="443">
        <v>3942</v>
      </c>
      <c r="G525" s="443">
        <v>3942</v>
      </c>
      <c r="H525" s="443">
        <v>3942</v>
      </c>
      <c r="I525" s="634">
        <v>3942</v>
      </c>
      <c r="J525" s="637">
        <v>3942</v>
      </c>
      <c r="K525" s="443">
        <v>3942</v>
      </c>
      <c r="L525" s="443">
        <v>3942</v>
      </c>
      <c r="M525" s="443">
        <v>3942</v>
      </c>
      <c r="N525" s="443">
        <v>3942</v>
      </c>
      <c r="O525" s="443">
        <v>3942</v>
      </c>
      <c r="P525" s="634">
        <v>3942</v>
      </c>
      <c r="Q525" s="637">
        <v>3942</v>
      </c>
      <c r="R525" s="443">
        <v>3942</v>
      </c>
      <c r="S525" s="443">
        <v>3942</v>
      </c>
      <c r="T525" s="443">
        <v>3942</v>
      </c>
      <c r="U525" s="443">
        <v>3942</v>
      </c>
      <c r="V525" s="443">
        <v>3942</v>
      </c>
      <c r="W525" s="634">
        <v>3942</v>
      </c>
      <c r="X525" s="342">
        <v>3942</v>
      </c>
      <c r="Z525" s="210"/>
    </row>
    <row r="526" spans="1:27" x14ac:dyDescent="0.2">
      <c r="A526" s="1210" t="s">
        <v>6</v>
      </c>
      <c r="B526" s="1211"/>
      <c r="C526" s="239">
        <v>4241</v>
      </c>
      <c r="D526" s="240">
        <v>4330</v>
      </c>
      <c r="E526" s="240">
        <v>4324</v>
      </c>
      <c r="F526" s="240">
        <v>4277</v>
      </c>
      <c r="G526" s="240">
        <v>4292</v>
      </c>
      <c r="H526" s="240">
        <v>4143</v>
      </c>
      <c r="I526" s="241">
        <v>4307</v>
      </c>
      <c r="J526" s="420">
        <v>4478</v>
      </c>
      <c r="K526" s="240">
        <v>4136</v>
      </c>
      <c r="L526" s="240">
        <v>4351</v>
      </c>
      <c r="M526" s="240">
        <v>4251</v>
      </c>
      <c r="N526" s="240">
        <v>4192</v>
      </c>
      <c r="O526" s="240">
        <v>4318</v>
      </c>
      <c r="P526" s="241">
        <v>4242</v>
      </c>
      <c r="Q526" s="420">
        <v>4417</v>
      </c>
      <c r="R526" s="240">
        <v>4531</v>
      </c>
      <c r="S526" s="240">
        <v>4146</v>
      </c>
      <c r="T526" s="240">
        <v>4568</v>
      </c>
      <c r="U526" s="240">
        <v>4327</v>
      </c>
      <c r="V526" s="240">
        <v>4304</v>
      </c>
      <c r="W526" s="241">
        <v>4281</v>
      </c>
      <c r="X526" s="317">
        <v>4301</v>
      </c>
    </row>
    <row r="527" spans="1:27" x14ac:dyDescent="0.2">
      <c r="A527" s="1206" t="s">
        <v>7</v>
      </c>
      <c r="B527" s="1207"/>
      <c r="C527" s="242">
        <v>67.400000000000006</v>
      </c>
      <c r="D527" s="243">
        <v>81.400000000000006</v>
      </c>
      <c r="E527" s="243">
        <v>65.099999999999994</v>
      </c>
      <c r="F527" s="243">
        <v>75</v>
      </c>
      <c r="G527" s="243">
        <v>76.7</v>
      </c>
      <c r="H527" s="243">
        <v>60.5</v>
      </c>
      <c r="I527" s="244">
        <v>72.099999999999994</v>
      </c>
      <c r="J527" s="421">
        <v>67.400000000000006</v>
      </c>
      <c r="K527" s="243">
        <v>68.2</v>
      </c>
      <c r="L527" s="243">
        <v>72.099999999999994</v>
      </c>
      <c r="M527" s="243">
        <v>66.7</v>
      </c>
      <c r="N527" s="243">
        <v>62.8</v>
      </c>
      <c r="O527" s="243">
        <v>72.099999999999994</v>
      </c>
      <c r="P527" s="244">
        <v>69.8</v>
      </c>
      <c r="Q527" s="421">
        <v>72.099999999999994</v>
      </c>
      <c r="R527" s="243">
        <v>62.8</v>
      </c>
      <c r="S527" s="243">
        <v>76.7</v>
      </c>
      <c r="T527" s="243">
        <v>73.3</v>
      </c>
      <c r="U527" s="243">
        <v>74.400000000000006</v>
      </c>
      <c r="V527" s="243">
        <v>72.099999999999994</v>
      </c>
      <c r="W527" s="244">
        <v>69.8</v>
      </c>
      <c r="X527" s="245">
        <v>70.400000000000006</v>
      </c>
      <c r="Y527" s="228"/>
      <c r="Z527" s="393"/>
    </row>
    <row r="528" spans="1:27" x14ac:dyDescent="0.2">
      <c r="A528" s="1206" t="s">
        <v>8</v>
      </c>
      <c r="B528" s="1207"/>
      <c r="C528" s="246">
        <v>9.8000000000000007</v>
      </c>
      <c r="D528" s="247">
        <v>9.0999999999999998E-2</v>
      </c>
      <c r="E528" s="247">
        <v>8.7999999999999995E-2</v>
      </c>
      <c r="F528" s="247">
        <v>0.08</v>
      </c>
      <c r="G528" s="247">
        <v>8.6999999999999994E-2</v>
      </c>
      <c r="H528" s="247">
        <v>0.10199999999999999</v>
      </c>
      <c r="I528" s="248">
        <v>9.5000000000000001E-2</v>
      </c>
      <c r="J528" s="422">
        <v>0.106</v>
      </c>
      <c r="K528" s="247">
        <v>0.104</v>
      </c>
      <c r="L528" s="247">
        <v>9.6000000000000002E-2</v>
      </c>
      <c r="M528" s="247">
        <v>9.7000000000000003E-2</v>
      </c>
      <c r="N528" s="247">
        <v>0.107</v>
      </c>
      <c r="O528" s="247">
        <v>8.7999999999999995E-2</v>
      </c>
      <c r="P528" s="248">
        <v>9.9000000000000005E-2</v>
      </c>
      <c r="Q528" s="422">
        <v>9.2999999999999999E-2</v>
      </c>
      <c r="R528" s="247">
        <v>0.10199999999999999</v>
      </c>
      <c r="S528" s="247">
        <v>7.9000000000000001E-2</v>
      </c>
      <c r="T528" s="247">
        <v>0.1</v>
      </c>
      <c r="U528" s="247">
        <v>9.4E-2</v>
      </c>
      <c r="V528" s="247">
        <v>9.7000000000000003E-2</v>
      </c>
      <c r="W528" s="248">
        <v>9.9000000000000005E-2</v>
      </c>
      <c r="X528" s="249">
        <v>9.8000000000000004E-2</v>
      </c>
      <c r="Z528" s="313"/>
    </row>
    <row r="529" spans="1:27" x14ac:dyDescent="0.2">
      <c r="A529" s="1210" t="s">
        <v>1</v>
      </c>
      <c r="B529" s="1211"/>
      <c r="C529" s="250">
        <f>C526/C525*100-100</f>
        <v>7.5849822425164888</v>
      </c>
      <c r="D529" s="251">
        <f t="shared" ref="D529:W529" si="236">D526/D525*100-100</f>
        <v>9.8427194317605426</v>
      </c>
      <c r="E529" s="251">
        <f t="shared" si="236"/>
        <v>9.6905124302384564</v>
      </c>
      <c r="F529" s="251">
        <f t="shared" si="236"/>
        <v>8.4982242516489066</v>
      </c>
      <c r="G529" s="251">
        <f t="shared" si="236"/>
        <v>8.8787417554540866</v>
      </c>
      <c r="H529" s="251">
        <f t="shared" si="236"/>
        <v>5.0989345509893553</v>
      </c>
      <c r="I529" s="252">
        <f t="shared" si="236"/>
        <v>9.2592592592592524</v>
      </c>
      <c r="J529" s="423">
        <f t="shared" si="236"/>
        <v>13.597158802638248</v>
      </c>
      <c r="K529" s="251">
        <f t="shared" si="236"/>
        <v>4.9213597158802571</v>
      </c>
      <c r="L529" s="251">
        <f t="shared" si="236"/>
        <v>10.37544393708778</v>
      </c>
      <c r="M529" s="251">
        <f t="shared" si="236"/>
        <v>7.8386605783866088</v>
      </c>
      <c r="N529" s="251">
        <f t="shared" si="236"/>
        <v>6.341958396752915</v>
      </c>
      <c r="O529" s="251">
        <f t="shared" si="236"/>
        <v>9.5383054287163844</v>
      </c>
      <c r="P529" s="252">
        <f t="shared" si="236"/>
        <v>7.610350076103515</v>
      </c>
      <c r="Q529" s="423">
        <f t="shared" si="236"/>
        <v>12.049720953830544</v>
      </c>
      <c r="R529" s="251">
        <f t="shared" si="236"/>
        <v>14.94165398274987</v>
      </c>
      <c r="S529" s="251">
        <f t="shared" si="236"/>
        <v>5.1750380517503913</v>
      </c>
      <c r="T529" s="251">
        <f t="shared" si="236"/>
        <v>15.880263825469299</v>
      </c>
      <c r="U529" s="251">
        <f t="shared" si="236"/>
        <v>9.7666159309995066</v>
      </c>
      <c r="V529" s="251">
        <f t="shared" si="236"/>
        <v>9.1831557584982164</v>
      </c>
      <c r="W529" s="252">
        <f t="shared" si="236"/>
        <v>8.5996955859969546</v>
      </c>
      <c r="X529" s="316">
        <f>X526/X525*100-100</f>
        <v>9.1070522577371804</v>
      </c>
      <c r="Y529" s="228"/>
    </row>
    <row r="530" spans="1:27" ht="13.5" thickBot="1" x14ac:dyDescent="0.25">
      <c r="A530" s="1206" t="s">
        <v>27</v>
      </c>
      <c r="B530" s="1207"/>
      <c r="C530" s="254">
        <f>C526-C512</f>
        <v>69</v>
      </c>
      <c r="D530" s="255">
        <f t="shared" ref="D530:X530" si="237">D526-D512</f>
        <v>62</v>
      </c>
      <c r="E530" s="255">
        <f t="shared" si="237"/>
        <v>131</v>
      </c>
      <c r="F530" s="255">
        <f t="shared" si="237"/>
        <v>-27</v>
      </c>
      <c r="G530" s="255">
        <f t="shared" si="237"/>
        <v>-70</v>
      </c>
      <c r="H530" s="255">
        <f t="shared" si="237"/>
        <v>-71</v>
      </c>
      <c r="I530" s="256">
        <f t="shared" si="237"/>
        <v>82</v>
      </c>
      <c r="J530" s="437">
        <f t="shared" si="237"/>
        <v>253</v>
      </c>
      <c r="K530" s="255">
        <f t="shared" si="237"/>
        <v>-172</v>
      </c>
      <c r="L530" s="255">
        <f t="shared" si="237"/>
        <v>-144</v>
      </c>
      <c r="M530" s="255">
        <f t="shared" si="237"/>
        <v>8</v>
      </c>
      <c r="N530" s="255">
        <f t="shared" si="237"/>
        <v>172</v>
      </c>
      <c r="O530" s="255">
        <f t="shared" si="237"/>
        <v>122</v>
      </c>
      <c r="P530" s="256">
        <f t="shared" si="237"/>
        <v>48</v>
      </c>
      <c r="Q530" s="437">
        <f t="shared" si="237"/>
        <v>151</v>
      </c>
      <c r="R530" s="255">
        <f t="shared" si="237"/>
        <v>-6</v>
      </c>
      <c r="S530" s="255">
        <f t="shared" si="237"/>
        <v>-64</v>
      </c>
      <c r="T530" s="255">
        <f t="shared" si="237"/>
        <v>-146</v>
      </c>
      <c r="U530" s="255">
        <f t="shared" si="237"/>
        <v>120</v>
      </c>
      <c r="V530" s="255">
        <f t="shared" si="237"/>
        <v>-72</v>
      </c>
      <c r="W530" s="256">
        <f t="shared" si="237"/>
        <v>-26</v>
      </c>
      <c r="X530" s="287">
        <f t="shared" si="237"/>
        <v>28</v>
      </c>
      <c r="Z530" s="210"/>
    </row>
    <row r="531" spans="1:27" x14ac:dyDescent="0.2">
      <c r="A531" s="1206" t="s">
        <v>51</v>
      </c>
      <c r="B531" s="1207"/>
      <c r="C531" s="259">
        <v>576</v>
      </c>
      <c r="D531" s="260">
        <v>576</v>
      </c>
      <c r="E531" s="260">
        <v>570</v>
      </c>
      <c r="F531" s="260">
        <v>159</v>
      </c>
      <c r="G531" s="260">
        <v>582</v>
      </c>
      <c r="H531" s="260">
        <v>570</v>
      </c>
      <c r="I531" s="261">
        <v>581</v>
      </c>
      <c r="J531" s="424">
        <v>604</v>
      </c>
      <c r="K531" s="260">
        <v>597</v>
      </c>
      <c r="L531" s="260">
        <v>609</v>
      </c>
      <c r="M531" s="260">
        <v>175</v>
      </c>
      <c r="N531" s="260">
        <v>606</v>
      </c>
      <c r="O531" s="260">
        <v>610</v>
      </c>
      <c r="P531" s="261">
        <v>606</v>
      </c>
      <c r="Q531" s="424">
        <v>610</v>
      </c>
      <c r="R531" s="260">
        <v>619</v>
      </c>
      <c r="S531" s="260">
        <v>603</v>
      </c>
      <c r="T531" s="260">
        <v>179</v>
      </c>
      <c r="U531" s="260">
        <v>611</v>
      </c>
      <c r="V531" s="260">
        <v>608</v>
      </c>
      <c r="W531" s="261">
        <v>609</v>
      </c>
      <c r="X531" s="337">
        <f>SUM(C531:W531)</f>
        <v>11260</v>
      </c>
      <c r="Y531" s="200" t="s">
        <v>56</v>
      </c>
      <c r="Z531" s="263">
        <f>X517-X531</f>
        <v>25</v>
      </c>
      <c r="AA531" s="285">
        <f>Z531/X517</f>
        <v>2.215330084182543E-3</v>
      </c>
    </row>
    <row r="532" spans="1:27" x14ac:dyDescent="0.2">
      <c r="A532" s="1206" t="s">
        <v>28</v>
      </c>
      <c r="B532" s="1207"/>
      <c r="C532" s="218"/>
      <c r="D532" s="267"/>
      <c r="E532" s="267"/>
      <c r="F532" s="267"/>
      <c r="G532" s="267"/>
      <c r="H532" s="267"/>
      <c r="I532" s="219"/>
      <c r="J532" s="425"/>
      <c r="K532" s="267"/>
      <c r="L532" s="267"/>
      <c r="M532" s="267"/>
      <c r="N532" s="267"/>
      <c r="O532" s="267"/>
      <c r="P532" s="219"/>
      <c r="Q532" s="425"/>
      <c r="R532" s="267"/>
      <c r="S532" s="267"/>
      <c r="T532" s="267"/>
      <c r="U532" s="267"/>
      <c r="V532" s="267"/>
      <c r="W532" s="219"/>
      <c r="X532" s="222"/>
      <c r="Y532" s="200" t="s">
        <v>57</v>
      </c>
      <c r="Z532" s="200">
        <v>163.34</v>
      </c>
    </row>
    <row r="533" spans="1:27" ht="13.5" thickBot="1" x14ac:dyDescent="0.25">
      <c r="A533" s="1212" t="s">
        <v>26</v>
      </c>
      <c r="B533" s="1213"/>
      <c r="C533" s="623">
        <f>C532-C518</f>
        <v>0</v>
      </c>
      <c r="D533" s="624">
        <f t="shared" ref="D533:W533" si="238">D532-D518</f>
        <v>0</v>
      </c>
      <c r="E533" s="624">
        <f t="shared" si="238"/>
        <v>0</v>
      </c>
      <c r="F533" s="624">
        <f t="shared" si="238"/>
        <v>0</v>
      </c>
      <c r="G533" s="624">
        <f t="shared" si="238"/>
        <v>0</v>
      </c>
      <c r="H533" s="624">
        <f t="shared" si="238"/>
        <v>0</v>
      </c>
      <c r="I533" s="625">
        <f t="shared" si="238"/>
        <v>0</v>
      </c>
      <c r="J533" s="723">
        <f t="shared" si="238"/>
        <v>0</v>
      </c>
      <c r="K533" s="624">
        <f t="shared" si="238"/>
        <v>0</v>
      </c>
      <c r="L533" s="624">
        <f t="shared" si="238"/>
        <v>0</v>
      </c>
      <c r="M533" s="624">
        <f t="shared" si="238"/>
        <v>0</v>
      </c>
      <c r="N533" s="624">
        <f t="shared" si="238"/>
        <v>0</v>
      </c>
      <c r="O533" s="624">
        <f t="shared" si="238"/>
        <v>0</v>
      </c>
      <c r="P533" s="625">
        <f t="shared" si="238"/>
        <v>0</v>
      </c>
      <c r="Q533" s="723">
        <f t="shared" si="238"/>
        <v>0</v>
      </c>
      <c r="R533" s="624">
        <f t="shared" si="238"/>
        <v>0</v>
      </c>
      <c r="S533" s="624">
        <f t="shared" si="238"/>
        <v>0</v>
      </c>
      <c r="T533" s="624">
        <f t="shared" si="238"/>
        <v>0</v>
      </c>
      <c r="U533" s="624">
        <f t="shared" si="238"/>
        <v>0</v>
      </c>
      <c r="V533" s="624">
        <f t="shared" si="238"/>
        <v>0</v>
      </c>
      <c r="W533" s="625">
        <f t="shared" si="238"/>
        <v>0</v>
      </c>
      <c r="X533" s="223"/>
      <c r="Y533" s="200" t="s">
        <v>26</v>
      </c>
      <c r="Z533" s="200">
        <f>Z532-Z518</f>
        <v>-0.77000000000001023</v>
      </c>
    </row>
    <row r="536" spans="1:27" ht="13.5" thickBot="1" x14ac:dyDescent="0.25"/>
    <row r="537" spans="1:27" ht="13.5" thickBot="1" x14ac:dyDescent="0.25">
      <c r="A537" s="230" t="s">
        <v>324</v>
      </c>
      <c r="B537" s="1025">
        <f>B523+1</f>
        <v>36</v>
      </c>
      <c r="C537" s="1082" t="s">
        <v>130</v>
      </c>
      <c r="D537" s="1083"/>
      <c r="E537" s="1083"/>
      <c r="F537" s="1083"/>
      <c r="G537" s="1083"/>
      <c r="H537" s="1083"/>
      <c r="I537" s="1084"/>
      <c r="J537" s="1085" t="s">
        <v>131</v>
      </c>
      <c r="K537" s="1083"/>
      <c r="L537" s="1083"/>
      <c r="M537" s="1083"/>
      <c r="N537" s="1083"/>
      <c r="O537" s="1083"/>
      <c r="P537" s="1084"/>
      <c r="Q537" s="1086" t="s">
        <v>53</v>
      </c>
      <c r="R537" s="1087"/>
      <c r="S537" s="1087"/>
      <c r="T537" s="1087"/>
      <c r="U537" s="1087"/>
      <c r="V537" s="1087"/>
      <c r="W537" s="1088"/>
      <c r="X537" s="1080" t="s">
        <v>55</v>
      </c>
      <c r="Y537" s="228"/>
    </row>
    <row r="538" spans="1:27" ht="13.5" thickBot="1" x14ac:dyDescent="0.25">
      <c r="A538" s="1204" t="s">
        <v>54</v>
      </c>
      <c r="B538" s="1205"/>
      <c r="C538" s="903">
        <v>1</v>
      </c>
      <c r="D538" s="900">
        <v>2</v>
      </c>
      <c r="E538" s="900">
        <v>3</v>
      </c>
      <c r="F538" s="900">
        <v>4</v>
      </c>
      <c r="G538" s="900">
        <v>5</v>
      </c>
      <c r="H538" s="900">
        <v>6</v>
      </c>
      <c r="I538" s="901">
        <v>7</v>
      </c>
      <c r="J538" s="902">
        <v>8</v>
      </c>
      <c r="K538" s="900">
        <v>9</v>
      </c>
      <c r="L538" s="900">
        <v>10</v>
      </c>
      <c r="M538" s="900">
        <v>11</v>
      </c>
      <c r="N538" s="900">
        <v>12</v>
      </c>
      <c r="O538" s="900">
        <v>13</v>
      </c>
      <c r="P538" s="901">
        <v>14</v>
      </c>
      <c r="Q538" s="902">
        <v>15</v>
      </c>
      <c r="R538" s="900">
        <v>16</v>
      </c>
      <c r="S538" s="900">
        <v>17</v>
      </c>
      <c r="T538" s="900">
        <v>18</v>
      </c>
      <c r="U538" s="900">
        <v>19</v>
      </c>
      <c r="V538" s="900">
        <v>20</v>
      </c>
      <c r="W538" s="901">
        <v>21</v>
      </c>
      <c r="X538" s="1081"/>
      <c r="Y538" s="228"/>
      <c r="Z538" s="228"/>
    </row>
    <row r="539" spans="1:27" x14ac:dyDescent="0.2">
      <c r="A539" s="1208" t="s">
        <v>3</v>
      </c>
      <c r="B539" s="1209"/>
      <c r="C539" s="442">
        <v>3960</v>
      </c>
      <c r="D539" s="443">
        <v>3960</v>
      </c>
      <c r="E539" s="443">
        <v>3960</v>
      </c>
      <c r="F539" s="443">
        <v>3960</v>
      </c>
      <c r="G539" s="443">
        <v>3960</v>
      </c>
      <c r="H539" s="443">
        <v>3960</v>
      </c>
      <c r="I539" s="634">
        <v>3960</v>
      </c>
      <c r="J539" s="637">
        <v>3960</v>
      </c>
      <c r="K539" s="443">
        <v>3960</v>
      </c>
      <c r="L539" s="443">
        <v>3960</v>
      </c>
      <c r="M539" s="443">
        <v>3960</v>
      </c>
      <c r="N539" s="443">
        <v>3960</v>
      </c>
      <c r="O539" s="443">
        <v>3960</v>
      </c>
      <c r="P539" s="634">
        <v>3960</v>
      </c>
      <c r="Q539" s="637">
        <v>3960</v>
      </c>
      <c r="R539" s="443">
        <v>3960</v>
      </c>
      <c r="S539" s="443">
        <v>3960</v>
      </c>
      <c r="T539" s="443">
        <v>3960</v>
      </c>
      <c r="U539" s="443">
        <v>3960</v>
      </c>
      <c r="V539" s="443">
        <v>3960</v>
      </c>
      <c r="W539" s="634">
        <v>3960</v>
      </c>
      <c r="X539" s="342">
        <v>3960</v>
      </c>
      <c r="Z539" s="210"/>
    </row>
    <row r="540" spans="1:27" x14ac:dyDescent="0.2">
      <c r="A540" s="1210" t="s">
        <v>6</v>
      </c>
      <c r="B540" s="1211"/>
      <c r="C540" s="239">
        <v>4250</v>
      </c>
      <c r="D540" s="240">
        <v>4458</v>
      </c>
      <c r="E540" s="240">
        <v>4113</v>
      </c>
      <c r="F540" s="240">
        <v>4508</v>
      </c>
      <c r="G540" s="240">
        <v>4546</v>
      </c>
      <c r="H540" s="240">
        <v>4044</v>
      </c>
      <c r="I540" s="241">
        <v>4340</v>
      </c>
      <c r="J540" s="420">
        <v>4457</v>
      </c>
      <c r="K540" s="240">
        <v>4115</v>
      </c>
      <c r="L540" s="240">
        <v>4521</v>
      </c>
      <c r="M540" s="240">
        <v>4377</v>
      </c>
      <c r="N540" s="240">
        <v>4004</v>
      </c>
      <c r="O540" s="240">
        <v>4027</v>
      </c>
      <c r="P540" s="241">
        <v>4355</v>
      </c>
      <c r="Q540" s="420">
        <v>4438</v>
      </c>
      <c r="R540" s="240">
        <v>4348</v>
      </c>
      <c r="S540" s="240">
        <v>4175</v>
      </c>
      <c r="T540" s="240">
        <v>4490</v>
      </c>
      <c r="U540" s="240">
        <v>4248</v>
      </c>
      <c r="V540" s="240">
        <v>4426</v>
      </c>
      <c r="W540" s="241">
        <v>4358</v>
      </c>
      <c r="X540" s="317">
        <v>4298</v>
      </c>
    </row>
    <row r="541" spans="1:27" x14ac:dyDescent="0.2">
      <c r="A541" s="1206" t="s">
        <v>7</v>
      </c>
      <c r="B541" s="1207"/>
      <c r="C541" s="242">
        <v>62.8</v>
      </c>
      <c r="D541" s="243">
        <v>67.400000000000006</v>
      </c>
      <c r="E541" s="243">
        <v>74.400000000000006</v>
      </c>
      <c r="F541" s="243">
        <v>76.900000000000006</v>
      </c>
      <c r="G541" s="243">
        <v>55.8</v>
      </c>
      <c r="H541" s="243">
        <v>65.099999999999994</v>
      </c>
      <c r="I541" s="244">
        <v>81.400000000000006</v>
      </c>
      <c r="J541" s="421">
        <v>55.8</v>
      </c>
      <c r="K541" s="243">
        <v>74.400000000000006</v>
      </c>
      <c r="L541" s="243">
        <v>72.099999999999994</v>
      </c>
      <c r="M541" s="243">
        <v>53.8</v>
      </c>
      <c r="N541" s="243">
        <v>76.7</v>
      </c>
      <c r="O541" s="243">
        <v>67.400000000000006</v>
      </c>
      <c r="P541" s="244">
        <v>69.8</v>
      </c>
      <c r="Q541" s="421">
        <v>76.7</v>
      </c>
      <c r="R541" s="243">
        <v>72.099999999999994</v>
      </c>
      <c r="S541" s="243">
        <v>60.5</v>
      </c>
      <c r="T541" s="243">
        <v>61.5</v>
      </c>
      <c r="U541" s="243">
        <v>67.400000000000006</v>
      </c>
      <c r="V541" s="243">
        <v>79.099999999999994</v>
      </c>
      <c r="W541" s="244">
        <v>72.099999999999994</v>
      </c>
      <c r="X541" s="245">
        <v>64.8</v>
      </c>
      <c r="Y541" s="228"/>
      <c r="Z541" s="393"/>
    </row>
    <row r="542" spans="1:27" x14ac:dyDescent="0.2">
      <c r="A542" s="1206" t="s">
        <v>8</v>
      </c>
      <c r="B542" s="1207"/>
      <c r="C542" s="246">
        <v>0.109</v>
      </c>
      <c r="D542" s="247">
        <v>9.1999999999999998E-2</v>
      </c>
      <c r="E542" s="247">
        <v>9.2999999999999999E-2</v>
      </c>
      <c r="F542" s="247">
        <v>9.8000000000000004E-2</v>
      </c>
      <c r="G542" s="247">
        <v>0.106</v>
      </c>
      <c r="H542" s="247">
        <v>0.10100000000000001</v>
      </c>
      <c r="I542" s="248">
        <v>0.08</v>
      </c>
      <c r="J542" s="422">
        <v>0.11899999999999999</v>
      </c>
      <c r="K542" s="247">
        <v>0.105</v>
      </c>
      <c r="L542" s="247">
        <v>9.6000000000000002E-2</v>
      </c>
      <c r="M542" s="247">
        <v>0.11899999999999999</v>
      </c>
      <c r="N542" s="247">
        <v>0.106</v>
      </c>
      <c r="O542" s="247">
        <v>9.4E-2</v>
      </c>
      <c r="P542" s="248">
        <v>9.7000000000000003E-2</v>
      </c>
      <c r="Q542" s="422">
        <v>8.8999999999999996E-2</v>
      </c>
      <c r="R542" s="247">
        <v>9.1999999999999998E-2</v>
      </c>
      <c r="S542" s="247">
        <v>0.1</v>
      </c>
      <c r="T542" s="247">
        <v>0.122</v>
      </c>
      <c r="U542" s="247">
        <v>0.115</v>
      </c>
      <c r="V542" s="247">
        <v>8.4000000000000005E-2</v>
      </c>
      <c r="W542" s="248">
        <v>8.6999999999999994E-2</v>
      </c>
      <c r="X542" s="249">
        <v>0.106</v>
      </c>
      <c r="Z542" s="313"/>
    </row>
    <row r="543" spans="1:27" x14ac:dyDescent="0.2">
      <c r="A543" s="1210" t="s">
        <v>1</v>
      </c>
      <c r="B543" s="1211"/>
      <c r="C543" s="250">
        <f>C540/C539*100-100</f>
        <v>7.3232323232323324</v>
      </c>
      <c r="D543" s="251">
        <f t="shared" ref="D543:W543" si="239">D540/D539*100-100</f>
        <v>12.575757575757578</v>
      </c>
      <c r="E543" s="251">
        <f t="shared" si="239"/>
        <v>3.8636363636363598</v>
      </c>
      <c r="F543" s="251">
        <f t="shared" si="239"/>
        <v>13.838383838383834</v>
      </c>
      <c r="G543" s="251">
        <f t="shared" si="239"/>
        <v>14.797979797979792</v>
      </c>
      <c r="H543" s="251">
        <f t="shared" si="239"/>
        <v>2.1212121212121247</v>
      </c>
      <c r="I543" s="252">
        <f t="shared" si="239"/>
        <v>9.5959595959595987</v>
      </c>
      <c r="J543" s="423">
        <f t="shared" si="239"/>
        <v>12.550505050505052</v>
      </c>
      <c r="K543" s="251">
        <f t="shared" si="239"/>
        <v>3.9141414141414117</v>
      </c>
      <c r="L543" s="251">
        <f t="shared" si="239"/>
        <v>14.166666666666657</v>
      </c>
      <c r="M543" s="251">
        <f t="shared" si="239"/>
        <v>10.530303030303017</v>
      </c>
      <c r="N543" s="251">
        <f t="shared" si="239"/>
        <v>1.1111111111111143</v>
      </c>
      <c r="O543" s="251">
        <f t="shared" si="239"/>
        <v>1.6919191919191974</v>
      </c>
      <c r="P543" s="252">
        <f t="shared" si="239"/>
        <v>9.974747474747474</v>
      </c>
      <c r="Q543" s="423">
        <f t="shared" si="239"/>
        <v>12.070707070707073</v>
      </c>
      <c r="R543" s="251">
        <f t="shared" si="239"/>
        <v>9.7979797979798064</v>
      </c>
      <c r="S543" s="251">
        <f t="shared" si="239"/>
        <v>5.4292929292929273</v>
      </c>
      <c r="T543" s="251">
        <f t="shared" si="239"/>
        <v>13.383838383838381</v>
      </c>
      <c r="U543" s="251">
        <f t="shared" si="239"/>
        <v>7.2727272727272805</v>
      </c>
      <c r="V543" s="251">
        <f t="shared" si="239"/>
        <v>11.767676767676761</v>
      </c>
      <c r="W543" s="252">
        <f t="shared" si="239"/>
        <v>10.050505050505038</v>
      </c>
      <c r="X543" s="316">
        <f>X540/X539*100-100</f>
        <v>8.5353535353535221</v>
      </c>
      <c r="Y543" s="228"/>
    </row>
    <row r="544" spans="1:27" ht="13.5" thickBot="1" x14ac:dyDescent="0.25">
      <c r="A544" s="1206" t="s">
        <v>27</v>
      </c>
      <c r="B544" s="1207"/>
      <c r="C544" s="254">
        <f>C540-C526</f>
        <v>9</v>
      </c>
      <c r="D544" s="255">
        <f t="shared" ref="D544:X544" si="240">D540-D526</f>
        <v>128</v>
      </c>
      <c r="E544" s="255">
        <f t="shared" si="240"/>
        <v>-211</v>
      </c>
      <c r="F544" s="255">
        <f t="shared" si="240"/>
        <v>231</v>
      </c>
      <c r="G544" s="255">
        <f t="shared" si="240"/>
        <v>254</v>
      </c>
      <c r="H544" s="255">
        <f t="shared" si="240"/>
        <v>-99</v>
      </c>
      <c r="I544" s="256">
        <f t="shared" si="240"/>
        <v>33</v>
      </c>
      <c r="J544" s="437">
        <f t="shared" si="240"/>
        <v>-21</v>
      </c>
      <c r="K544" s="255">
        <f t="shared" si="240"/>
        <v>-21</v>
      </c>
      <c r="L544" s="255">
        <f t="shared" si="240"/>
        <v>170</v>
      </c>
      <c r="M544" s="255">
        <f t="shared" si="240"/>
        <v>126</v>
      </c>
      <c r="N544" s="255">
        <f t="shared" si="240"/>
        <v>-188</v>
      </c>
      <c r="O544" s="255">
        <f t="shared" si="240"/>
        <v>-291</v>
      </c>
      <c r="P544" s="256">
        <f t="shared" si="240"/>
        <v>113</v>
      </c>
      <c r="Q544" s="437">
        <f t="shared" si="240"/>
        <v>21</v>
      </c>
      <c r="R544" s="255">
        <f t="shared" si="240"/>
        <v>-183</v>
      </c>
      <c r="S544" s="255">
        <f t="shared" si="240"/>
        <v>29</v>
      </c>
      <c r="T544" s="255">
        <f t="shared" si="240"/>
        <v>-78</v>
      </c>
      <c r="U544" s="255">
        <f t="shared" si="240"/>
        <v>-79</v>
      </c>
      <c r="V544" s="255">
        <f t="shared" si="240"/>
        <v>122</v>
      </c>
      <c r="W544" s="256">
        <f t="shared" si="240"/>
        <v>77</v>
      </c>
      <c r="X544" s="287">
        <f t="shared" si="240"/>
        <v>-3</v>
      </c>
      <c r="Z544" s="210"/>
    </row>
    <row r="545" spans="1:27" x14ac:dyDescent="0.2">
      <c r="A545" s="1206" t="s">
        <v>51</v>
      </c>
      <c r="B545" s="1207"/>
      <c r="C545" s="259">
        <v>573</v>
      </c>
      <c r="D545" s="260">
        <v>576</v>
      </c>
      <c r="E545" s="260">
        <v>567</v>
      </c>
      <c r="F545" s="260">
        <v>159</v>
      </c>
      <c r="G545" s="260">
        <v>582</v>
      </c>
      <c r="H545" s="260">
        <v>570</v>
      </c>
      <c r="I545" s="261">
        <v>580</v>
      </c>
      <c r="J545" s="424">
        <v>603</v>
      </c>
      <c r="K545" s="260">
        <v>597</v>
      </c>
      <c r="L545" s="260">
        <v>607</v>
      </c>
      <c r="M545" s="260">
        <v>171</v>
      </c>
      <c r="N545" s="260">
        <v>603</v>
      </c>
      <c r="O545" s="260">
        <v>610</v>
      </c>
      <c r="P545" s="261">
        <v>605</v>
      </c>
      <c r="Q545" s="424">
        <v>610</v>
      </c>
      <c r="R545" s="260">
        <v>618</v>
      </c>
      <c r="S545" s="260">
        <v>603</v>
      </c>
      <c r="T545" s="260">
        <v>178</v>
      </c>
      <c r="U545" s="260">
        <v>610</v>
      </c>
      <c r="V545" s="260">
        <v>608</v>
      </c>
      <c r="W545" s="261">
        <v>608</v>
      </c>
      <c r="X545" s="337">
        <f>SUM(C545:W545)</f>
        <v>11238</v>
      </c>
      <c r="Y545" s="200" t="s">
        <v>56</v>
      </c>
      <c r="Z545" s="263">
        <f>X531-X545</f>
        <v>22</v>
      </c>
      <c r="AA545" s="285">
        <f>Z545/X531</f>
        <v>1.9538188277087032E-3</v>
      </c>
    </row>
    <row r="546" spans="1:27" x14ac:dyDescent="0.2">
      <c r="A546" s="1206" t="s">
        <v>28</v>
      </c>
      <c r="B546" s="1207"/>
      <c r="C546" s="218"/>
      <c r="D546" s="267"/>
      <c r="E546" s="267"/>
      <c r="F546" s="267"/>
      <c r="G546" s="267"/>
      <c r="H546" s="267"/>
      <c r="I546" s="219"/>
      <c r="J546" s="425"/>
      <c r="K546" s="267"/>
      <c r="L546" s="267"/>
      <c r="M546" s="267"/>
      <c r="N546" s="267"/>
      <c r="O546" s="267"/>
      <c r="P546" s="219"/>
      <c r="Q546" s="425"/>
      <c r="R546" s="267"/>
      <c r="S546" s="267"/>
      <c r="T546" s="267"/>
      <c r="U546" s="267"/>
      <c r="V546" s="267"/>
      <c r="W546" s="219"/>
      <c r="X546" s="222"/>
      <c r="Y546" s="200" t="s">
        <v>57</v>
      </c>
      <c r="Z546" s="200">
        <v>162.35</v>
      </c>
    </row>
    <row r="547" spans="1:27" ht="13.5" thickBot="1" x14ac:dyDescent="0.25">
      <c r="A547" s="1212" t="s">
        <v>26</v>
      </c>
      <c r="B547" s="1213"/>
      <c r="C547" s="623">
        <f>C546-C532</f>
        <v>0</v>
      </c>
      <c r="D547" s="624">
        <f t="shared" ref="D547:W547" si="241">D546-D532</f>
        <v>0</v>
      </c>
      <c r="E547" s="624">
        <f t="shared" si="241"/>
        <v>0</v>
      </c>
      <c r="F547" s="624">
        <f t="shared" si="241"/>
        <v>0</v>
      </c>
      <c r="G547" s="624">
        <f t="shared" si="241"/>
        <v>0</v>
      </c>
      <c r="H547" s="624">
        <f t="shared" si="241"/>
        <v>0</v>
      </c>
      <c r="I547" s="625">
        <f t="shared" si="241"/>
        <v>0</v>
      </c>
      <c r="J547" s="723">
        <f t="shared" si="241"/>
        <v>0</v>
      </c>
      <c r="K547" s="624">
        <f t="shared" si="241"/>
        <v>0</v>
      </c>
      <c r="L547" s="624">
        <f t="shared" si="241"/>
        <v>0</v>
      </c>
      <c r="M547" s="624">
        <f t="shared" si="241"/>
        <v>0</v>
      </c>
      <c r="N547" s="624">
        <f t="shared" si="241"/>
        <v>0</v>
      </c>
      <c r="O547" s="624">
        <f t="shared" si="241"/>
        <v>0</v>
      </c>
      <c r="P547" s="625">
        <f t="shared" si="241"/>
        <v>0</v>
      </c>
      <c r="Q547" s="723">
        <f t="shared" si="241"/>
        <v>0</v>
      </c>
      <c r="R547" s="624">
        <f t="shared" si="241"/>
        <v>0</v>
      </c>
      <c r="S547" s="624">
        <f t="shared" si="241"/>
        <v>0</v>
      </c>
      <c r="T547" s="624">
        <f t="shared" si="241"/>
        <v>0</v>
      </c>
      <c r="U547" s="624">
        <f t="shared" si="241"/>
        <v>0</v>
      </c>
      <c r="V547" s="624">
        <f t="shared" si="241"/>
        <v>0</v>
      </c>
      <c r="W547" s="625">
        <f t="shared" si="241"/>
        <v>0</v>
      </c>
      <c r="X547" s="223"/>
      <c r="Y547" s="200" t="s">
        <v>26</v>
      </c>
      <c r="Z547" s="200">
        <f>Z546-Z532</f>
        <v>-0.99000000000000909</v>
      </c>
    </row>
    <row r="550" spans="1:27" ht="13.5" thickBot="1" x14ac:dyDescent="0.25"/>
    <row r="551" spans="1:27" ht="13.5" thickBot="1" x14ac:dyDescent="0.25">
      <c r="A551" s="230" t="s">
        <v>324</v>
      </c>
      <c r="B551" s="1025">
        <f>B537+1</f>
        <v>37</v>
      </c>
      <c r="C551" s="1082" t="s">
        <v>130</v>
      </c>
      <c r="D551" s="1083"/>
      <c r="E551" s="1083"/>
      <c r="F551" s="1083"/>
      <c r="G551" s="1083"/>
      <c r="H551" s="1083"/>
      <c r="I551" s="1084"/>
      <c r="J551" s="1085" t="s">
        <v>131</v>
      </c>
      <c r="K551" s="1083"/>
      <c r="L551" s="1083"/>
      <c r="M551" s="1083"/>
      <c r="N551" s="1083"/>
      <c r="O551" s="1083"/>
      <c r="P551" s="1084"/>
      <c r="Q551" s="1086" t="s">
        <v>53</v>
      </c>
      <c r="R551" s="1087"/>
      <c r="S551" s="1087"/>
      <c r="T551" s="1087"/>
      <c r="U551" s="1087"/>
      <c r="V551" s="1087"/>
      <c r="W551" s="1088"/>
      <c r="X551" s="1080" t="s">
        <v>55</v>
      </c>
      <c r="Y551" s="228">
        <v>817</v>
      </c>
    </row>
    <row r="552" spans="1:27" ht="13.5" thickBot="1" x14ac:dyDescent="0.25">
      <c r="A552" s="1204" t="s">
        <v>54</v>
      </c>
      <c r="B552" s="1205"/>
      <c r="C552" s="903">
        <v>1</v>
      </c>
      <c r="D552" s="900">
        <v>2</v>
      </c>
      <c r="E552" s="900">
        <v>3</v>
      </c>
      <c r="F552" s="900">
        <v>4</v>
      </c>
      <c r="G552" s="900">
        <v>5</v>
      </c>
      <c r="H552" s="900">
        <v>6</v>
      </c>
      <c r="I552" s="901">
        <v>7</v>
      </c>
      <c r="J552" s="902">
        <v>8</v>
      </c>
      <c r="K552" s="900">
        <v>9</v>
      </c>
      <c r="L552" s="900">
        <v>10</v>
      </c>
      <c r="M552" s="900">
        <v>11</v>
      </c>
      <c r="N552" s="900">
        <v>12</v>
      </c>
      <c r="O552" s="900">
        <v>13</v>
      </c>
      <c r="P552" s="901">
        <v>14</v>
      </c>
      <c r="Q552" s="902">
        <v>15</v>
      </c>
      <c r="R552" s="900">
        <v>16</v>
      </c>
      <c r="S552" s="900">
        <v>17</v>
      </c>
      <c r="T552" s="900">
        <v>18</v>
      </c>
      <c r="U552" s="900">
        <v>19</v>
      </c>
      <c r="V552" s="900">
        <v>20</v>
      </c>
      <c r="W552" s="901">
        <v>21</v>
      </c>
      <c r="X552" s="1081"/>
      <c r="Y552" s="228"/>
      <c r="Z552" s="228"/>
    </row>
    <row r="553" spans="1:27" x14ac:dyDescent="0.2">
      <c r="A553" s="1208" t="s">
        <v>3</v>
      </c>
      <c r="B553" s="1209"/>
      <c r="C553" s="442">
        <v>3978</v>
      </c>
      <c r="D553" s="443">
        <v>3978</v>
      </c>
      <c r="E553" s="443">
        <v>3978</v>
      </c>
      <c r="F553" s="443">
        <v>3978</v>
      </c>
      <c r="G553" s="443">
        <v>3978</v>
      </c>
      <c r="H553" s="443">
        <v>3978</v>
      </c>
      <c r="I553" s="634">
        <v>3978</v>
      </c>
      <c r="J553" s="637">
        <v>3978</v>
      </c>
      <c r="K553" s="443">
        <v>3978</v>
      </c>
      <c r="L553" s="443">
        <v>3978</v>
      </c>
      <c r="M553" s="443">
        <v>3978</v>
      </c>
      <c r="N553" s="443">
        <v>3978</v>
      </c>
      <c r="O553" s="443">
        <v>3978</v>
      </c>
      <c r="P553" s="634">
        <v>3978</v>
      </c>
      <c r="Q553" s="637">
        <v>3978</v>
      </c>
      <c r="R553" s="443">
        <v>3978</v>
      </c>
      <c r="S553" s="443">
        <v>3978</v>
      </c>
      <c r="T553" s="443">
        <v>3978</v>
      </c>
      <c r="U553" s="443">
        <v>3978</v>
      </c>
      <c r="V553" s="443">
        <v>3978</v>
      </c>
      <c r="W553" s="634">
        <v>3978</v>
      </c>
      <c r="X553" s="342">
        <v>3978</v>
      </c>
      <c r="Z553" s="210"/>
    </row>
    <row r="554" spans="1:27" x14ac:dyDescent="0.2">
      <c r="A554" s="1210" t="s">
        <v>6</v>
      </c>
      <c r="B554" s="1211"/>
      <c r="C554" s="239">
        <v>4455</v>
      </c>
      <c r="D554" s="240">
        <v>4510</v>
      </c>
      <c r="E554" s="240">
        <v>4514</v>
      </c>
      <c r="F554" s="240">
        <v>4199</v>
      </c>
      <c r="G554" s="240">
        <v>4505</v>
      </c>
      <c r="H554" s="240">
        <v>4318</v>
      </c>
      <c r="I554" s="241">
        <v>4227</v>
      </c>
      <c r="J554" s="420">
        <v>4470</v>
      </c>
      <c r="K554" s="240">
        <v>4366</v>
      </c>
      <c r="L554" s="240">
        <v>4595</v>
      </c>
      <c r="M554" s="240">
        <v>4463</v>
      </c>
      <c r="N554" s="240">
        <v>4156</v>
      </c>
      <c r="O554" s="240">
        <v>4398</v>
      </c>
      <c r="P554" s="241">
        <v>4300</v>
      </c>
      <c r="Q554" s="420">
        <v>4416</v>
      </c>
      <c r="R554" s="240">
        <v>4526</v>
      </c>
      <c r="S554" s="240">
        <v>4227</v>
      </c>
      <c r="T554" s="240">
        <v>4549</v>
      </c>
      <c r="U554" s="240">
        <v>4328</v>
      </c>
      <c r="V554" s="240">
        <v>4551</v>
      </c>
      <c r="W554" s="241">
        <v>4370</v>
      </c>
      <c r="X554" s="317">
        <v>4402</v>
      </c>
    </row>
    <row r="555" spans="1:27" x14ac:dyDescent="0.2">
      <c r="A555" s="1206" t="s">
        <v>7</v>
      </c>
      <c r="B555" s="1207"/>
      <c r="C555" s="242">
        <v>60.5</v>
      </c>
      <c r="D555" s="243">
        <v>69.8</v>
      </c>
      <c r="E555" s="243">
        <v>72.099999999999994</v>
      </c>
      <c r="F555" s="243">
        <v>40</v>
      </c>
      <c r="G555" s="243">
        <v>70.5</v>
      </c>
      <c r="H555" s="243">
        <v>55.8</v>
      </c>
      <c r="I555" s="244">
        <v>60.5</v>
      </c>
      <c r="J555" s="421">
        <v>72.099999999999994</v>
      </c>
      <c r="K555" s="243">
        <v>72.099999999999994</v>
      </c>
      <c r="L555" s="243">
        <v>81.400000000000006</v>
      </c>
      <c r="M555" s="243">
        <v>78.599999999999994</v>
      </c>
      <c r="N555" s="243">
        <v>62.8</v>
      </c>
      <c r="O555" s="243">
        <v>58.1</v>
      </c>
      <c r="P555" s="244">
        <v>76.7</v>
      </c>
      <c r="Q555" s="421">
        <v>60.5</v>
      </c>
      <c r="R555" s="243">
        <v>76.7</v>
      </c>
      <c r="S555" s="243">
        <v>69</v>
      </c>
      <c r="T555" s="243">
        <v>78.599999999999994</v>
      </c>
      <c r="U555" s="243">
        <v>62.8</v>
      </c>
      <c r="V555" s="243">
        <v>76.7</v>
      </c>
      <c r="W555" s="244">
        <v>79.099999999999994</v>
      </c>
      <c r="X555" s="245">
        <v>66.599999999999994</v>
      </c>
      <c r="Y555" s="228"/>
      <c r="Z555" s="393"/>
    </row>
    <row r="556" spans="1:27" x14ac:dyDescent="0.2">
      <c r="A556" s="1206" t="s">
        <v>8</v>
      </c>
      <c r="B556" s="1207"/>
      <c r="C556" s="246">
        <v>0.111</v>
      </c>
      <c r="D556" s="247">
        <v>0.10199999999999999</v>
      </c>
      <c r="E556" s="247">
        <v>9.0999999999999998E-2</v>
      </c>
      <c r="F556" s="247">
        <v>0.13100000000000001</v>
      </c>
      <c r="G556" s="247">
        <v>9.5000000000000001E-2</v>
      </c>
      <c r="H556" s="247">
        <v>0.127</v>
      </c>
      <c r="I556" s="248">
        <v>0.11</v>
      </c>
      <c r="J556" s="422">
        <v>9.5000000000000001E-2</v>
      </c>
      <c r="K556" s="247">
        <v>0.104</v>
      </c>
      <c r="L556" s="247">
        <v>9.1999999999999998E-2</v>
      </c>
      <c r="M556" s="247">
        <v>9.2999999999999999E-2</v>
      </c>
      <c r="N556" s="247">
        <v>0.114</v>
      </c>
      <c r="O556" s="247">
        <v>0.10100000000000001</v>
      </c>
      <c r="P556" s="248">
        <v>8.4000000000000005E-2</v>
      </c>
      <c r="Q556" s="422">
        <v>0.11</v>
      </c>
      <c r="R556" s="247">
        <v>7.8E-2</v>
      </c>
      <c r="S556" s="247">
        <v>0.10199999999999999</v>
      </c>
      <c r="T556" s="247">
        <v>0.1</v>
      </c>
      <c r="U556" s="247">
        <v>0.105</v>
      </c>
      <c r="V556" s="247">
        <v>9.0999999999999998E-2</v>
      </c>
      <c r="W556" s="248">
        <v>7.8E-2</v>
      </c>
      <c r="X556" s="249">
        <v>0.10299999999999999</v>
      </c>
      <c r="Z556" s="313"/>
    </row>
    <row r="557" spans="1:27" x14ac:dyDescent="0.2">
      <c r="A557" s="1210" t="s">
        <v>1</v>
      </c>
      <c r="B557" s="1211"/>
      <c r="C557" s="250">
        <f>C554/C553*100-100</f>
        <v>11.990950226244351</v>
      </c>
      <c r="D557" s="251">
        <f t="shared" ref="D557:W557" si="242">D554/D553*100-100</f>
        <v>13.373554550025133</v>
      </c>
      <c r="E557" s="251">
        <f t="shared" si="242"/>
        <v>13.474107591754645</v>
      </c>
      <c r="F557" s="251">
        <f t="shared" si="242"/>
        <v>5.5555555555555571</v>
      </c>
      <c r="G557" s="251">
        <f t="shared" si="242"/>
        <v>13.247863247863251</v>
      </c>
      <c r="H557" s="251">
        <f t="shared" si="242"/>
        <v>8.5470085470085451</v>
      </c>
      <c r="I557" s="252">
        <f t="shared" si="242"/>
        <v>6.2594268476621409</v>
      </c>
      <c r="J557" s="423">
        <f t="shared" si="242"/>
        <v>12.368024132730014</v>
      </c>
      <c r="K557" s="251">
        <f t="shared" si="242"/>
        <v>9.7536450477627028</v>
      </c>
      <c r="L557" s="251">
        <f t="shared" si="242"/>
        <v>15.51030668677727</v>
      </c>
      <c r="M557" s="251">
        <f t="shared" si="242"/>
        <v>12.192056309703375</v>
      </c>
      <c r="N557" s="251">
        <f t="shared" si="242"/>
        <v>4.4746103569633107</v>
      </c>
      <c r="O557" s="251">
        <f t="shared" si="242"/>
        <v>10.558069381598798</v>
      </c>
      <c r="P557" s="252">
        <f t="shared" si="242"/>
        <v>8.0945198592257412</v>
      </c>
      <c r="Q557" s="423">
        <f t="shared" si="242"/>
        <v>11.010558069381602</v>
      </c>
      <c r="R557" s="251">
        <f t="shared" si="242"/>
        <v>13.775766716943181</v>
      </c>
      <c r="S557" s="251">
        <f t="shared" si="242"/>
        <v>6.2594268476621409</v>
      </c>
      <c r="T557" s="251">
        <f t="shared" si="242"/>
        <v>14.353946706887882</v>
      </c>
      <c r="U557" s="251">
        <f t="shared" si="242"/>
        <v>8.798391151332325</v>
      </c>
      <c r="V557" s="251">
        <f t="shared" si="242"/>
        <v>14.404223227752638</v>
      </c>
      <c r="W557" s="252">
        <f t="shared" si="242"/>
        <v>9.8541980894922148</v>
      </c>
      <c r="X557" s="316">
        <f>X554/X553*100-100</f>
        <v>10.65862242332831</v>
      </c>
      <c r="Y557" s="228"/>
    </row>
    <row r="558" spans="1:27" ht="13.5" thickBot="1" x14ac:dyDescent="0.25">
      <c r="A558" s="1206" t="s">
        <v>27</v>
      </c>
      <c r="B558" s="1207"/>
      <c r="C558" s="254">
        <f>C554-C540</f>
        <v>205</v>
      </c>
      <c r="D558" s="255">
        <f t="shared" ref="D558:X558" si="243">D554-D540</f>
        <v>52</v>
      </c>
      <c r="E558" s="255">
        <f t="shared" si="243"/>
        <v>401</v>
      </c>
      <c r="F558" s="255">
        <f t="shared" si="243"/>
        <v>-309</v>
      </c>
      <c r="G558" s="255">
        <f t="shared" si="243"/>
        <v>-41</v>
      </c>
      <c r="H558" s="255">
        <f t="shared" si="243"/>
        <v>274</v>
      </c>
      <c r="I558" s="256">
        <f t="shared" si="243"/>
        <v>-113</v>
      </c>
      <c r="J558" s="437">
        <f t="shared" si="243"/>
        <v>13</v>
      </c>
      <c r="K558" s="255">
        <f t="shared" si="243"/>
        <v>251</v>
      </c>
      <c r="L558" s="255">
        <f t="shared" si="243"/>
        <v>74</v>
      </c>
      <c r="M558" s="255">
        <f t="shared" si="243"/>
        <v>86</v>
      </c>
      <c r="N558" s="255">
        <f t="shared" si="243"/>
        <v>152</v>
      </c>
      <c r="O558" s="255">
        <f t="shared" si="243"/>
        <v>371</v>
      </c>
      <c r="P558" s="256">
        <f t="shared" si="243"/>
        <v>-55</v>
      </c>
      <c r="Q558" s="437">
        <f t="shared" si="243"/>
        <v>-22</v>
      </c>
      <c r="R558" s="255">
        <f t="shared" si="243"/>
        <v>178</v>
      </c>
      <c r="S558" s="255">
        <f t="shared" si="243"/>
        <v>52</v>
      </c>
      <c r="T558" s="255">
        <f t="shared" si="243"/>
        <v>59</v>
      </c>
      <c r="U558" s="255">
        <f t="shared" si="243"/>
        <v>80</v>
      </c>
      <c r="V558" s="255">
        <f t="shared" si="243"/>
        <v>125</v>
      </c>
      <c r="W558" s="256">
        <f t="shared" si="243"/>
        <v>12</v>
      </c>
      <c r="X558" s="287">
        <f t="shared" si="243"/>
        <v>104</v>
      </c>
      <c r="Z558" s="210"/>
    </row>
    <row r="559" spans="1:27" x14ac:dyDescent="0.2">
      <c r="A559" s="1206" t="s">
        <v>51</v>
      </c>
      <c r="B559" s="1207"/>
      <c r="C559" s="259">
        <v>572</v>
      </c>
      <c r="D559" s="260">
        <v>574</v>
      </c>
      <c r="E559" s="260">
        <v>565</v>
      </c>
      <c r="F559" s="260">
        <v>155</v>
      </c>
      <c r="G559" s="260">
        <v>580</v>
      </c>
      <c r="H559" s="260">
        <v>568</v>
      </c>
      <c r="I559" s="261">
        <v>579</v>
      </c>
      <c r="J559" s="424">
        <v>602</v>
      </c>
      <c r="K559" s="260">
        <v>597</v>
      </c>
      <c r="L559" s="260">
        <v>605</v>
      </c>
      <c r="M559" s="260">
        <v>170</v>
      </c>
      <c r="N559" s="260">
        <v>603</v>
      </c>
      <c r="O559" s="260">
        <v>610</v>
      </c>
      <c r="P559" s="261">
        <v>605</v>
      </c>
      <c r="Q559" s="424">
        <v>610</v>
      </c>
      <c r="R559" s="260">
        <v>617</v>
      </c>
      <c r="S559" s="260">
        <v>602</v>
      </c>
      <c r="T559" s="260">
        <v>174</v>
      </c>
      <c r="U559" s="260">
        <v>610</v>
      </c>
      <c r="V559" s="260">
        <v>605</v>
      </c>
      <c r="W559" s="261">
        <v>607</v>
      </c>
      <c r="X559" s="337">
        <f>SUM(C559:W559)</f>
        <v>11210</v>
      </c>
      <c r="Y559" s="200" t="s">
        <v>56</v>
      </c>
      <c r="Z559" s="263">
        <f>X545-X559</f>
        <v>28</v>
      </c>
      <c r="AA559" s="285">
        <f>Z559/X545</f>
        <v>2.4915465385299874E-3</v>
      </c>
    </row>
    <row r="560" spans="1:27" x14ac:dyDescent="0.2">
      <c r="A560" s="1206" t="s">
        <v>28</v>
      </c>
      <c r="B560" s="1207"/>
      <c r="C560" s="218"/>
      <c r="D560" s="267"/>
      <c r="E560" s="267"/>
      <c r="F560" s="267"/>
      <c r="G560" s="267"/>
      <c r="H560" s="267"/>
      <c r="I560" s="219"/>
      <c r="J560" s="425"/>
      <c r="K560" s="267"/>
      <c r="L560" s="267"/>
      <c r="M560" s="267"/>
      <c r="N560" s="267"/>
      <c r="O560" s="267"/>
      <c r="P560" s="219"/>
      <c r="Q560" s="425"/>
      <c r="R560" s="267"/>
      <c r="S560" s="267"/>
      <c r="T560" s="267"/>
      <c r="U560" s="267"/>
      <c r="V560" s="267"/>
      <c r="W560" s="219"/>
      <c r="X560" s="222"/>
      <c r="Y560" s="200" t="s">
        <v>57</v>
      </c>
      <c r="Z560" s="200">
        <v>161.87</v>
      </c>
    </row>
    <row r="561" spans="1:27" ht="13.5" thickBot="1" x14ac:dyDescent="0.25">
      <c r="A561" s="1212" t="s">
        <v>26</v>
      </c>
      <c r="B561" s="1213"/>
      <c r="C561" s="623">
        <f>C560-C546</f>
        <v>0</v>
      </c>
      <c r="D561" s="624">
        <f t="shared" ref="D561:W561" si="244">D560-D546</f>
        <v>0</v>
      </c>
      <c r="E561" s="624">
        <f t="shared" si="244"/>
        <v>0</v>
      </c>
      <c r="F561" s="624">
        <f t="shared" si="244"/>
        <v>0</v>
      </c>
      <c r="G561" s="624">
        <f t="shared" si="244"/>
        <v>0</v>
      </c>
      <c r="H561" s="624">
        <f t="shared" si="244"/>
        <v>0</v>
      </c>
      <c r="I561" s="625">
        <f t="shared" si="244"/>
        <v>0</v>
      </c>
      <c r="J561" s="723">
        <f t="shared" si="244"/>
        <v>0</v>
      </c>
      <c r="K561" s="624">
        <f t="shared" si="244"/>
        <v>0</v>
      </c>
      <c r="L561" s="624">
        <f t="shared" si="244"/>
        <v>0</v>
      </c>
      <c r="M561" s="624">
        <f t="shared" si="244"/>
        <v>0</v>
      </c>
      <c r="N561" s="624">
        <f t="shared" si="244"/>
        <v>0</v>
      </c>
      <c r="O561" s="624">
        <f t="shared" si="244"/>
        <v>0</v>
      </c>
      <c r="P561" s="625">
        <f t="shared" si="244"/>
        <v>0</v>
      </c>
      <c r="Q561" s="723">
        <f t="shared" si="244"/>
        <v>0</v>
      </c>
      <c r="R561" s="624">
        <f t="shared" si="244"/>
        <v>0</v>
      </c>
      <c r="S561" s="624">
        <f t="shared" si="244"/>
        <v>0</v>
      </c>
      <c r="T561" s="624">
        <f t="shared" si="244"/>
        <v>0</v>
      </c>
      <c r="U561" s="624">
        <f t="shared" si="244"/>
        <v>0</v>
      </c>
      <c r="V561" s="624">
        <f t="shared" si="244"/>
        <v>0</v>
      </c>
      <c r="W561" s="625">
        <f t="shared" si="244"/>
        <v>0</v>
      </c>
      <c r="X561" s="223"/>
      <c r="Y561" s="200" t="s">
        <v>26</v>
      </c>
      <c r="Z561" s="200">
        <f>Z560-Z546</f>
        <v>-0.47999999999998977</v>
      </c>
    </row>
    <row r="564" spans="1:27" ht="13.5" thickBot="1" x14ac:dyDescent="0.25"/>
    <row r="565" spans="1:27" ht="13.5" thickBot="1" x14ac:dyDescent="0.25">
      <c r="A565" s="230" t="s">
        <v>324</v>
      </c>
      <c r="B565" s="1025">
        <f>B551+1</f>
        <v>38</v>
      </c>
      <c r="C565" s="1082" t="s">
        <v>130</v>
      </c>
      <c r="D565" s="1083"/>
      <c r="E565" s="1083"/>
      <c r="F565" s="1083"/>
      <c r="G565" s="1083"/>
      <c r="H565" s="1083"/>
      <c r="I565" s="1084"/>
      <c r="J565" s="1085" t="s">
        <v>131</v>
      </c>
      <c r="K565" s="1083"/>
      <c r="L565" s="1083"/>
      <c r="M565" s="1083"/>
      <c r="N565" s="1083"/>
      <c r="O565" s="1083"/>
      <c r="P565" s="1084"/>
      <c r="Q565" s="1086" t="s">
        <v>53</v>
      </c>
      <c r="R565" s="1087"/>
      <c r="S565" s="1087"/>
      <c r="T565" s="1087"/>
      <c r="U565" s="1087"/>
      <c r="V565" s="1087"/>
      <c r="W565" s="1088"/>
      <c r="X565" s="1080" t="s">
        <v>55</v>
      </c>
      <c r="Y565" s="228"/>
    </row>
    <row r="566" spans="1:27" ht="13.5" thickBot="1" x14ac:dyDescent="0.25">
      <c r="A566" s="1204" t="s">
        <v>54</v>
      </c>
      <c r="B566" s="1205"/>
      <c r="C566" s="903">
        <v>1</v>
      </c>
      <c r="D566" s="900">
        <v>2</v>
      </c>
      <c r="E566" s="900">
        <v>3</v>
      </c>
      <c r="F566" s="900">
        <v>4</v>
      </c>
      <c r="G566" s="900">
        <v>5</v>
      </c>
      <c r="H566" s="900">
        <v>6</v>
      </c>
      <c r="I566" s="901">
        <v>7</v>
      </c>
      <c r="J566" s="902">
        <v>8</v>
      </c>
      <c r="K566" s="900">
        <v>9</v>
      </c>
      <c r="L566" s="900">
        <v>10</v>
      </c>
      <c r="M566" s="900">
        <v>11</v>
      </c>
      <c r="N566" s="900">
        <v>12</v>
      </c>
      <c r="O566" s="900">
        <v>13</v>
      </c>
      <c r="P566" s="901">
        <v>14</v>
      </c>
      <c r="Q566" s="902">
        <v>15</v>
      </c>
      <c r="R566" s="900">
        <v>16</v>
      </c>
      <c r="S566" s="900">
        <v>17</v>
      </c>
      <c r="T566" s="900">
        <v>18</v>
      </c>
      <c r="U566" s="900">
        <v>19</v>
      </c>
      <c r="V566" s="900">
        <v>20</v>
      </c>
      <c r="W566" s="901">
        <v>21</v>
      </c>
      <c r="X566" s="1081"/>
      <c r="Y566" s="228"/>
      <c r="Z566" s="228"/>
    </row>
    <row r="567" spans="1:27" x14ac:dyDescent="0.2">
      <c r="A567" s="1208" t="s">
        <v>3</v>
      </c>
      <c r="B567" s="1209"/>
      <c r="C567" s="442">
        <v>3996</v>
      </c>
      <c r="D567" s="442">
        <v>3996</v>
      </c>
      <c r="E567" s="443">
        <v>3996</v>
      </c>
      <c r="F567" s="443">
        <v>3996</v>
      </c>
      <c r="G567" s="443">
        <v>3996</v>
      </c>
      <c r="H567" s="443">
        <v>3996</v>
      </c>
      <c r="I567" s="634">
        <v>3996</v>
      </c>
      <c r="J567" s="637">
        <v>3996</v>
      </c>
      <c r="K567" s="443">
        <v>3996</v>
      </c>
      <c r="L567" s="443">
        <v>3996</v>
      </c>
      <c r="M567" s="443">
        <v>3996</v>
      </c>
      <c r="N567" s="443">
        <v>3996</v>
      </c>
      <c r="O567" s="443">
        <v>3996</v>
      </c>
      <c r="P567" s="634">
        <v>3996</v>
      </c>
      <c r="Q567" s="637">
        <v>3996</v>
      </c>
      <c r="R567" s="443">
        <v>3996</v>
      </c>
      <c r="S567" s="443">
        <v>3996</v>
      </c>
      <c r="T567" s="443">
        <v>3996</v>
      </c>
      <c r="U567" s="443">
        <v>3996</v>
      </c>
      <c r="V567" s="443">
        <v>3996</v>
      </c>
      <c r="W567" s="634">
        <v>3996</v>
      </c>
      <c r="X567" s="342">
        <v>3996</v>
      </c>
      <c r="Z567" s="210"/>
    </row>
    <row r="568" spans="1:27" x14ac:dyDescent="0.2">
      <c r="A568" s="1210" t="s">
        <v>6</v>
      </c>
      <c r="B568" s="1211"/>
      <c r="C568" s="239">
        <v>4465</v>
      </c>
      <c r="D568" s="240">
        <v>4485</v>
      </c>
      <c r="E568" s="240">
        <v>4429</v>
      </c>
      <c r="F568" s="240">
        <v>4443</v>
      </c>
      <c r="G568" s="240">
        <v>4416</v>
      </c>
      <c r="H568" s="240">
        <v>4174</v>
      </c>
      <c r="I568" s="241">
        <v>4315</v>
      </c>
      <c r="J568" s="420">
        <v>4408</v>
      </c>
      <c r="K568" s="240">
        <v>4309</v>
      </c>
      <c r="L568" s="240">
        <v>4732</v>
      </c>
      <c r="M568" s="240">
        <v>4347</v>
      </c>
      <c r="N568" s="240">
        <v>4121</v>
      </c>
      <c r="O568" s="240">
        <v>4410</v>
      </c>
      <c r="P568" s="241">
        <v>4276</v>
      </c>
      <c r="Q568" s="420">
        <v>4490</v>
      </c>
      <c r="R568" s="240">
        <v>4463</v>
      </c>
      <c r="S568" s="240">
        <v>4231</v>
      </c>
      <c r="T568" s="240">
        <v>4734</v>
      </c>
      <c r="U568" s="240">
        <v>4321</v>
      </c>
      <c r="V568" s="240">
        <v>4527</v>
      </c>
      <c r="W568" s="241">
        <v>4466</v>
      </c>
      <c r="X568" s="317">
        <v>4397</v>
      </c>
    </row>
    <row r="569" spans="1:27" x14ac:dyDescent="0.2">
      <c r="A569" s="1206" t="s">
        <v>7</v>
      </c>
      <c r="B569" s="1207"/>
      <c r="C569" s="242">
        <v>72.099999999999994</v>
      </c>
      <c r="D569" s="243">
        <v>74.400000000000006</v>
      </c>
      <c r="E569" s="243">
        <v>65.099999999999994</v>
      </c>
      <c r="F569" s="243">
        <v>64.3</v>
      </c>
      <c r="G569" s="243">
        <v>79.099999999999994</v>
      </c>
      <c r="H569" s="243">
        <v>67.400000000000006</v>
      </c>
      <c r="I569" s="244">
        <v>65.099999999999994</v>
      </c>
      <c r="J569" s="421">
        <v>60.5</v>
      </c>
      <c r="K569" s="243">
        <v>62.8</v>
      </c>
      <c r="L569" s="243">
        <v>81.400000000000006</v>
      </c>
      <c r="M569" s="243">
        <v>57.1</v>
      </c>
      <c r="N569" s="243">
        <v>62.8</v>
      </c>
      <c r="O569" s="243">
        <v>65.099999999999994</v>
      </c>
      <c r="P569" s="244">
        <v>53.5</v>
      </c>
      <c r="Q569" s="421">
        <v>81.400000000000006</v>
      </c>
      <c r="R569" s="243">
        <v>60.5</v>
      </c>
      <c r="S569" s="243">
        <v>69.8</v>
      </c>
      <c r="T569" s="243">
        <v>57.1</v>
      </c>
      <c r="U569" s="243">
        <v>72.099999999999994</v>
      </c>
      <c r="V569" s="243">
        <v>72.099999999999994</v>
      </c>
      <c r="W569" s="244">
        <v>62.8</v>
      </c>
      <c r="X569" s="245">
        <v>64.099999999999994</v>
      </c>
      <c r="Y569" s="228"/>
      <c r="Z569" s="393"/>
    </row>
    <row r="570" spans="1:27" x14ac:dyDescent="0.2">
      <c r="A570" s="1206" t="s">
        <v>8</v>
      </c>
      <c r="B570" s="1207"/>
      <c r="C570" s="246">
        <v>8.8999999999999996E-2</v>
      </c>
      <c r="D570" s="247">
        <v>0.106</v>
      </c>
      <c r="E570" s="247">
        <v>0.108</v>
      </c>
      <c r="F570" s="247">
        <v>0.11799999999999999</v>
      </c>
      <c r="G570" s="247">
        <v>9.1999999999999998E-2</v>
      </c>
      <c r="H570" s="247">
        <v>0.10299999999999999</v>
      </c>
      <c r="I570" s="248">
        <v>0.10299999999999999</v>
      </c>
      <c r="J570" s="422">
        <v>9.7000000000000003E-2</v>
      </c>
      <c r="K570" s="247">
        <v>0.1</v>
      </c>
      <c r="L570" s="247">
        <v>9.2999999999999999E-2</v>
      </c>
      <c r="M570" s="247">
        <v>8.8999999999999996E-2</v>
      </c>
      <c r="N570" s="247">
        <v>0.11700000000000001</v>
      </c>
      <c r="O570" s="247">
        <v>9.7000000000000003E-2</v>
      </c>
      <c r="P570" s="248">
        <v>0.114</v>
      </c>
      <c r="Q570" s="422">
        <v>7.9000000000000001E-2</v>
      </c>
      <c r="R570" s="247">
        <v>0.10100000000000001</v>
      </c>
      <c r="S570" s="247">
        <v>9.5000000000000001E-2</v>
      </c>
      <c r="T570" s="247">
        <v>9.5000000000000001E-2</v>
      </c>
      <c r="U570" s="247">
        <v>0.09</v>
      </c>
      <c r="V570" s="247">
        <v>9.1999999999999998E-2</v>
      </c>
      <c r="W570" s="248">
        <v>0.104</v>
      </c>
      <c r="X570" s="249">
        <v>0.10299999999999999</v>
      </c>
      <c r="Z570" s="313"/>
    </row>
    <row r="571" spans="1:27" x14ac:dyDescent="0.2">
      <c r="A571" s="1210" t="s">
        <v>1</v>
      </c>
      <c r="B571" s="1211"/>
      <c r="C571" s="250">
        <f>C568/C567*100-100</f>
        <v>11.736736736736745</v>
      </c>
      <c r="D571" s="251">
        <f t="shared" ref="D571:W571" si="245">D568/D567*100-100</f>
        <v>12.237237237237238</v>
      </c>
      <c r="E571" s="251">
        <f t="shared" si="245"/>
        <v>10.835835835835823</v>
      </c>
      <c r="F571" s="251">
        <f t="shared" si="245"/>
        <v>11.186186186186191</v>
      </c>
      <c r="G571" s="251">
        <f t="shared" si="245"/>
        <v>10.5105105105105</v>
      </c>
      <c r="H571" s="251">
        <f t="shared" si="245"/>
        <v>4.4544544544544493</v>
      </c>
      <c r="I571" s="252">
        <f t="shared" si="245"/>
        <v>7.982982982982989</v>
      </c>
      <c r="J571" s="423">
        <f t="shared" si="245"/>
        <v>10.310310310310314</v>
      </c>
      <c r="K571" s="251">
        <f t="shared" si="245"/>
        <v>7.8328328328328212</v>
      </c>
      <c r="L571" s="251">
        <f t="shared" si="245"/>
        <v>18.418418418418426</v>
      </c>
      <c r="M571" s="251">
        <f t="shared" si="245"/>
        <v>8.7837837837837895</v>
      </c>
      <c r="N571" s="251">
        <f t="shared" si="245"/>
        <v>3.1281281281281252</v>
      </c>
      <c r="O571" s="251">
        <f t="shared" si="245"/>
        <v>10.36036036036036</v>
      </c>
      <c r="P571" s="252">
        <f t="shared" si="245"/>
        <v>7.0070070070070045</v>
      </c>
      <c r="Q571" s="423">
        <f t="shared" si="245"/>
        <v>12.362362362362362</v>
      </c>
      <c r="R571" s="251">
        <f t="shared" si="245"/>
        <v>11.686686686686684</v>
      </c>
      <c r="S571" s="251">
        <f t="shared" si="245"/>
        <v>5.8808808808808806</v>
      </c>
      <c r="T571" s="251">
        <f t="shared" si="245"/>
        <v>18.468468468468458</v>
      </c>
      <c r="U571" s="251">
        <f t="shared" si="245"/>
        <v>8.1331331331331285</v>
      </c>
      <c r="V571" s="251">
        <f t="shared" si="245"/>
        <v>13.2882882882883</v>
      </c>
      <c r="W571" s="252">
        <f t="shared" si="245"/>
        <v>11.761761761761761</v>
      </c>
      <c r="X571" s="316">
        <f>X568/X567*100-100</f>
        <v>10.035035035035051</v>
      </c>
      <c r="Y571" s="228"/>
    </row>
    <row r="572" spans="1:27" ht="13.5" thickBot="1" x14ac:dyDescent="0.25">
      <c r="A572" s="1206" t="s">
        <v>27</v>
      </c>
      <c r="B572" s="1207"/>
      <c r="C572" s="254">
        <f>C568-C554</f>
        <v>10</v>
      </c>
      <c r="D572" s="255">
        <f t="shared" ref="D572:X572" si="246">D568-D554</f>
        <v>-25</v>
      </c>
      <c r="E572" s="255">
        <f t="shared" si="246"/>
        <v>-85</v>
      </c>
      <c r="F572" s="255">
        <f t="shared" si="246"/>
        <v>244</v>
      </c>
      <c r="G572" s="255">
        <f t="shared" si="246"/>
        <v>-89</v>
      </c>
      <c r="H572" s="255">
        <f t="shared" si="246"/>
        <v>-144</v>
      </c>
      <c r="I572" s="256">
        <f t="shared" si="246"/>
        <v>88</v>
      </c>
      <c r="J572" s="437">
        <f t="shared" si="246"/>
        <v>-62</v>
      </c>
      <c r="K572" s="255">
        <f t="shared" si="246"/>
        <v>-57</v>
      </c>
      <c r="L572" s="255">
        <f t="shared" si="246"/>
        <v>137</v>
      </c>
      <c r="M572" s="255">
        <f t="shared" si="246"/>
        <v>-116</v>
      </c>
      <c r="N572" s="255">
        <f t="shared" si="246"/>
        <v>-35</v>
      </c>
      <c r="O572" s="255">
        <f t="shared" si="246"/>
        <v>12</v>
      </c>
      <c r="P572" s="256">
        <f t="shared" si="246"/>
        <v>-24</v>
      </c>
      <c r="Q572" s="437">
        <f t="shared" si="246"/>
        <v>74</v>
      </c>
      <c r="R572" s="255">
        <f t="shared" si="246"/>
        <v>-63</v>
      </c>
      <c r="S572" s="255">
        <f t="shared" si="246"/>
        <v>4</v>
      </c>
      <c r="T572" s="255">
        <f t="shared" si="246"/>
        <v>185</v>
      </c>
      <c r="U572" s="255">
        <f t="shared" si="246"/>
        <v>-7</v>
      </c>
      <c r="V572" s="255">
        <f t="shared" si="246"/>
        <v>-24</v>
      </c>
      <c r="W572" s="256">
        <f t="shared" si="246"/>
        <v>96</v>
      </c>
      <c r="X572" s="287">
        <f t="shared" si="246"/>
        <v>-5</v>
      </c>
      <c r="Z572" s="210"/>
    </row>
    <row r="573" spans="1:27" x14ac:dyDescent="0.2">
      <c r="A573" s="1206" t="s">
        <v>51</v>
      </c>
      <c r="B573" s="1207"/>
      <c r="C573" s="259">
        <v>569</v>
      </c>
      <c r="D573" s="260">
        <v>571</v>
      </c>
      <c r="E573" s="260">
        <v>565</v>
      </c>
      <c r="F573" s="260">
        <v>154</v>
      </c>
      <c r="G573" s="260">
        <v>579</v>
      </c>
      <c r="H573" s="260">
        <v>565</v>
      </c>
      <c r="I573" s="261">
        <v>579</v>
      </c>
      <c r="J573" s="424">
        <v>601</v>
      </c>
      <c r="K573" s="260">
        <v>595</v>
      </c>
      <c r="L573" s="260">
        <v>605</v>
      </c>
      <c r="M573" s="260">
        <v>168</v>
      </c>
      <c r="N573" s="260">
        <v>600</v>
      </c>
      <c r="O573" s="260">
        <v>610</v>
      </c>
      <c r="P573" s="261">
        <v>605</v>
      </c>
      <c r="Q573" s="424">
        <v>608</v>
      </c>
      <c r="R573" s="260">
        <v>614</v>
      </c>
      <c r="S573" s="260">
        <v>601</v>
      </c>
      <c r="T573" s="260">
        <v>169</v>
      </c>
      <c r="U573" s="260">
        <v>608</v>
      </c>
      <c r="V573" s="260">
        <v>604</v>
      </c>
      <c r="W573" s="261">
        <v>606</v>
      </c>
      <c r="X573" s="337">
        <f>SUM(C573:W573)</f>
        <v>11176</v>
      </c>
      <c r="Y573" s="200" t="s">
        <v>56</v>
      </c>
      <c r="Z573" s="263">
        <f>X559-X573</f>
        <v>34</v>
      </c>
      <c r="AA573" s="285">
        <f>Z573/X559</f>
        <v>3.0330062444246207E-3</v>
      </c>
    </row>
    <row r="574" spans="1:27" x14ac:dyDescent="0.2">
      <c r="A574" s="1206" t="s">
        <v>28</v>
      </c>
      <c r="B574" s="1207"/>
      <c r="C574" s="218"/>
      <c r="D574" s="267"/>
      <c r="E574" s="267"/>
      <c r="F574" s="267"/>
      <c r="G574" s="267"/>
      <c r="H574" s="267"/>
      <c r="I574" s="219"/>
      <c r="J574" s="425"/>
      <c r="K574" s="267"/>
      <c r="L574" s="267"/>
      <c r="M574" s="267"/>
      <c r="N574" s="267"/>
      <c r="O574" s="267"/>
      <c r="P574" s="219"/>
      <c r="Q574" s="425"/>
      <c r="R574" s="267"/>
      <c r="S574" s="267"/>
      <c r="T574" s="267"/>
      <c r="U574" s="267"/>
      <c r="V574" s="267"/>
      <c r="W574" s="219"/>
      <c r="X574" s="222"/>
      <c r="Y574" s="200" t="s">
        <v>57</v>
      </c>
      <c r="Z574" s="200">
        <v>161.41</v>
      </c>
    </row>
    <row r="575" spans="1:27" ht="13.5" thickBot="1" x14ac:dyDescent="0.25">
      <c r="A575" s="1212" t="s">
        <v>26</v>
      </c>
      <c r="B575" s="1213"/>
      <c r="C575" s="623">
        <f>C574-C560</f>
        <v>0</v>
      </c>
      <c r="D575" s="624">
        <f t="shared" ref="D575:W575" si="247">D574-D560</f>
        <v>0</v>
      </c>
      <c r="E575" s="624">
        <f t="shared" si="247"/>
        <v>0</v>
      </c>
      <c r="F575" s="624">
        <f t="shared" si="247"/>
        <v>0</v>
      </c>
      <c r="G575" s="624">
        <f t="shared" si="247"/>
        <v>0</v>
      </c>
      <c r="H575" s="624">
        <f t="shared" si="247"/>
        <v>0</v>
      </c>
      <c r="I575" s="625">
        <f t="shared" si="247"/>
        <v>0</v>
      </c>
      <c r="J575" s="723">
        <f t="shared" si="247"/>
        <v>0</v>
      </c>
      <c r="K575" s="624">
        <f t="shared" si="247"/>
        <v>0</v>
      </c>
      <c r="L575" s="624">
        <f t="shared" si="247"/>
        <v>0</v>
      </c>
      <c r="M575" s="624">
        <f t="shared" si="247"/>
        <v>0</v>
      </c>
      <c r="N575" s="624">
        <f t="shared" si="247"/>
        <v>0</v>
      </c>
      <c r="O575" s="624">
        <f t="shared" si="247"/>
        <v>0</v>
      </c>
      <c r="P575" s="625">
        <f t="shared" si="247"/>
        <v>0</v>
      </c>
      <c r="Q575" s="723">
        <f t="shared" si="247"/>
        <v>0</v>
      </c>
      <c r="R575" s="624">
        <f t="shared" si="247"/>
        <v>0</v>
      </c>
      <c r="S575" s="624">
        <f t="shared" si="247"/>
        <v>0</v>
      </c>
      <c r="T575" s="624">
        <f t="shared" si="247"/>
        <v>0</v>
      </c>
      <c r="U575" s="624">
        <f t="shared" si="247"/>
        <v>0</v>
      </c>
      <c r="V575" s="624">
        <f t="shared" si="247"/>
        <v>0</v>
      </c>
      <c r="W575" s="625">
        <f t="shared" si="247"/>
        <v>0</v>
      </c>
      <c r="X575" s="223"/>
      <c r="Y575" s="200" t="s">
        <v>26</v>
      </c>
      <c r="Z575" s="200">
        <f>Z574-Z560</f>
        <v>-0.46000000000000796</v>
      </c>
    </row>
    <row r="578" spans="1:27" ht="13.5" thickBot="1" x14ac:dyDescent="0.25"/>
    <row r="579" spans="1:27" ht="13.5" thickBot="1" x14ac:dyDescent="0.25">
      <c r="A579" s="230" t="s">
        <v>324</v>
      </c>
      <c r="B579" s="1025">
        <f>B565+1</f>
        <v>39</v>
      </c>
      <c r="C579" s="1082" t="s">
        <v>130</v>
      </c>
      <c r="D579" s="1083"/>
      <c r="E579" s="1083"/>
      <c r="F579" s="1083"/>
      <c r="G579" s="1083"/>
      <c r="H579" s="1083"/>
      <c r="I579" s="1084"/>
      <c r="J579" s="1085" t="s">
        <v>131</v>
      </c>
      <c r="K579" s="1083"/>
      <c r="L579" s="1083"/>
      <c r="M579" s="1083"/>
      <c r="N579" s="1083"/>
      <c r="O579" s="1083"/>
      <c r="P579" s="1084"/>
      <c r="Q579" s="1086" t="s">
        <v>53</v>
      </c>
      <c r="R579" s="1087"/>
      <c r="S579" s="1087"/>
      <c r="T579" s="1087"/>
      <c r="U579" s="1087"/>
      <c r="V579" s="1087"/>
      <c r="W579" s="1088"/>
      <c r="X579" s="1080" t="s">
        <v>55</v>
      </c>
      <c r="Y579" s="228">
        <v>810</v>
      </c>
    </row>
    <row r="580" spans="1:27" ht="13.5" thickBot="1" x14ac:dyDescent="0.25">
      <c r="A580" s="1204" t="s">
        <v>54</v>
      </c>
      <c r="B580" s="1205"/>
      <c r="C580" s="903">
        <v>1</v>
      </c>
      <c r="D580" s="900">
        <v>2</v>
      </c>
      <c r="E580" s="900">
        <v>3</v>
      </c>
      <c r="F580" s="900">
        <v>4</v>
      </c>
      <c r="G580" s="900">
        <v>5</v>
      </c>
      <c r="H580" s="900">
        <v>6</v>
      </c>
      <c r="I580" s="901">
        <v>7</v>
      </c>
      <c r="J580" s="902">
        <v>8</v>
      </c>
      <c r="K580" s="900">
        <v>9</v>
      </c>
      <c r="L580" s="900">
        <v>10</v>
      </c>
      <c r="M580" s="900">
        <v>11</v>
      </c>
      <c r="N580" s="900">
        <v>12</v>
      </c>
      <c r="O580" s="900">
        <v>13</v>
      </c>
      <c r="P580" s="901">
        <v>14</v>
      </c>
      <c r="Q580" s="902">
        <v>15</v>
      </c>
      <c r="R580" s="900">
        <v>16</v>
      </c>
      <c r="S580" s="900">
        <v>17</v>
      </c>
      <c r="T580" s="900">
        <v>18</v>
      </c>
      <c r="U580" s="900">
        <v>19</v>
      </c>
      <c r="V580" s="900">
        <v>20</v>
      </c>
      <c r="W580" s="901">
        <v>21</v>
      </c>
      <c r="X580" s="1081"/>
      <c r="Y580" s="228"/>
      <c r="Z580" s="228"/>
    </row>
    <row r="581" spans="1:27" x14ac:dyDescent="0.2">
      <c r="A581" s="1208" t="s">
        <v>3</v>
      </c>
      <c r="B581" s="1209"/>
      <c r="C581" s="442">
        <v>4014</v>
      </c>
      <c r="D581" s="442">
        <v>4014</v>
      </c>
      <c r="E581" s="443">
        <v>4014</v>
      </c>
      <c r="F581" s="443">
        <v>4014</v>
      </c>
      <c r="G581" s="443">
        <v>4014</v>
      </c>
      <c r="H581" s="443">
        <v>4014</v>
      </c>
      <c r="I581" s="634">
        <v>4014</v>
      </c>
      <c r="J581" s="637">
        <v>4014</v>
      </c>
      <c r="K581" s="443">
        <v>4014</v>
      </c>
      <c r="L581" s="443">
        <v>4014</v>
      </c>
      <c r="M581" s="443">
        <v>4014</v>
      </c>
      <c r="N581" s="443">
        <v>4014</v>
      </c>
      <c r="O581" s="443">
        <v>4014</v>
      </c>
      <c r="P581" s="634">
        <v>4014</v>
      </c>
      <c r="Q581" s="637">
        <v>4014</v>
      </c>
      <c r="R581" s="443">
        <v>4014</v>
      </c>
      <c r="S581" s="443">
        <v>4014</v>
      </c>
      <c r="T581" s="443">
        <v>4014</v>
      </c>
      <c r="U581" s="443">
        <v>4014</v>
      </c>
      <c r="V581" s="443">
        <v>4014</v>
      </c>
      <c r="W581" s="634">
        <v>4014</v>
      </c>
      <c r="X581" s="342">
        <v>4014</v>
      </c>
      <c r="Z581" s="210"/>
    </row>
    <row r="582" spans="1:27" x14ac:dyDescent="0.2">
      <c r="A582" s="1210" t="s">
        <v>6</v>
      </c>
      <c r="B582" s="1211"/>
      <c r="C582" s="239">
        <v>4563</v>
      </c>
      <c r="D582" s="240">
        <v>4485</v>
      </c>
      <c r="E582" s="240">
        <v>4298</v>
      </c>
      <c r="F582" s="240">
        <v>4255</v>
      </c>
      <c r="G582" s="240">
        <v>4513</v>
      </c>
      <c r="H582" s="240">
        <v>4127</v>
      </c>
      <c r="I582" s="241">
        <v>4300</v>
      </c>
      <c r="J582" s="420">
        <v>4515</v>
      </c>
      <c r="K582" s="240">
        <v>4378</v>
      </c>
      <c r="L582" s="240">
        <v>4636</v>
      </c>
      <c r="M582" s="240">
        <v>4482</v>
      </c>
      <c r="N582" s="240">
        <v>4216</v>
      </c>
      <c r="O582" s="240">
        <v>4326</v>
      </c>
      <c r="P582" s="241">
        <v>4484</v>
      </c>
      <c r="Q582" s="420">
        <v>4612</v>
      </c>
      <c r="R582" s="240">
        <v>4616</v>
      </c>
      <c r="S582" s="240">
        <v>4346</v>
      </c>
      <c r="T582" s="240">
        <v>4777</v>
      </c>
      <c r="U582" s="240">
        <v>4490</v>
      </c>
      <c r="V582" s="240">
        <v>4481</v>
      </c>
      <c r="W582" s="241">
        <v>4537</v>
      </c>
      <c r="X582" s="317">
        <v>4443</v>
      </c>
    </row>
    <row r="583" spans="1:27" x14ac:dyDescent="0.2">
      <c r="A583" s="1206" t="s">
        <v>7</v>
      </c>
      <c r="B583" s="1207"/>
      <c r="C583" s="242">
        <v>79.099999999999994</v>
      </c>
      <c r="D583" s="243">
        <v>65.099999999999994</v>
      </c>
      <c r="E583" s="243">
        <v>55.8</v>
      </c>
      <c r="F583" s="243">
        <v>75</v>
      </c>
      <c r="G583" s="243">
        <v>69.8</v>
      </c>
      <c r="H583" s="243">
        <v>60.5</v>
      </c>
      <c r="I583" s="244">
        <v>65.099999999999994</v>
      </c>
      <c r="J583" s="421">
        <v>65.099999999999994</v>
      </c>
      <c r="K583" s="243">
        <v>60.5</v>
      </c>
      <c r="L583" s="243">
        <v>60.5</v>
      </c>
      <c r="M583" s="243">
        <v>75</v>
      </c>
      <c r="N583" s="243">
        <v>55.8</v>
      </c>
      <c r="O583" s="243">
        <v>55.8</v>
      </c>
      <c r="P583" s="244">
        <v>60.5</v>
      </c>
      <c r="Q583" s="421">
        <v>74.400000000000006</v>
      </c>
      <c r="R583" s="243">
        <v>74.400000000000006</v>
      </c>
      <c r="S583" s="243">
        <v>62.8</v>
      </c>
      <c r="T583" s="243">
        <v>58.3</v>
      </c>
      <c r="U583" s="243">
        <v>76.7</v>
      </c>
      <c r="V583" s="243">
        <v>69.8</v>
      </c>
      <c r="W583" s="244">
        <v>72.099999999999994</v>
      </c>
      <c r="X583" s="245">
        <v>64.8</v>
      </c>
      <c r="Y583" s="228"/>
      <c r="Z583" s="393"/>
    </row>
    <row r="584" spans="1:27" x14ac:dyDescent="0.2">
      <c r="A584" s="1206" t="s">
        <v>8</v>
      </c>
      <c r="B584" s="1207"/>
      <c r="C584" s="246">
        <v>8.5999999999999993E-2</v>
      </c>
      <c r="D584" s="247">
        <v>0.11700000000000001</v>
      </c>
      <c r="E584" s="247">
        <v>0.109</v>
      </c>
      <c r="F584" s="247">
        <v>0.108</v>
      </c>
      <c r="G584" s="247">
        <v>0.1</v>
      </c>
      <c r="H584" s="247">
        <v>0.114</v>
      </c>
      <c r="I584" s="248">
        <v>0.1</v>
      </c>
      <c r="J584" s="422">
        <v>0.11</v>
      </c>
      <c r="K584" s="247">
        <v>0.122</v>
      </c>
      <c r="L584" s="247">
        <v>0.104</v>
      </c>
      <c r="M584" s="247">
        <v>8.8999999999999996E-2</v>
      </c>
      <c r="N584" s="247">
        <v>0.121</v>
      </c>
      <c r="O584" s="247">
        <v>0.107</v>
      </c>
      <c r="P584" s="248">
        <v>0.11899999999999999</v>
      </c>
      <c r="Q584" s="422">
        <v>9.0999999999999998E-2</v>
      </c>
      <c r="R584" s="247">
        <v>8.4000000000000005E-2</v>
      </c>
      <c r="S584" s="247">
        <v>0.107</v>
      </c>
      <c r="T584" s="247">
        <v>0.111</v>
      </c>
      <c r="U584" s="247">
        <v>8.1000000000000003E-2</v>
      </c>
      <c r="V584" s="247">
        <v>0.108</v>
      </c>
      <c r="W584" s="248">
        <v>9.6000000000000002E-2</v>
      </c>
      <c r="X584" s="249">
        <v>0.108</v>
      </c>
      <c r="Z584" s="313"/>
    </row>
    <row r="585" spans="1:27" x14ac:dyDescent="0.2">
      <c r="A585" s="1210" t="s">
        <v>1</v>
      </c>
      <c r="B585" s="1211"/>
      <c r="C585" s="250">
        <f>C582/C581*100-100</f>
        <v>13.677130044843054</v>
      </c>
      <c r="D585" s="251">
        <f t="shared" ref="D585:W585" si="248">D582/D581*100-100</f>
        <v>11.733931240657697</v>
      </c>
      <c r="E585" s="251">
        <f t="shared" si="248"/>
        <v>7.0752366716492219</v>
      </c>
      <c r="F585" s="251">
        <f t="shared" si="248"/>
        <v>6.0039860488291055</v>
      </c>
      <c r="G585" s="251">
        <f t="shared" si="248"/>
        <v>12.431489785749889</v>
      </c>
      <c r="H585" s="251">
        <f t="shared" si="248"/>
        <v>2.8151469855505695</v>
      </c>
      <c r="I585" s="252">
        <f t="shared" si="248"/>
        <v>7.1250622820129479</v>
      </c>
      <c r="J585" s="423">
        <f t="shared" si="248"/>
        <v>12.481315396113615</v>
      </c>
      <c r="K585" s="251">
        <f t="shared" si="248"/>
        <v>9.0682610861983193</v>
      </c>
      <c r="L585" s="251">
        <f t="shared" si="248"/>
        <v>15.495764823119075</v>
      </c>
      <c r="M585" s="251">
        <f t="shared" si="248"/>
        <v>11.6591928251121</v>
      </c>
      <c r="N585" s="251">
        <f t="shared" si="248"/>
        <v>5.0323866467364269</v>
      </c>
      <c r="O585" s="251">
        <f t="shared" si="248"/>
        <v>7.7727952167414145</v>
      </c>
      <c r="P585" s="252">
        <f t="shared" si="248"/>
        <v>11.709018435475826</v>
      </c>
      <c r="Q585" s="423">
        <f t="shared" si="248"/>
        <v>14.897857498754362</v>
      </c>
      <c r="R585" s="251">
        <f t="shared" si="248"/>
        <v>14.997508719481829</v>
      </c>
      <c r="S585" s="251">
        <f t="shared" si="248"/>
        <v>8.2710513203786604</v>
      </c>
      <c r="T585" s="251">
        <f t="shared" si="248"/>
        <v>19.008470353761837</v>
      </c>
      <c r="U585" s="251">
        <f t="shared" si="248"/>
        <v>11.858495266567019</v>
      </c>
      <c r="V585" s="251">
        <f t="shared" si="248"/>
        <v>11.634280019930259</v>
      </c>
      <c r="W585" s="252">
        <f t="shared" si="248"/>
        <v>13.029397110114587</v>
      </c>
      <c r="X585" s="316">
        <f>X582/X581*100-100</f>
        <v>10.687593423019436</v>
      </c>
      <c r="Y585" s="228"/>
    </row>
    <row r="586" spans="1:27" ht="13.5" thickBot="1" x14ac:dyDescent="0.25">
      <c r="A586" s="1206" t="s">
        <v>27</v>
      </c>
      <c r="B586" s="1207"/>
      <c r="C586" s="254">
        <f>C582-C568</f>
        <v>98</v>
      </c>
      <c r="D586" s="255">
        <f t="shared" ref="D586:X586" si="249">D582-D568</f>
        <v>0</v>
      </c>
      <c r="E586" s="255">
        <f t="shared" si="249"/>
        <v>-131</v>
      </c>
      <c r="F586" s="255">
        <f t="shared" si="249"/>
        <v>-188</v>
      </c>
      <c r="G586" s="255">
        <f t="shared" si="249"/>
        <v>97</v>
      </c>
      <c r="H586" s="255">
        <f t="shared" si="249"/>
        <v>-47</v>
      </c>
      <c r="I586" s="256">
        <f t="shared" si="249"/>
        <v>-15</v>
      </c>
      <c r="J586" s="437">
        <f t="shared" si="249"/>
        <v>107</v>
      </c>
      <c r="K586" s="255">
        <f t="shared" si="249"/>
        <v>69</v>
      </c>
      <c r="L586" s="255">
        <f t="shared" si="249"/>
        <v>-96</v>
      </c>
      <c r="M586" s="255">
        <f t="shared" si="249"/>
        <v>135</v>
      </c>
      <c r="N586" s="255">
        <f t="shared" si="249"/>
        <v>95</v>
      </c>
      <c r="O586" s="255">
        <f t="shared" si="249"/>
        <v>-84</v>
      </c>
      <c r="P586" s="256">
        <f t="shared" si="249"/>
        <v>208</v>
      </c>
      <c r="Q586" s="437">
        <f t="shared" si="249"/>
        <v>122</v>
      </c>
      <c r="R586" s="255">
        <f t="shared" si="249"/>
        <v>153</v>
      </c>
      <c r="S586" s="255">
        <f t="shared" si="249"/>
        <v>115</v>
      </c>
      <c r="T586" s="255">
        <f t="shared" si="249"/>
        <v>43</v>
      </c>
      <c r="U586" s="255">
        <f t="shared" si="249"/>
        <v>169</v>
      </c>
      <c r="V586" s="255">
        <f t="shared" si="249"/>
        <v>-46</v>
      </c>
      <c r="W586" s="256">
        <f t="shared" si="249"/>
        <v>71</v>
      </c>
      <c r="X586" s="287">
        <f t="shared" si="249"/>
        <v>46</v>
      </c>
      <c r="Z586" s="210"/>
    </row>
    <row r="587" spans="1:27" x14ac:dyDescent="0.2">
      <c r="A587" s="1206" t="s">
        <v>51</v>
      </c>
      <c r="B587" s="1207"/>
      <c r="C587" s="259">
        <v>569</v>
      </c>
      <c r="D587" s="260">
        <v>571</v>
      </c>
      <c r="E587" s="260">
        <v>565</v>
      </c>
      <c r="F587" s="260">
        <v>154</v>
      </c>
      <c r="G587" s="260">
        <v>578</v>
      </c>
      <c r="H587" s="260">
        <v>564</v>
      </c>
      <c r="I587" s="261">
        <v>578</v>
      </c>
      <c r="J587" s="424">
        <v>601</v>
      </c>
      <c r="K587" s="260">
        <v>594</v>
      </c>
      <c r="L587" s="260">
        <v>605</v>
      </c>
      <c r="M587" s="260">
        <v>167</v>
      </c>
      <c r="N587" s="260">
        <v>598</v>
      </c>
      <c r="O587" s="260">
        <v>608</v>
      </c>
      <c r="P587" s="261">
        <v>605</v>
      </c>
      <c r="Q587" s="424">
        <v>606</v>
      </c>
      <c r="R587" s="260">
        <v>612</v>
      </c>
      <c r="S587" s="260">
        <v>600</v>
      </c>
      <c r="T587" s="260">
        <v>166</v>
      </c>
      <c r="U587" s="260">
        <v>607</v>
      </c>
      <c r="V587" s="260">
        <v>602</v>
      </c>
      <c r="W587" s="261">
        <v>604</v>
      </c>
      <c r="X587" s="337">
        <f>SUM(C587:W587)</f>
        <v>11154</v>
      </c>
      <c r="Y587" s="200" t="s">
        <v>56</v>
      </c>
      <c r="Z587" s="263">
        <f>X573-X587</f>
        <v>22</v>
      </c>
      <c r="AA587" s="285">
        <f>Z587/X573</f>
        <v>1.968503937007874E-3</v>
      </c>
    </row>
    <row r="588" spans="1:27" x14ac:dyDescent="0.2">
      <c r="A588" s="1206" t="s">
        <v>28</v>
      </c>
      <c r="B588" s="1207"/>
      <c r="C588" s="218"/>
      <c r="D588" s="267"/>
      <c r="E588" s="267"/>
      <c r="F588" s="267"/>
      <c r="G588" s="267"/>
      <c r="H588" s="267"/>
      <c r="I588" s="219"/>
      <c r="J588" s="425"/>
      <c r="K588" s="267"/>
      <c r="L588" s="267"/>
      <c r="M588" s="267"/>
      <c r="N588" s="267"/>
      <c r="O588" s="267"/>
      <c r="P588" s="219"/>
      <c r="Q588" s="425"/>
      <c r="R588" s="267"/>
      <c r="S588" s="267"/>
      <c r="T588" s="267"/>
      <c r="U588" s="267"/>
      <c r="V588" s="267"/>
      <c r="W588" s="219"/>
      <c r="X588" s="222"/>
      <c r="Y588" s="200" t="s">
        <v>57</v>
      </c>
      <c r="Z588" s="200">
        <v>160.88999999999999</v>
      </c>
    </row>
    <row r="589" spans="1:27" ht="13.5" thickBot="1" x14ac:dyDescent="0.25">
      <c r="A589" s="1212" t="s">
        <v>26</v>
      </c>
      <c r="B589" s="1213"/>
      <c r="C589" s="623">
        <f>C588-C574</f>
        <v>0</v>
      </c>
      <c r="D589" s="624">
        <f t="shared" ref="D589:W589" si="250">D588-D574</f>
        <v>0</v>
      </c>
      <c r="E589" s="624">
        <f t="shared" si="250"/>
        <v>0</v>
      </c>
      <c r="F589" s="624">
        <f t="shared" si="250"/>
        <v>0</v>
      </c>
      <c r="G589" s="624">
        <f t="shared" si="250"/>
        <v>0</v>
      </c>
      <c r="H589" s="624">
        <f t="shared" si="250"/>
        <v>0</v>
      </c>
      <c r="I589" s="625">
        <f t="shared" si="250"/>
        <v>0</v>
      </c>
      <c r="J589" s="723">
        <f t="shared" si="250"/>
        <v>0</v>
      </c>
      <c r="K589" s="624">
        <f t="shared" si="250"/>
        <v>0</v>
      </c>
      <c r="L589" s="624">
        <f t="shared" si="250"/>
        <v>0</v>
      </c>
      <c r="M589" s="624">
        <f t="shared" si="250"/>
        <v>0</v>
      </c>
      <c r="N589" s="624">
        <f t="shared" si="250"/>
        <v>0</v>
      </c>
      <c r="O589" s="624">
        <f t="shared" si="250"/>
        <v>0</v>
      </c>
      <c r="P589" s="625">
        <f t="shared" si="250"/>
        <v>0</v>
      </c>
      <c r="Q589" s="723">
        <f t="shared" si="250"/>
        <v>0</v>
      </c>
      <c r="R589" s="624">
        <f t="shared" si="250"/>
        <v>0</v>
      </c>
      <c r="S589" s="624">
        <f t="shared" si="250"/>
        <v>0</v>
      </c>
      <c r="T589" s="624">
        <f t="shared" si="250"/>
        <v>0</v>
      </c>
      <c r="U589" s="624">
        <f t="shared" si="250"/>
        <v>0</v>
      </c>
      <c r="V589" s="624">
        <f t="shared" si="250"/>
        <v>0</v>
      </c>
      <c r="W589" s="625">
        <f t="shared" si="250"/>
        <v>0</v>
      </c>
      <c r="X589" s="223"/>
      <c r="Y589" s="200" t="s">
        <v>26</v>
      </c>
      <c r="Z589" s="200">
        <f>Z588-Z574</f>
        <v>-0.52000000000001023</v>
      </c>
    </row>
    <row r="591" spans="1:27" ht="13.5" thickBot="1" x14ac:dyDescent="0.25"/>
    <row r="592" spans="1:27" ht="13.5" thickBot="1" x14ac:dyDescent="0.25">
      <c r="A592" s="230" t="s">
        <v>324</v>
      </c>
      <c r="B592" s="1025">
        <f>B579+1</f>
        <v>40</v>
      </c>
      <c r="C592" s="1082" t="s">
        <v>130</v>
      </c>
      <c r="D592" s="1083"/>
      <c r="E592" s="1083"/>
      <c r="F592" s="1083"/>
      <c r="G592" s="1083"/>
      <c r="H592" s="1083"/>
      <c r="I592" s="1084"/>
      <c r="J592" s="1085" t="s">
        <v>131</v>
      </c>
      <c r="K592" s="1083"/>
      <c r="L592" s="1083"/>
      <c r="M592" s="1083"/>
      <c r="N592" s="1083"/>
      <c r="O592" s="1083"/>
      <c r="P592" s="1084"/>
      <c r="Q592" s="1086" t="s">
        <v>53</v>
      </c>
      <c r="R592" s="1087"/>
      <c r="S592" s="1087"/>
      <c r="T592" s="1087"/>
      <c r="U592" s="1087"/>
      <c r="V592" s="1087"/>
      <c r="W592" s="1088"/>
      <c r="X592" s="1080" t="s">
        <v>55</v>
      </c>
      <c r="Y592" s="228">
        <v>810</v>
      </c>
    </row>
    <row r="593" spans="1:27" ht="13.5" thickBot="1" x14ac:dyDescent="0.25">
      <c r="A593" s="1204" t="s">
        <v>54</v>
      </c>
      <c r="B593" s="1205"/>
      <c r="C593" s="271">
        <v>1</v>
      </c>
      <c r="D593" s="273">
        <v>2</v>
      </c>
      <c r="E593" s="273">
        <v>3</v>
      </c>
      <c r="F593" s="273">
        <v>4</v>
      </c>
      <c r="G593" s="273">
        <v>5</v>
      </c>
      <c r="H593" s="273">
        <v>6</v>
      </c>
      <c r="I593" s="686">
        <v>7</v>
      </c>
      <c r="J593" s="272">
        <v>8</v>
      </c>
      <c r="K593" s="273">
        <v>9</v>
      </c>
      <c r="L593" s="273">
        <v>10</v>
      </c>
      <c r="M593" s="273">
        <v>11</v>
      </c>
      <c r="N593" s="273">
        <v>12</v>
      </c>
      <c r="O593" s="273">
        <v>13</v>
      </c>
      <c r="P593" s="686">
        <v>14</v>
      </c>
      <c r="Q593" s="272">
        <v>15</v>
      </c>
      <c r="R593" s="273">
        <v>16</v>
      </c>
      <c r="S593" s="273">
        <v>17</v>
      </c>
      <c r="T593" s="273">
        <v>18</v>
      </c>
      <c r="U593" s="273">
        <v>19</v>
      </c>
      <c r="V593" s="273">
        <v>20</v>
      </c>
      <c r="W593" s="686">
        <v>21</v>
      </c>
      <c r="X593" s="1081"/>
      <c r="Y593" s="228"/>
      <c r="Z593" s="228"/>
    </row>
    <row r="594" spans="1:27" x14ac:dyDescent="0.2">
      <c r="A594" s="1208" t="s">
        <v>3</v>
      </c>
      <c r="B594" s="1209"/>
      <c r="C594" s="338">
        <v>4032</v>
      </c>
      <c r="D594" s="339">
        <v>4032</v>
      </c>
      <c r="E594" s="339">
        <v>4032</v>
      </c>
      <c r="F594" s="339">
        <v>4032</v>
      </c>
      <c r="G594" s="339">
        <v>4032</v>
      </c>
      <c r="H594" s="339">
        <v>4032</v>
      </c>
      <c r="I594" s="343">
        <v>4032</v>
      </c>
      <c r="J594" s="338">
        <v>4032</v>
      </c>
      <c r="K594" s="339">
        <v>4032</v>
      </c>
      <c r="L594" s="339">
        <v>4032</v>
      </c>
      <c r="M594" s="339">
        <v>4032</v>
      </c>
      <c r="N594" s="339">
        <v>4032</v>
      </c>
      <c r="O594" s="339">
        <v>4032</v>
      </c>
      <c r="P594" s="343">
        <v>4032</v>
      </c>
      <c r="Q594" s="338">
        <v>4032</v>
      </c>
      <c r="R594" s="339">
        <v>4032</v>
      </c>
      <c r="S594" s="339">
        <v>4032</v>
      </c>
      <c r="T594" s="339">
        <v>4032</v>
      </c>
      <c r="U594" s="339">
        <v>4032</v>
      </c>
      <c r="V594" s="339">
        <v>4032</v>
      </c>
      <c r="W594" s="343">
        <v>4032</v>
      </c>
      <c r="X594" s="637">
        <v>4032</v>
      </c>
      <c r="Z594" s="210"/>
    </row>
    <row r="595" spans="1:27" x14ac:dyDescent="0.2">
      <c r="A595" s="1210" t="s">
        <v>6</v>
      </c>
      <c r="B595" s="1211"/>
      <c r="C595" s="239">
        <v>4515</v>
      </c>
      <c r="D595" s="240">
        <v>4650</v>
      </c>
      <c r="E595" s="240">
        <v>4299</v>
      </c>
      <c r="F595" s="240">
        <v>4617</v>
      </c>
      <c r="G595" s="240">
        <v>4532</v>
      </c>
      <c r="H595" s="240">
        <v>4300</v>
      </c>
      <c r="I595" s="241">
        <v>4397</v>
      </c>
      <c r="J595" s="239">
        <v>4405</v>
      </c>
      <c r="K595" s="240">
        <v>4160</v>
      </c>
      <c r="L595" s="240">
        <v>4613</v>
      </c>
      <c r="M595" s="240">
        <v>4654</v>
      </c>
      <c r="N595" s="240">
        <v>4186</v>
      </c>
      <c r="O595" s="240">
        <v>4269</v>
      </c>
      <c r="P595" s="241">
        <v>4546</v>
      </c>
      <c r="Q595" s="239">
        <v>4709</v>
      </c>
      <c r="R595" s="240">
        <v>4687</v>
      </c>
      <c r="S595" s="240">
        <v>4345</v>
      </c>
      <c r="T595" s="240">
        <v>4654</v>
      </c>
      <c r="U595" s="240">
        <v>4465</v>
      </c>
      <c r="V595" s="240">
        <v>4502</v>
      </c>
      <c r="W595" s="241">
        <v>4504</v>
      </c>
      <c r="X595" s="375">
        <v>4458</v>
      </c>
    </row>
    <row r="596" spans="1:27" x14ac:dyDescent="0.2">
      <c r="A596" s="1206" t="s">
        <v>7</v>
      </c>
      <c r="B596" s="1207"/>
      <c r="C596" s="242">
        <v>67.400000000000006</v>
      </c>
      <c r="D596" s="243">
        <v>74.400000000000006</v>
      </c>
      <c r="E596" s="243">
        <v>62.8</v>
      </c>
      <c r="F596" s="243">
        <v>75</v>
      </c>
      <c r="G596" s="243">
        <v>69.8</v>
      </c>
      <c r="H596" s="243">
        <v>76.7</v>
      </c>
      <c r="I596" s="244">
        <v>62.8</v>
      </c>
      <c r="J596" s="242">
        <v>67.400000000000006</v>
      </c>
      <c r="K596" s="243">
        <v>69.8</v>
      </c>
      <c r="L596" s="243">
        <v>65.099999999999994</v>
      </c>
      <c r="M596" s="243">
        <v>61.5</v>
      </c>
      <c r="N596" s="243">
        <v>67.400000000000006</v>
      </c>
      <c r="O596" s="243">
        <v>74.400000000000006</v>
      </c>
      <c r="P596" s="244">
        <v>65.099999999999994</v>
      </c>
      <c r="Q596" s="242">
        <v>72.099999999999994</v>
      </c>
      <c r="R596" s="243">
        <v>62.8</v>
      </c>
      <c r="S596" s="243">
        <v>60.5</v>
      </c>
      <c r="T596" s="243">
        <v>66.7</v>
      </c>
      <c r="U596" s="243">
        <v>76.7</v>
      </c>
      <c r="V596" s="243">
        <v>62.8</v>
      </c>
      <c r="W596" s="244">
        <v>69.8</v>
      </c>
      <c r="X596" s="376">
        <v>65.2</v>
      </c>
      <c r="Y596" s="228"/>
      <c r="Z596" s="393"/>
    </row>
    <row r="597" spans="1:27" x14ac:dyDescent="0.2">
      <c r="A597" s="1206" t="s">
        <v>8</v>
      </c>
      <c r="B597" s="1207"/>
      <c r="C597" s="246">
        <v>0.107</v>
      </c>
      <c r="D597" s="247">
        <v>9.9000000000000005E-2</v>
      </c>
      <c r="E597" s="247">
        <v>0.106</v>
      </c>
      <c r="F597" s="247">
        <v>8.5000000000000006E-2</v>
      </c>
      <c r="G597" s="247">
        <v>0.104</v>
      </c>
      <c r="H597" s="247">
        <v>8.8999999999999996E-2</v>
      </c>
      <c r="I597" s="248">
        <v>0.11600000000000001</v>
      </c>
      <c r="J597" s="246">
        <v>0.10100000000000001</v>
      </c>
      <c r="K597" s="247">
        <v>9.8000000000000004E-2</v>
      </c>
      <c r="L597" s="247">
        <v>0.108</v>
      </c>
      <c r="M597" s="247">
        <v>0.107</v>
      </c>
      <c r="N597" s="247">
        <v>0.113</v>
      </c>
      <c r="O597" s="247">
        <v>8.6999999999999994E-2</v>
      </c>
      <c r="P597" s="248">
        <v>0.10199999999999999</v>
      </c>
      <c r="Q597" s="246">
        <v>9.1999999999999998E-2</v>
      </c>
      <c r="R597" s="247">
        <v>0.112</v>
      </c>
      <c r="S597" s="247">
        <v>0.115</v>
      </c>
      <c r="T597" s="247">
        <v>0.122</v>
      </c>
      <c r="U597" s="247">
        <v>8.5000000000000006E-2</v>
      </c>
      <c r="V597" s="247">
        <v>9.4E-2</v>
      </c>
      <c r="W597" s="248">
        <v>0.1</v>
      </c>
      <c r="X597" s="377">
        <v>0.107</v>
      </c>
      <c r="Z597" s="313"/>
    </row>
    <row r="598" spans="1:27" x14ac:dyDescent="0.2">
      <c r="A598" s="1210" t="s">
        <v>1</v>
      </c>
      <c r="B598" s="1211"/>
      <c r="C598" s="250">
        <f>C595/C594*100-100</f>
        <v>11.979166666666671</v>
      </c>
      <c r="D598" s="251">
        <f t="shared" ref="D598:W598" si="251">D595/D594*100-100</f>
        <v>15.327380952380949</v>
      </c>
      <c r="E598" s="251">
        <f t="shared" si="251"/>
        <v>6.6220238095238102</v>
      </c>
      <c r="F598" s="251">
        <f t="shared" si="251"/>
        <v>14.508928571428584</v>
      </c>
      <c r="G598" s="251">
        <f t="shared" si="251"/>
        <v>12.400793650793645</v>
      </c>
      <c r="H598" s="251">
        <f t="shared" si="251"/>
        <v>6.6468253968253919</v>
      </c>
      <c r="I598" s="252">
        <f t="shared" si="251"/>
        <v>9.0525793650793673</v>
      </c>
      <c r="J598" s="250">
        <f t="shared" si="251"/>
        <v>9.2509920634920633</v>
      </c>
      <c r="K598" s="251">
        <f t="shared" si="251"/>
        <v>3.1746031746031917</v>
      </c>
      <c r="L598" s="251">
        <f t="shared" si="251"/>
        <v>14.409722222222229</v>
      </c>
      <c r="M598" s="251">
        <f t="shared" si="251"/>
        <v>15.426587301587304</v>
      </c>
      <c r="N598" s="251">
        <f t="shared" si="251"/>
        <v>3.8194444444444429</v>
      </c>
      <c r="O598" s="251">
        <f t="shared" si="251"/>
        <v>5.8779761904761898</v>
      </c>
      <c r="P598" s="252">
        <f t="shared" si="251"/>
        <v>12.748015873015888</v>
      </c>
      <c r="Q598" s="250">
        <f t="shared" si="251"/>
        <v>16.790674603174608</v>
      </c>
      <c r="R598" s="251">
        <f t="shared" si="251"/>
        <v>16.245039682539669</v>
      </c>
      <c r="S598" s="251">
        <f t="shared" si="251"/>
        <v>7.7628968253968083</v>
      </c>
      <c r="T598" s="251">
        <f t="shared" si="251"/>
        <v>15.426587301587304</v>
      </c>
      <c r="U598" s="251">
        <f t="shared" si="251"/>
        <v>10.739087301587304</v>
      </c>
      <c r="V598" s="251">
        <f t="shared" si="251"/>
        <v>11.656746031746025</v>
      </c>
      <c r="W598" s="252">
        <f t="shared" si="251"/>
        <v>11.706349206349216</v>
      </c>
      <c r="X598" s="369">
        <f>X595/X594*100-100</f>
        <v>10.56547619047619</v>
      </c>
      <c r="Y598" s="228"/>
    </row>
    <row r="599" spans="1:27" ht="13.5" thickBot="1" x14ac:dyDescent="0.25">
      <c r="A599" s="1206" t="s">
        <v>27</v>
      </c>
      <c r="B599" s="1207"/>
      <c r="C599" s="220">
        <f>C595-C582</f>
        <v>-48</v>
      </c>
      <c r="D599" s="221">
        <f t="shared" ref="D599:X599" si="252">D595-D582</f>
        <v>165</v>
      </c>
      <c r="E599" s="221">
        <f t="shared" si="252"/>
        <v>1</v>
      </c>
      <c r="F599" s="221">
        <f t="shared" si="252"/>
        <v>362</v>
      </c>
      <c r="G599" s="221">
        <f t="shared" si="252"/>
        <v>19</v>
      </c>
      <c r="H599" s="221">
        <f t="shared" si="252"/>
        <v>173</v>
      </c>
      <c r="I599" s="226">
        <f t="shared" si="252"/>
        <v>97</v>
      </c>
      <c r="J599" s="220">
        <f t="shared" si="252"/>
        <v>-110</v>
      </c>
      <c r="K599" s="221">
        <f t="shared" si="252"/>
        <v>-218</v>
      </c>
      <c r="L599" s="221">
        <f t="shared" si="252"/>
        <v>-23</v>
      </c>
      <c r="M599" s="221">
        <f t="shared" si="252"/>
        <v>172</v>
      </c>
      <c r="N599" s="221">
        <f t="shared" si="252"/>
        <v>-30</v>
      </c>
      <c r="O599" s="221">
        <f t="shared" si="252"/>
        <v>-57</v>
      </c>
      <c r="P599" s="226">
        <f t="shared" si="252"/>
        <v>62</v>
      </c>
      <c r="Q599" s="220">
        <f t="shared" si="252"/>
        <v>97</v>
      </c>
      <c r="R599" s="221">
        <f t="shared" si="252"/>
        <v>71</v>
      </c>
      <c r="S599" s="221">
        <f t="shared" si="252"/>
        <v>-1</v>
      </c>
      <c r="T599" s="221">
        <f t="shared" si="252"/>
        <v>-123</v>
      </c>
      <c r="U599" s="221">
        <f t="shared" si="252"/>
        <v>-25</v>
      </c>
      <c r="V599" s="221">
        <f t="shared" si="252"/>
        <v>21</v>
      </c>
      <c r="W599" s="226">
        <f t="shared" si="252"/>
        <v>-33</v>
      </c>
      <c r="X599" s="370">
        <f t="shared" si="252"/>
        <v>15</v>
      </c>
      <c r="Z599" s="210"/>
    </row>
    <row r="600" spans="1:27" x14ac:dyDescent="0.2">
      <c r="A600" s="1206" t="s">
        <v>51</v>
      </c>
      <c r="B600" s="1207"/>
      <c r="C600" s="321">
        <v>568</v>
      </c>
      <c r="D600" s="308">
        <v>570</v>
      </c>
      <c r="E600" s="308">
        <v>564</v>
      </c>
      <c r="F600" s="308">
        <v>150</v>
      </c>
      <c r="G600" s="308">
        <v>576</v>
      </c>
      <c r="H600" s="308">
        <v>564</v>
      </c>
      <c r="I600" s="336">
        <v>578</v>
      </c>
      <c r="J600" s="934">
        <v>601</v>
      </c>
      <c r="K600" s="308">
        <v>594</v>
      </c>
      <c r="L600" s="308">
        <v>603</v>
      </c>
      <c r="M600" s="308">
        <v>167</v>
      </c>
      <c r="N600" s="308">
        <v>598</v>
      </c>
      <c r="O600" s="308">
        <v>608</v>
      </c>
      <c r="P600" s="336">
        <v>603</v>
      </c>
      <c r="Q600" s="934">
        <v>605</v>
      </c>
      <c r="R600" s="308">
        <v>610</v>
      </c>
      <c r="S600" s="308">
        <v>600</v>
      </c>
      <c r="T600" s="308">
        <v>163</v>
      </c>
      <c r="U600" s="308">
        <v>607</v>
      </c>
      <c r="V600" s="308">
        <v>600</v>
      </c>
      <c r="W600" s="336">
        <v>602</v>
      </c>
      <c r="X600" s="337">
        <f>SUM(C600:W600)</f>
        <v>11131</v>
      </c>
      <c r="Y600" s="200" t="s">
        <v>56</v>
      </c>
      <c r="Z600" s="263">
        <f>X587-X600</f>
        <v>23</v>
      </c>
      <c r="AA600" s="285">
        <f>Z600/X587</f>
        <v>2.0620405235789851E-3</v>
      </c>
    </row>
    <row r="601" spans="1:27" x14ac:dyDescent="0.2">
      <c r="A601" s="1206" t="s">
        <v>28</v>
      </c>
      <c r="B601" s="1207"/>
      <c r="C601" s="218"/>
      <c r="D601" s="267"/>
      <c r="E601" s="267"/>
      <c r="F601" s="267"/>
      <c r="G601" s="267"/>
      <c r="H601" s="267"/>
      <c r="I601" s="219"/>
      <c r="J601" s="425"/>
      <c r="K601" s="267"/>
      <c r="L601" s="267"/>
      <c r="M601" s="267"/>
      <c r="N601" s="267"/>
      <c r="O601" s="267"/>
      <c r="P601" s="219"/>
      <c r="Q601" s="425"/>
      <c r="R601" s="267"/>
      <c r="S601" s="267"/>
      <c r="T601" s="267"/>
      <c r="U601" s="267"/>
      <c r="V601" s="267"/>
      <c r="W601" s="219"/>
      <c r="X601" s="222"/>
      <c r="Y601" s="200" t="s">
        <v>57</v>
      </c>
      <c r="Z601" s="200">
        <v>160.88999999999999</v>
      </c>
    </row>
    <row r="602" spans="1:27" ht="13.5" thickBot="1" x14ac:dyDescent="0.25">
      <c r="A602" s="1212" t="s">
        <v>26</v>
      </c>
      <c r="B602" s="1213"/>
      <c r="C602" s="623">
        <f>C601-C587</f>
        <v>-569</v>
      </c>
      <c r="D602" s="624">
        <f t="shared" ref="D602:W602" si="253">D601-D587</f>
        <v>-571</v>
      </c>
      <c r="E602" s="624">
        <f t="shared" si="253"/>
        <v>-565</v>
      </c>
      <c r="F602" s="624">
        <f t="shared" si="253"/>
        <v>-154</v>
      </c>
      <c r="G602" s="624">
        <f t="shared" si="253"/>
        <v>-578</v>
      </c>
      <c r="H602" s="624">
        <f t="shared" si="253"/>
        <v>-564</v>
      </c>
      <c r="I602" s="625">
        <f t="shared" si="253"/>
        <v>-578</v>
      </c>
      <c r="J602" s="723">
        <f t="shared" si="253"/>
        <v>-601</v>
      </c>
      <c r="K602" s="624">
        <f t="shared" si="253"/>
        <v>-594</v>
      </c>
      <c r="L602" s="624">
        <f t="shared" si="253"/>
        <v>-605</v>
      </c>
      <c r="M602" s="624">
        <f t="shared" si="253"/>
        <v>-167</v>
      </c>
      <c r="N602" s="624">
        <f t="shared" si="253"/>
        <v>-598</v>
      </c>
      <c r="O602" s="624">
        <f t="shared" si="253"/>
        <v>-608</v>
      </c>
      <c r="P602" s="625">
        <f t="shared" si="253"/>
        <v>-605</v>
      </c>
      <c r="Q602" s="723">
        <f t="shared" si="253"/>
        <v>-606</v>
      </c>
      <c r="R602" s="624">
        <f t="shared" si="253"/>
        <v>-612</v>
      </c>
      <c r="S602" s="624">
        <f t="shared" si="253"/>
        <v>-600</v>
      </c>
      <c r="T602" s="624">
        <f t="shared" si="253"/>
        <v>-166</v>
      </c>
      <c r="U602" s="624">
        <f t="shared" si="253"/>
        <v>-607</v>
      </c>
      <c r="V602" s="624">
        <f t="shared" si="253"/>
        <v>-602</v>
      </c>
      <c r="W602" s="625">
        <f t="shared" si="253"/>
        <v>-604</v>
      </c>
      <c r="X602" s="223"/>
      <c r="Y602" s="200" t="s">
        <v>26</v>
      </c>
      <c r="Z602" s="200">
        <f>Z601-Z588</f>
        <v>0</v>
      </c>
    </row>
    <row r="603" spans="1:27" x14ac:dyDescent="0.2">
      <c r="A603" s="745" t="s">
        <v>301</v>
      </c>
      <c r="B603" s="745"/>
      <c r="C603" s="765">
        <v>568</v>
      </c>
      <c r="D603" s="765">
        <v>570</v>
      </c>
      <c r="E603" s="765">
        <v>564</v>
      </c>
      <c r="F603" s="765">
        <v>150</v>
      </c>
      <c r="G603" s="765">
        <v>576</v>
      </c>
      <c r="H603" s="765">
        <v>564</v>
      </c>
      <c r="I603" s="765">
        <v>578</v>
      </c>
      <c r="J603" s="765">
        <v>601</v>
      </c>
      <c r="K603" s="765">
        <v>594</v>
      </c>
      <c r="L603" s="765">
        <v>603</v>
      </c>
      <c r="M603" s="765">
        <v>167</v>
      </c>
      <c r="N603" s="765">
        <v>598</v>
      </c>
      <c r="O603" s="765">
        <v>608</v>
      </c>
      <c r="P603" s="765">
        <v>603</v>
      </c>
      <c r="Q603" s="765">
        <v>605</v>
      </c>
      <c r="R603" s="765">
        <v>610</v>
      </c>
      <c r="S603" s="765">
        <v>600</v>
      </c>
      <c r="T603" s="765">
        <v>163</v>
      </c>
      <c r="U603" s="765">
        <v>607</v>
      </c>
      <c r="V603" s="765">
        <v>600</v>
      </c>
      <c r="W603" s="765">
        <v>602</v>
      </c>
    </row>
    <row r="604" spans="1:27" ht="13.5" thickBot="1" x14ac:dyDescent="0.25">
      <c r="A604" s="200" t="s">
        <v>302</v>
      </c>
      <c r="C604" s="263">
        <f>C600-C603</f>
        <v>0</v>
      </c>
      <c r="D604" s="263">
        <f t="shared" ref="D604:W604" si="254">D600-D603</f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63">
        <f t="shared" si="254"/>
        <v>0</v>
      </c>
      <c r="X604" s="228"/>
    </row>
    <row r="605" spans="1:27" ht="13.5" thickBot="1" x14ac:dyDescent="0.25">
      <c r="A605" s="230" t="s">
        <v>324</v>
      </c>
      <c r="B605" s="1025">
        <f>B592+1</f>
        <v>41</v>
      </c>
      <c r="C605" s="1082" t="s">
        <v>130</v>
      </c>
      <c r="D605" s="1083"/>
      <c r="E605" s="1083"/>
      <c r="F605" s="1083"/>
      <c r="G605" s="1083"/>
      <c r="H605" s="1083"/>
      <c r="I605" s="1084"/>
      <c r="J605" s="1085" t="s">
        <v>131</v>
      </c>
      <c r="K605" s="1083"/>
      <c r="L605" s="1083"/>
      <c r="M605" s="1083"/>
      <c r="N605" s="1083"/>
      <c r="O605" s="1083"/>
      <c r="P605" s="1084"/>
      <c r="Q605" s="1086" t="s">
        <v>53</v>
      </c>
      <c r="R605" s="1087"/>
      <c r="S605" s="1087"/>
      <c r="T605" s="1087"/>
      <c r="U605" s="1087"/>
      <c r="V605" s="1087"/>
      <c r="W605" s="1088"/>
      <c r="X605" s="1080" t="s">
        <v>55</v>
      </c>
      <c r="Y605" s="228">
        <v>810</v>
      </c>
    </row>
    <row r="606" spans="1:27" ht="13.5" thickBot="1" x14ac:dyDescent="0.25">
      <c r="A606" s="1204" t="s">
        <v>54</v>
      </c>
      <c r="B606" s="1205"/>
      <c r="C606" s="271">
        <v>1</v>
      </c>
      <c r="D606" s="273">
        <v>2</v>
      </c>
      <c r="E606" s="273">
        <v>3</v>
      </c>
      <c r="F606" s="273">
        <v>4</v>
      </c>
      <c r="G606" s="273">
        <v>5</v>
      </c>
      <c r="H606" s="273">
        <v>6</v>
      </c>
      <c r="I606" s="686">
        <v>7</v>
      </c>
      <c r="J606" s="272">
        <v>8</v>
      </c>
      <c r="K606" s="273">
        <v>9</v>
      </c>
      <c r="L606" s="273">
        <v>10</v>
      </c>
      <c r="M606" s="273">
        <v>11</v>
      </c>
      <c r="N606" s="273">
        <v>12</v>
      </c>
      <c r="O606" s="273">
        <v>13</v>
      </c>
      <c r="P606" s="686">
        <v>14</v>
      </c>
      <c r="Q606" s="272">
        <v>15</v>
      </c>
      <c r="R606" s="273">
        <v>16</v>
      </c>
      <c r="S606" s="273">
        <v>17</v>
      </c>
      <c r="T606" s="273">
        <v>18</v>
      </c>
      <c r="U606" s="273">
        <v>19</v>
      </c>
      <c r="V606" s="273">
        <v>20</v>
      </c>
      <c r="W606" s="686">
        <v>21</v>
      </c>
      <c r="X606" s="1081"/>
      <c r="Y606" s="228"/>
      <c r="Z606" s="228"/>
    </row>
    <row r="607" spans="1:27" x14ac:dyDescent="0.2">
      <c r="A607" s="1208" t="s">
        <v>3</v>
      </c>
      <c r="B607" s="1209"/>
      <c r="C607" s="338">
        <v>4050</v>
      </c>
      <c r="D607" s="339">
        <v>4050</v>
      </c>
      <c r="E607" s="339">
        <v>4050</v>
      </c>
      <c r="F607" s="339">
        <v>4050</v>
      </c>
      <c r="G607" s="339">
        <v>4050</v>
      </c>
      <c r="H607" s="339">
        <v>4050</v>
      </c>
      <c r="I607" s="343">
        <v>4050</v>
      </c>
      <c r="J607" s="338">
        <v>4050</v>
      </c>
      <c r="K607" s="339">
        <v>4050</v>
      </c>
      <c r="L607" s="339">
        <v>4050</v>
      </c>
      <c r="M607" s="339">
        <v>4050</v>
      </c>
      <c r="N607" s="339">
        <v>4050</v>
      </c>
      <c r="O607" s="339">
        <v>4050</v>
      </c>
      <c r="P607" s="343">
        <v>4050</v>
      </c>
      <c r="Q607" s="338">
        <v>4050</v>
      </c>
      <c r="R607" s="339">
        <v>4050</v>
      </c>
      <c r="S607" s="339">
        <v>4050</v>
      </c>
      <c r="T607" s="339">
        <v>4050</v>
      </c>
      <c r="U607" s="339">
        <v>4050</v>
      </c>
      <c r="V607" s="339">
        <v>4050</v>
      </c>
      <c r="W607" s="343">
        <v>4050</v>
      </c>
      <c r="X607" s="637">
        <v>4050</v>
      </c>
      <c r="Z607" s="210"/>
    </row>
    <row r="608" spans="1:27" x14ac:dyDescent="0.2">
      <c r="A608" s="1210" t="s">
        <v>6</v>
      </c>
      <c r="B608" s="1211"/>
      <c r="C608" s="239">
        <v>4534</v>
      </c>
      <c r="D608" s="240">
        <v>4699</v>
      </c>
      <c r="E608" s="240">
        <v>4349</v>
      </c>
      <c r="F608" s="240">
        <v>4499</v>
      </c>
      <c r="G608" s="240">
        <v>4491</v>
      </c>
      <c r="H608" s="240">
        <v>4336</v>
      </c>
      <c r="I608" s="241">
        <v>4405</v>
      </c>
      <c r="J608" s="239">
        <v>4517</v>
      </c>
      <c r="K608" s="240">
        <v>4434</v>
      </c>
      <c r="L608" s="240">
        <v>4609</v>
      </c>
      <c r="M608" s="240">
        <v>4582</v>
      </c>
      <c r="N608" s="240">
        <v>4278</v>
      </c>
      <c r="O608" s="240">
        <v>4504</v>
      </c>
      <c r="P608" s="241">
        <v>4484</v>
      </c>
      <c r="Q608" s="239">
        <v>4523</v>
      </c>
      <c r="R608" s="240">
        <v>4753</v>
      </c>
      <c r="S608" s="240">
        <v>4351</v>
      </c>
      <c r="T608" s="240">
        <v>5202</v>
      </c>
      <c r="U608" s="240">
        <v>4354</v>
      </c>
      <c r="V608" s="240">
        <v>4476</v>
      </c>
      <c r="W608" s="241">
        <v>4508</v>
      </c>
      <c r="X608" s="375">
        <v>4491</v>
      </c>
    </row>
    <row r="609" spans="1:27" x14ac:dyDescent="0.2">
      <c r="A609" s="1206" t="s">
        <v>7</v>
      </c>
      <c r="B609" s="1207"/>
      <c r="C609" s="242">
        <v>81.400000000000006</v>
      </c>
      <c r="D609" s="243">
        <v>74.400000000000006</v>
      </c>
      <c r="E609" s="243">
        <v>51.2</v>
      </c>
      <c r="F609" s="243">
        <v>41.7</v>
      </c>
      <c r="G609" s="243">
        <v>72.099999999999994</v>
      </c>
      <c r="H609" s="243">
        <v>62.8</v>
      </c>
      <c r="I609" s="244">
        <v>55.8</v>
      </c>
      <c r="J609" s="242">
        <v>69.8</v>
      </c>
      <c r="K609" s="243">
        <v>58.1</v>
      </c>
      <c r="L609" s="243">
        <v>58.1</v>
      </c>
      <c r="M609" s="243">
        <v>66.7</v>
      </c>
      <c r="N609" s="243">
        <v>62.8</v>
      </c>
      <c r="O609" s="243">
        <v>60.5</v>
      </c>
      <c r="P609" s="244">
        <v>69.8</v>
      </c>
      <c r="Q609" s="242">
        <v>67.400000000000006</v>
      </c>
      <c r="R609" s="243">
        <v>60.5</v>
      </c>
      <c r="S609" s="243">
        <v>65.099999999999994</v>
      </c>
      <c r="T609" s="243">
        <v>66.7</v>
      </c>
      <c r="U609" s="243">
        <v>58.1</v>
      </c>
      <c r="V609" s="243">
        <v>76.7</v>
      </c>
      <c r="W609" s="244">
        <v>81.400000000000006</v>
      </c>
      <c r="X609" s="376">
        <v>63.8</v>
      </c>
      <c r="Y609" s="228"/>
      <c r="Z609" s="393"/>
    </row>
    <row r="610" spans="1:27" x14ac:dyDescent="0.2">
      <c r="A610" s="1206" t="s">
        <v>8</v>
      </c>
      <c r="B610" s="1207"/>
      <c r="C610" s="246">
        <v>8.2000000000000003E-2</v>
      </c>
      <c r="D610" s="247">
        <v>0.10100000000000001</v>
      </c>
      <c r="E610" s="247">
        <v>0.122</v>
      </c>
      <c r="F610" s="247">
        <v>0.14299999999999999</v>
      </c>
      <c r="G610" s="247">
        <v>0.105</v>
      </c>
      <c r="H610" s="247">
        <v>0.111</v>
      </c>
      <c r="I610" s="248">
        <v>0.121</v>
      </c>
      <c r="J610" s="246">
        <v>8.5999999999999993E-2</v>
      </c>
      <c r="K610" s="247">
        <v>0.14099999999999999</v>
      </c>
      <c r="L610" s="247">
        <v>0.114</v>
      </c>
      <c r="M610" s="247">
        <v>0.10100000000000001</v>
      </c>
      <c r="N610" s="247">
        <v>0.106</v>
      </c>
      <c r="O610" s="247">
        <v>0.106</v>
      </c>
      <c r="P610" s="248">
        <v>0.104</v>
      </c>
      <c r="Q610" s="246">
        <v>9.9000000000000005E-2</v>
      </c>
      <c r="R610" s="247">
        <v>0.111</v>
      </c>
      <c r="S610" s="247">
        <v>9.2999999999999999E-2</v>
      </c>
      <c r="T610" s="247">
        <v>0.106</v>
      </c>
      <c r="U610" s="247">
        <v>0.10299999999999999</v>
      </c>
      <c r="V610" s="247">
        <v>9.7000000000000003E-2</v>
      </c>
      <c r="W610" s="248">
        <v>8.3000000000000004E-2</v>
      </c>
      <c r="X610" s="377">
        <v>0.11</v>
      </c>
      <c r="Z610" s="313"/>
    </row>
    <row r="611" spans="1:27" x14ac:dyDescent="0.2">
      <c r="A611" s="1210" t="s">
        <v>1</v>
      </c>
      <c r="B611" s="1211"/>
      <c r="C611" s="250">
        <f>C608/C607*100-100</f>
        <v>11.950617283950621</v>
      </c>
      <c r="D611" s="251">
        <f t="shared" ref="D611:W611" si="255">D608/D607*100-100</f>
        <v>16.024691358024683</v>
      </c>
      <c r="E611" s="251">
        <f t="shared" si="255"/>
        <v>7.3827160493827222</v>
      </c>
      <c r="F611" s="251">
        <f t="shared" si="255"/>
        <v>11.086419753086417</v>
      </c>
      <c r="G611" s="251">
        <f t="shared" si="255"/>
        <v>10.888888888888886</v>
      </c>
      <c r="H611" s="251">
        <f t="shared" si="255"/>
        <v>7.0617283950617349</v>
      </c>
      <c r="I611" s="252">
        <f t="shared" si="255"/>
        <v>8.7654320987654302</v>
      </c>
      <c r="J611" s="250">
        <f t="shared" si="255"/>
        <v>11.53086419753086</v>
      </c>
      <c r="K611" s="251">
        <f t="shared" si="255"/>
        <v>9.4814814814814952</v>
      </c>
      <c r="L611" s="251">
        <f t="shared" si="255"/>
        <v>13.802469135802482</v>
      </c>
      <c r="M611" s="251">
        <f t="shared" si="255"/>
        <v>13.135802469135797</v>
      </c>
      <c r="N611" s="251">
        <f t="shared" si="255"/>
        <v>5.6296296296296333</v>
      </c>
      <c r="O611" s="251">
        <f t="shared" si="255"/>
        <v>11.209876543209887</v>
      </c>
      <c r="P611" s="252">
        <f t="shared" si="255"/>
        <v>10.716049382716037</v>
      </c>
      <c r="Q611" s="250">
        <f t="shared" si="255"/>
        <v>11.679012345679013</v>
      </c>
      <c r="R611" s="251">
        <f t="shared" si="255"/>
        <v>17.358024691358025</v>
      </c>
      <c r="S611" s="251">
        <f t="shared" si="255"/>
        <v>7.4320987654320874</v>
      </c>
      <c r="T611" s="251">
        <f t="shared" si="255"/>
        <v>28.444444444444457</v>
      </c>
      <c r="U611" s="251">
        <f t="shared" si="255"/>
        <v>7.5061728395061635</v>
      </c>
      <c r="V611" s="251">
        <f t="shared" si="255"/>
        <v>10.518518518518533</v>
      </c>
      <c r="W611" s="252">
        <f t="shared" si="255"/>
        <v>11.308641975308632</v>
      </c>
      <c r="X611" s="369">
        <f>X608/X607*100-100</f>
        <v>10.888888888888886</v>
      </c>
      <c r="Y611" s="228"/>
    </row>
    <row r="612" spans="1:27" ht="13.5" thickBot="1" x14ac:dyDescent="0.25">
      <c r="A612" s="1206" t="s">
        <v>27</v>
      </c>
      <c r="B612" s="1207"/>
      <c r="C612" s="220">
        <f>C608-C595</f>
        <v>19</v>
      </c>
      <c r="D612" s="221">
        <f t="shared" ref="D612:X612" si="256">D608-D595</f>
        <v>49</v>
      </c>
      <c r="E612" s="221">
        <f t="shared" si="256"/>
        <v>50</v>
      </c>
      <c r="F612" s="221">
        <f t="shared" si="256"/>
        <v>-118</v>
      </c>
      <c r="G612" s="221">
        <f t="shared" si="256"/>
        <v>-41</v>
      </c>
      <c r="H612" s="221">
        <f t="shared" si="256"/>
        <v>36</v>
      </c>
      <c r="I612" s="226">
        <f t="shared" si="256"/>
        <v>8</v>
      </c>
      <c r="J612" s="220">
        <f t="shared" si="256"/>
        <v>112</v>
      </c>
      <c r="K612" s="221">
        <f t="shared" si="256"/>
        <v>274</v>
      </c>
      <c r="L612" s="221">
        <f t="shared" si="256"/>
        <v>-4</v>
      </c>
      <c r="M612" s="221">
        <f t="shared" si="256"/>
        <v>-72</v>
      </c>
      <c r="N612" s="221">
        <f t="shared" si="256"/>
        <v>92</v>
      </c>
      <c r="O612" s="221">
        <f t="shared" si="256"/>
        <v>235</v>
      </c>
      <c r="P612" s="226">
        <f t="shared" si="256"/>
        <v>-62</v>
      </c>
      <c r="Q612" s="220">
        <f t="shared" si="256"/>
        <v>-186</v>
      </c>
      <c r="R612" s="221">
        <f t="shared" si="256"/>
        <v>66</v>
      </c>
      <c r="S612" s="221">
        <f t="shared" si="256"/>
        <v>6</v>
      </c>
      <c r="T612" s="221">
        <f t="shared" si="256"/>
        <v>548</v>
      </c>
      <c r="U612" s="221">
        <f t="shared" si="256"/>
        <v>-111</v>
      </c>
      <c r="V612" s="221">
        <f t="shared" si="256"/>
        <v>-26</v>
      </c>
      <c r="W612" s="226">
        <f t="shared" si="256"/>
        <v>4</v>
      </c>
      <c r="X612" s="370">
        <f t="shared" si="256"/>
        <v>33</v>
      </c>
      <c r="Z612" s="210"/>
    </row>
    <row r="613" spans="1:27" x14ac:dyDescent="0.2">
      <c r="A613" s="1206" t="s">
        <v>51</v>
      </c>
      <c r="B613" s="1207"/>
      <c r="C613" s="321">
        <v>568</v>
      </c>
      <c r="D613" s="308">
        <v>569</v>
      </c>
      <c r="E613" s="308">
        <v>563</v>
      </c>
      <c r="F613" s="308">
        <v>148</v>
      </c>
      <c r="G613" s="308">
        <v>575</v>
      </c>
      <c r="H613" s="308">
        <v>562</v>
      </c>
      <c r="I613" s="336">
        <v>577</v>
      </c>
      <c r="J613" s="934">
        <v>600</v>
      </c>
      <c r="K613" s="308">
        <v>593</v>
      </c>
      <c r="L613" s="308">
        <v>603</v>
      </c>
      <c r="M613" s="308">
        <v>166</v>
      </c>
      <c r="N613" s="308">
        <v>598</v>
      </c>
      <c r="O613" s="308">
        <v>606</v>
      </c>
      <c r="P613" s="336">
        <v>603</v>
      </c>
      <c r="Q613" s="934">
        <v>603</v>
      </c>
      <c r="R613" s="308">
        <v>610</v>
      </c>
      <c r="S613" s="308">
        <v>598</v>
      </c>
      <c r="T613" s="308">
        <v>156</v>
      </c>
      <c r="U613" s="308">
        <v>607</v>
      </c>
      <c r="V613" s="308">
        <v>599</v>
      </c>
      <c r="W613" s="336">
        <v>601</v>
      </c>
      <c r="X613" s="337">
        <f>SUM(C613:W613)</f>
        <v>11105</v>
      </c>
      <c r="Y613" s="200" t="s">
        <v>56</v>
      </c>
      <c r="Z613" s="263">
        <f>X600-X613</f>
        <v>26</v>
      </c>
      <c r="AA613" s="285">
        <f>Z613/X600</f>
        <v>2.3358188841972869E-3</v>
      </c>
    </row>
    <row r="614" spans="1:27" x14ac:dyDescent="0.2">
      <c r="A614" s="1206" t="s">
        <v>28</v>
      </c>
      <c r="B614" s="1207"/>
      <c r="C614" s="218"/>
      <c r="D614" s="267"/>
      <c r="E614" s="267"/>
      <c r="F614" s="267"/>
      <c r="G614" s="267"/>
      <c r="H614" s="267"/>
      <c r="I614" s="219"/>
      <c r="J614" s="425"/>
      <c r="K614" s="267"/>
      <c r="L614" s="267"/>
      <c r="M614" s="267"/>
      <c r="N614" s="267"/>
      <c r="O614" s="267"/>
      <c r="P614" s="219"/>
      <c r="Q614" s="425"/>
      <c r="R614" s="267"/>
      <c r="S614" s="267"/>
      <c r="T614" s="267"/>
      <c r="U614" s="267"/>
      <c r="V614" s="267"/>
      <c r="W614" s="219"/>
      <c r="X614" s="222"/>
      <c r="Y614" s="200" t="s">
        <v>57</v>
      </c>
      <c r="Z614" s="200">
        <v>159.88999999999999</v>
      </c>
    </row>
    <row r="615" spans="1:27" ht="13.5" thickBot="1" x14ac:dyDescent="0.25">
      <c r="A615" s="1212" t="s">
        <v>26</v>
      </c>
      <c r="B615" s="1213"/>
      <c r="C615" s="623">
        <f>C614-C600</f>
        <v>-568</v>
      </c>
      <c r="D615" s="624">
        <f t="shared" ref="D615:W615" si="257">D614-D600</f>
        <v>-570</v>
      </c>
      <c r="E615" s="624">
        <f t="shared" si="257"/>
        <v>-564</v>
      </c>
      <c r="F615" s="624">
        <f t="shared" si="257"/>
        <v>-150</v>
      </c>
      <c r="G615" s="624">
        <f t="shared" si="257"/>
        <v>-576</v>
      </c>
      <c r="H615" s="624">
        <f t="shared" si="257"/>
        <v>-564</v>
      </c>
      <c r="I615" s="625">
        <f t="shared" si="257"/>
        <v>-578</v>
      </c>
      <c r="J615" s="723">
        <f t="shared" si="257"/>
        <v>-601</v>
      </c>
      <c r="K615" s="624">
        <f t="shared" si="257"/>
        <v>-594</v>
      </c>
      <c r="L615" s="624">
        <f t="shared" si="257"/>
        <v>-603</v>
      </c>
      <c r="M615" s="624">
        <f t="shared" si="257"/>
        <v>-167</v>
      </c>
      <c r="N615" s="624">
        <f t="shared" si="257"/>
        <v>-598</v>
      </c>
      <c r="O615" s="624">
        <f t="shared" si="257"/>
        <v>-608</v>
      </c>
      <c r="P615" s="625">
        <f t="shared" si="257"/>
        <v>-603</v>
      </c>
      <c r="Q615" s="723">
        <f t="shared" si="257"/>
        <v>-605</v>
      </c>
      <c r="R615" s="624">
        <f t="shared" si="257"/>
        <v>-610</v>
      </c>
      <c r="S615" s="624">
        <f t="shared" si="257"/>
        <v>-600</v>
      </c>
      <c r="T615" s="624">
        <f t="shared" si="257"/>
        <v>-163</v>
      </c>
      <c r="U615" s="624">
        <f t="shared" si="257"/>
        <v>-607</v>
      </c>
      <c r="V615" s="624">
        <f t="shared" si="257"/>
        <v>-600</v>
      </c>
      <c r="W615" s="625">
        <f t="shared" si="257"/>
        <v>-602</v>
      </c>
      <c r="X615" s="223"/>
      <c r="Y615" s="200" t="s">
        <v>26</v>
      </c>
      <c r="Z615" s="200">
        <f>Z614-Z601</f>
        <v>-1</v>
      </c>
    </row>
    <row r="617" spans="1:27" ht="13.5" thickBot="1" x14ac:dyDescent="0.25"/>
    <row r="618" spans="1:27" ht="13.5" thickBot="1" x14ac:dyDescent="0.25">
      <c r="A618" s="230" t="s">
        <v>324</v>
      </c>
      <c r="B618" s="1025">
        <f>B605+2</f>
        <v>43</v>
      </c>
      <c r="C618" s="1082" t="s">
        <v>130</v>
      </c>
      <c r="D618" s="1083"/>
      <c r="E618" s="1083"/>
      <c r="F618" s="1083"/>
      <c r="G618" s="1083"/>
      <c r="H618" s="1083"/>
      <c r="I618" s="1084"/>
      <c r="J618" s="1085" t="s">
        <v>131</v>
      </c>
      <c r="K618" s="1083"/>
      <c r="L618" s="1083"/>
      <c r="M618" s="1083"/>
      <c r="N618" s="1083"/>
      <c r="O618" s="1083"/>
      <c r="P618" s="1084"/>
      <c r="Q618" s="1086" t="s">
        <v>53</v>
      </c>
      <c r="R618" s="1087"/>
      <c r="S618" s="1087"/>
      <c r="T618" s="1087"/>
      <c r="U618" s="1087"/>
      <c r="V618" s="1087"/>
      <c r="W618" s="1088"/>
      <c r="X618" s="1080" t="s">
        <v>55</v>
      </c>
      <c r="Y618" s="228">
        <v>810</v>
      </c>
    </row>
    <row r="619" spans="1:27" x14ac:dyDescent="0.2">
      <c r="A619" s="1204" t="s">
        <v>54</v>
      </c>
      <c r="B619" s="1205"/>
      <c r="C619" s="271">
        <v>1</v>
      </c>
      <c r="D619" s="273">
        <v>2</v>
      </c>
      <c r="E619" s="273">
        <v>3</v>
      </c>
      <c r="F619" s="273">
        <v>4</v>
      </c>
      <c r="G619" s="273">
        <v>5</v>
      </c>
      <c r="H619" s="273">
        <v>6</v>
      </c>
      <c r="I619" s="686">
        <v>7</v>
      </c>
      <c r="J619" s="272">
        <v>8</v>
      </c>
      <c r="K619" s="273">
        <v>9</v>
      </c>
      <c r="L619" s="273">
        <v>10</v>
      </c>
      <c r="M619" s="273">
        <v>11</v>
      </c>
      <c r="N619" s="273">
        <v>12</v>
      </c>
      <c r="O619" s="273">
        <v>13</v>
      </c>
      <c r="P619" s="686">
        <v>14</v>
      </c>
      <c r="Q619" s="272">
        <v>15</v>
      </c>
      <c r="R619" s="273">
        <v>16</v>
      </c>
      <c r="S619" s="273">
        <v>17</v>
      </c>
      <c r="T619" s="273">
        <v>18</v>
      </c>
      <c r="U619" s="273">
        <v>19</v>
      </c>
      <c r="V619" s="273">
        <v>20</v>
      </c>
      <c r="W619" s="686">
        <v>21</v>
      </c>
      <c r="X619" s="1081"/>
      <c r="Y619" s="228"/>
      <c r="Z619" s="228"/>
    </row>
    <row r="620" spans="1:27" x14ac:dyDescent="0.2">
      <c r="A620" s="1208" t="s">
        <v>3</v>
      </c>
      <c r="B620" s="1209"/>
      <c r="C620" s="949">
        <v>4086</v>
      </c>
      <c r="D620" s="949">
        <v>4086</v>
      </c>
      <c r="E620" s="949">
        <v>4086</v>
      </c>
      <c r="F620" s="949">
        <v>4086</v>
      </c>
      <c r="G620" s="949">
        <v>4086</v>
      </c>
      <c r="H620" s="949">
        <v>4086</v>
      </c>
      <c r="I620" s="949">
        <v>4086</v>
      </c>
      <c r="J620" s="949">
        <v>4086</v>
      </c>
      <c r="K620" s="949">
        <v>4086</v>
      </c>
      <c r="L620" s="949">
        <v>4086</v>
      </c>
      <c r="M620" s="949">
        <v>4086</v>
      </c>
      <c r="N620" s="949">
        <v>4086</v>
      </c>
      <c r="O620" s="949">
        <v>4086</v>
      </c>
      <c r="P620" s="949">
        <v>4086</v>
      </c>
      <c r="Q620" s="949">
        <v>4086</v>
      </c>
      <c r="R620" s="949">
        <v>4086</v>
      </c>
      <c r="S620" s="949">
        <v>4086</v>
      </c>
      <c r="T620" s="949">
        <v>4086</v>
      </c>
      <c r="U620" s="949">
        <v>4086</v>
      </c>
      <c r="V620" s="949">
        <v>4086</v>
      </c>
      <c r="W620" s="949">
        <v>4086</v>
      </c>
      <c r="X620" s="949">
        <v>4086</v>
      </c>
      <c r="Z620" s="210"/>
    </row>
    <row r="621" spans="1:27" x14ac:dyDescent="0.2">
      <c r="A621" s="1210" t="s">
        <v>6</v>
      </c>
      <c r="B621" s="1211"/>
      <c r="C621" s="239">
        <v>4520</v>
      </c>
      <c r="D621" s="240">
        <v>4699</v>
      </c>
      <c r="E621" s="240">
        <v>4521</v>
      </c>
      <c r="F621" s="240">
        <v>4759</v>
      </c>
      <c r="G621" s="240">
        <v>4653</v>
      </c>
      <c r="H621" s="240">
        <v>4515</v>
      </c>
      <c r="I621" s="241">
        <v>4593</v>
      </c>
      <c r="J621" s="239">
        <v>4606</v>
      </c>
      <c r="K621" s="240">
        <v>4714</v>
      </c>
      <c r="L621" s="240">
        <v>4601</v>
      </c>
      <c r="M621" s="240">
        <v>5084</v>
      </c>
      <c r="N621" s="240">
        <v>4564</v>
      </c>
      <c r="O621" s="240">
        <v>4666</v>
      </c>
      <c r="P621" s="241">
        <v>4555</v>
      </c>
      <c r="Q621" s="239">
        <v>4747</v>
      </c>
      <c r="R621" s="240">
        <v>4455</v>
      </c>
      <c r="S621" s="240">
        <v>4292</v>
      </c>
      <c r="T621" s="240">
        <v>4864</v>
      </c>
      <c r="U621" s="240">
        <v>4365</v>
      </c>
      <c r="V621" s="240">
        <v>4483</v>
      </c>
      <c r="W621" s="241">
        <v>4532</v>
      </c>
      <c r="X621" s="375">
        <f>+AVERAGE(C621:W621)</f>
        <v>4608.9523809523807</v>
      </c>
    </row>
    <row r="622" spans="1:27" x14ac:dyDescent="0.2">
      <c r="A622" s="1206" t="s">
        <v>7</v>
      </c>
      <c r="B622" s="1207"/>
      <c r="C622" s="242">
        <v>75</v>
      </c>
      <c r="D622" s="243">
        <v>63.6</v>
      </c>
      <c r="E622" s="243">
        <v>55.8</v>
      </c>
      <c r="F622" s="243">
        <v>61.9</v>
      </c>
      <c r="G622" s="243">
        <v>78</v>
      </c>
      <c r="H622" s="243">
        <v>74.400000000000006</v>
      </c>
      <c r="I622" s="244">
        <v>60.5</v>
      </c>
      <c r="J622" s="242">
        <v>76.2</v>
      </c>
      <c r="K622" s="243">
        <v>65</v>
      </c>
      <c r="L622" s="243">
        <v>53.3</v>
      </c>
      <c r="M622" s="243">
        <v>65</v>
      </c>
      <c r="N622" s="243">
        <v>71.400000000000006</v>
      </c>
      <c r="O622" s="243">
        <v>77.5</v>
      </c>
      <c r="P622" s="244">
        <v>83.7</v>
      </c>
      <c r="Q622" s="242">
        <v>65.099999999999994</v>
      </c>
      <c r="R622" s="243">
        <v>73.3</v>
      </c>
      <c r="S622" s="243">
        <v>94.4</v>
      </c>
      <c r="T622" s="243">
        <v>95.2</v>
      </c>
      <c r="U622" s="243">
        <v>67.400000000000006</v>
      </c>
      <c r="V622" s="243">
        <v>66.7</v>
      </c>
      <c r="W622" s="244">
        <v>69.8</v>
      </c>
      <c r="X622" s="951">
        <v>0.71099999999999997</v>
      </c>
      <c r="Y622" s="228"/>
      <c r="Z622" s="393"/>
    </row>
    <row r="623" spans="1:27" x14ac:dyDescent="0.2">
      <c r="A623" s="1206" t="s">
        <v>8</v>
      </c>
      <c r="B623" s="1207"/>
      <c r="C623" s="246">
        <v>9.0999999999999998E-2</v>
      </c>
      <c r="D623" s="247">
        <v>0.10299999999999999</v>
      </c>
      <c r="E623" s="247">
        <v>0.109</v>
      </c>
      <c r="F623" s="247">
        <v>0.10299999999999999</v>
      </c>
      <c r="G623" s="247">
        <v>7.9000000000000001E-2</v>
      </c>
      <c r="H623" s="247">
        <v>9.9000000000000005E-2</v>
      </c>
      <c r="I623" s="248">
        <v>9.5000000000000001E-2</v>
      </c>
      <c r="J623" s="246">
        <v>8.5999999999999993E-2</v>
      </c>
      <c r="K623" s="247">
        <v>9.9000000000000005E-2</v>
      </c>
      <c r="L623" s="247">
        <v>0.11700000000000001</v>
      </c>
      <c r="M623" s="247">
        <v>0.1</v>
      </c>
      <c r="N623" s="247">
        <v>9.0999999999999998E-2</v>
      </c>
      <c r="O623" s="247">
        <v>9.5000000000000001E-2</v>
      </c>
      <c r="P623" s="248">
        <v>8.2000000000000003E-2</v>
      </c>
      <c r="Q623" s="246">
        <v>0.107</v>
      </c>
      <c r="R623" s="247">
        <v>9.4E-2</v>
      </c>
      <c r="S623" s="247">
        <v>5.3999999999999999E-2</v>
      </c>
      <c r="T623" s="247">
        <v>5.0999999999999997E-2</v>
      </c>
      <c r="U623" s="247">
        <v>0.109</v>
      </c>
      <c r="V623" s="247">
        <v>0.104</v>
      </c>
      <c r="W623" s="248">
        <v>0.108</v>
      </c>
      <c r="X623" s="951">
        <f t="shared" ref="X623" si="258">+AVERAGE(C623:W623)</f>
        <v>9.4095238095238107E-2</v>
      </c>
      <c r="Z623" s="313"/>
    </row>
    <row r="624" spans="1:27" x14ac:dyDescent="0.2">
      <c r="A624" s="1210" t="s">
        <v>1</v>
      </c>
      <c r="B624" s="1211"/>
      <c r="C624" s="250">
        <f>C621/C620*100-100</f>
        <v>10.621634850709754</v>
      </c>
      <c r="D624" s="251">
        <f t="shared" ref="D624:W624" si="259">D621/D620*100-100</f>
        <v>15.002447381302005</v>
      </c>
      <c r="E624" s="251">
        <f t="shared" si="259"/>
        <v>10.646108663729819</v>
      </c>
      <c r="F624" s="251">
        <f t="shared" si="259"/>
        <v>16.470876162506116</v>
      </c>
      <c r="G624" s="251">
        <f t="shared" si="259"/>
        <v>13.87665198237886</v>
      </c>
      <c r="H624" s="251">
        <f t="shared" si="259"/>
        <v>10.499265785609396</v>
      </c>
      <c r="I624" s="252">
        <f t="shared" si="259"/>
        <v>12.408223201174735</v>
      </c>
      <c r="J624" s="250">
        <f t="shared" si="259"/>
        <v>12.726382770435634</v>
      </c>
      <c r="K624" s="251">
        <f t="shared" si="259"/>
        <v>15.369554576603022</v>
      </c>
      <c r="L624" s="251">
        <f t="shared" si="259"/>
        <v>12.604013705335277</v>
      </c>
      <c r="M624" s="251">
        <f t="shared" si="259"/>
        <v>24.424865394028387</v>
      </c>
      <c r="N624" s="251">
        <f t="shared" si="259"/>
        <v>11.698482623592767</v>
      </c>
      <c r="O624" s="251">
        <f t="shared" si="259"/>
        <v>14.194811551639759</v>
      </c>
      <c r="P624" s="252">
        <f t="shared" si="259"/>
        <v>11.478218306412131</v>
      </c>
      <c r="Q624" s="250">
        <f t="shared" si="259"/>
        <v>16.177190406265311</v>
      </c>
      <c r="R624" s="251">
        <f t="shared" si="259"/>
        <v>9.030837004405285</v>
      </c>
      <c r="S624" s="251">
        <f t="shared" si="259"/>
        <v>5.0416054821341305</v>
      </c>
      <c r="T624" s="251">
        <f t="shared" si="259"/>
        <v>19.04062652961332</v>
      </c>
      <c r="U624" s="251">
        <f t="shared" si="259"/>
        <v>6.8281938325991121</v>
      </c>
      <c r="V624" s="251">
        <f t="shared" si="259"/>
        <v>9.7161037689672156</v>
      </c>
      <c r="W624" s="252">
        <f t="shared" si="259"/>
        <v>10.915320606950573</v>
      </c>
      <c r="X624" s="369">
        <f>X621/X620*100-100</f>
        <v>12.798638789828203</v>
      </c>
      <c r="Y624" s="228"/>
    </row>
    <row r="625" spans="1:27" ht="13.5" thickBot="1" x14ac:dyDescent="0.25">
      <c r="A625" s="1206" t="s">
        <v>27</v>
      </c>
      <c r="B625" s="1207"/>
      <c r="C625" s="945">
        <f>C621-C608</f>
        <v>-14</v>
      </c>
      <c r="D625" s="946">
        <f t="shared" ref="D625:X625" si="260">D621-D608</f>
        <v>0</v>
      </c>
      <c r="E625" s="946">
        <f t="shared" si="260"/>
        <v>172</v>
      </c>
      <c r="F625" s="946">
        <f t="shared" si="260"/>
        <v>260</v>
      </c>
      <c r="G625" s="946">
        <f t="shared" si="260"/>
        <v>162</v>
      </c>
      <c r="H625" s="946">
        <f t="shared" si="260"/>
        <v>179</v>
      </c>
      <c r="I625" s="947">
        <f t="shared" si="260"/>
        <v>188</v>
      </c>
      <c r="J625" s="945">
        <f t="shared" si="260"/>
        <v>89</v>
      </c>
      <c r="K625" s="946">
        <f t="shared" si="260"/>
        <v>280</v>
      </c>
      <c r="L625" s="946">
        <f t="shared" si="260"/>
        <v>-8</v>
      </c>
      <c r="M625" s="946">
        <f t="shared" si="260"/>
        <v>502</v>
      </c>
      <c r="N625" s="946">
        <f t="shared" si="260"/>
        <v>286</v>
      </c>
      <c r="O625" s="946">
        <f t="shared" si="260"/>
        <v>162</v>
      </c>
      <c r="P625" s="947">
        <f t="shared" si="260"/>
        <v>71</v>
      </c>
      <c r="Q625" s="945">
        <f t="shared" si="260"/>
        <v>224</v>
      </c>
      <c r="R625" s="946">
        <f t="shared" si="260"/>
        <v>-298</v>
      </c>
      <c r="S625" s="946">
        <f t="shared" si="260"/>
        <v>-59</v>
      </c>
      <c r="T625" s="946">
        <f t="shared" si="260"/>
        <v>-338</v>
      </c>
      <c r="U625" s="946">
        <f t="shared" si="260"/>
        <v>11</v>
      </c>
      <c r="V625" s="946">
        <f t="shared" si="260"/>
        <v>7</v>
      </c>
      <c r="W625" s="947">
        <f t="shared" si="260"/>
        <v>24</v>
      </c>
      <c r="X625" s="948">
        <f t="shared" si="260"/>
        <v>117.95238095238074</v>
      </c>
      <c r="Z625" s="210"/>
    </row>
    <row r="626" spans="1:27" x14ac:dyDescent="0.2">
      <c r="A626" s="1206" t="s">
        <v>51</v>
      </c>
      <c r="B626" s="1207"/>
      <c r="C626" s="956">
        <v>567</v>
      </c>
      <c r="D626" s="957">
        <v>568</v>
      </c>
      <c r="E626" s="957">
        <v>562</v>
      </c>
      <c r="F626" s="957">
        <v>141</v>
      </c>
      <c r="G626" s="957">
        <v>573</v>
      </c>
      <c r="H626" s="957">
        <v>557</v>
      </c>
      <c r="I626" s="958">
        <v>576</v>
      </c>
      <c r="J626" s="959">
        <v>598</v>
      </c>
      <c r="K626" s="957">
        <v>591</v>
      </c>
      <c r="L626" s="957">
        <v>601</v>
      </c>
      <c r="M626" s="957">
        <v>160</v>
      </c>
      <c r="N626" s="957">
        <v>595</v>
      </c>
      <c r="O626" s="957">
        <v>600</v>
      </c>
      <c r="P626" s="960">
        <v>599</v>
      </c>
      <c r="Q626" s="956">
        <v>601</v>
      </c>
      <c r="R626" s="957">
        <v>609</v>
      </c>
      <c r="S626" s="957">
        <v>597</v>
      </c>
      <c r="T626" s="957">
        <v>144</v>
      </c>
      <c r="U626" s="957">
        <v>606</v>
      </c>
      <c r="V626" s="957">
        <v>598</v>
      </c>
      <c r="W626" s="960">
        <v>599</v>
      </c>
      <c r="X626" s="961">
        <f>SUM(C626:W626)</f>
        <v>11042</v>
      </c>
      <c r="Y626" s="200" t="s">
        <v>56</v>
      </c>
      <c r="Z626" s="263">
        <f>X613-X626</f>
        <v>63</v>
      </c>
      <c r="AA626" s="285">
        <f>Z626/X613</f>
        <v>5.6731202161188652E-3</v>
      </c>
    </row>
    <row r="627" spans="1:27" x14ac:dyDescent="0.2">
      <c r="A627" s="1206" t="s">
        <v>28</v>
      </c>
      <c r="B627" s="1207"/>
      <c r="C627" s="218"/>
      <c r="D627" s="267"/>
      <c r="E627" s="267"/>
      <c r="F627" s="267"/>
      <c r="G627" s="267"/>
      <c r="H627" s="267"/>
      <c r="I627" s="219"/>
      <c r="J627" s="425"/>
      <c r="K627" s="267"/>
      <c r="L627" s="267"/>
      <c r="M627" s="267"/>
      <c r="N627" s="267"/>
      <c r="O627" s="267"/>
      <c r="P627" s="219"/>
      <c r="Q627" s="425"/>
      <c r="R627" s="267"/>
      <c r="S627" s="267"/>
      <c r="T627" s="267"/>
      <c r="U627" s="267"/>
      <c r="V627" s="267"/>
      <c r="W627" s="219"/>
      <c r="X627" s="222"/>
      <c r="Y627" s="200" t="s">
        <v>57</v>
      </c>
      <c r="Z627" s="200">
        <v>158.84</v>
      </c>
    </row>
    <row r="628" spans="1:27" ht="13.5" thickBot="1" x14ac:dyDescent="0.25">
      <c r="A628" s="1212" t="s">
        <v>26</v>
      </c>
      <c r="B628" s="1213"/>
      <c r="C628" s="623">
        <f>C627-C613</f>
        <v>-568</v>
      </c>
      <c r="D628" s="624">
        <f t="shared" ref="D628:W628" si="261">D627-D613</f>
        <v>-569</v>
      </c>
      <c r="E628" s="624">
        <f t="shared" si="261"/>
        <v>-563</v>
      </c>
      <c r="F628" s="624">
        <f t="shared" si="261"/>
        <v>-148</v>
      </c>
      <c r="G628" s="624">
        <f t="shared" si="261"/>
        <v>-575</v>
      </c>
      <c r="H628" s="624">
        <f t="shared" si="261"/>
        <v>-562</v>
      </c>
      <c r="I628" s="625">
        <f t="shared" si="261"/>
        <v>-577</v>
      </c>
      <c r="J628" s="723">
        <f t="shared" si="261"/>
        <v>-600</v>
      </c>
      <c r="K628" s="624">
        <f t="shared" si="261"/>
        <v>-593</v>
      </c>
      <c r="L628" s="624">
        <f t="shared" si="261"/>
        <v>-603</v>
      </c>
      <c r="M628" s="624">
        <f t="shared" si="261"/>
        <v>-166</v>
      </c>
      <c r="N628" s="624">
        <f t="shared" si="261"/>
        <v>-598</v>
      </c>
      <c r="O628" s="624">
        <f t="shared" si="261"/>
        <v>-606</v>
      </c>
      <c r="P628" s="625">
        <f t="shared" si="261"/>
        <v>-603</v>
      </c>
      <c r="Q628" s="723">
        <f t="shared" si="261"/>
        <v>-603</v>
      </c>
      <c r="R628" s="624">
        <f t="shared" si="261"/>
        <v>-610</v>
      </c>
      <c r="S628" s="624">
        <f t="shared" si="261"/>
        <v>-598</v>
      </c>
      <c r="T628" s="624">
        <f t="shared" si="261"/>
        <v>-156</v>
      </c>
      <c r="U628" s="624">
        <f t="shared" si="261"/>
        <v>-607</v>
      </c>
      <c r="V628" s="624">
        <f t="shared" si="261"/>
        <v>-599</v>
      </c>
      <c r="W628" s="625">
        <f t="shared" si="261"/>
        <v>-601</v>
      </c>
      <c r="X628" s="223"/>
      <c r="Y628" s="200" t="s">
        <v>26</v>
      </c>
      <c r="Z628" s="200">
        <f>Z627-Z614</f>
        <v>-1.0499999999999829</v>
      </c>
    </row>
    <row r="629" spans="1:27" x14ac:dyDescent="0.2">
      <c r="A629" s="968"/>
      <c r="B629" s="968"/>
    </row>
    <row r="630" spans="1:27" ht="13.5" thickBot="1" x14ac:dyDescent="0.25"/>
    <row r="631" spans="1:27" ht="13.5" thickBot="1" x14ac:dyDescent="0.25">
      <c r="A631" s="230" t="s">
        <v>324</v>
      </c>
      <c r="B631" s="1025">
        <f>B618+2</f>
        <v>45</v>
      </c>
      <c r="C631" s="1082" t="s">
        <v>130</v>
      </c>
      <c r="D631" s="1083"/>
      <c r="E631" s="1083"/>
      <c r="F631" s="1083"/>
      <c r="G631" s="1083"/>
      <c r="H631" s="1083"/>
      <c r="I631" s="1084"/>
      <c r="J631" s="1085" t="s">
        <v>131</v>
      </c>
      <c r="K631" s="1083"/>
      <c r="L631" s="1083"/>
      <c r="M631" s="1083"/>
      <c r="N631" s="1083"/>
      <c r="O631" s="1083"/>
      <c r="P631" s="1084"/>
      <c r="Q631" s="1086" t="s">
        <v>53</v>
      </c>
      <c r="R631" s="1087"/>
      <c r="S631" s="1087"/>
      <c r="T631" s="1087"/>
      <c r="U631" s="1087"/>
      <c r="V631" s="1087"/>
      <c r="W631" s="1088"/>
      <c r="X631" s="1080" t="s">
        <v>55</v>
      </c>
      <c r="Y631" s="228">
        <v>810</v>
      </c>
    </row>
    <row r="632" spans="1:27" x14ac:dyDescent="0.2">
      <c r="A632" s="1204" t="s">
        <v>54</v>
      </c>
      <c r="B632" s="1205"/>
      <c r="C632" s="271">
        <v>1</v>
      </c>
      <c r="D632" s="273">
        <v>2</v>
      </c>
      <c r="E632" s="273">
        <v>3</v>
      </c>
      <c r="F632" s="273">
        <v>4</v>
      </c>
      <c r="G632" s="273">
        <v>5</v>
      </c>
      <c r="H632" s="273">
        <v>6</v>
      </c>
      <c r="I632" s="686">
        <v>7</v>
      </c>
      <c r="J632" s="272">
        <v>8</v>
      </c>
      <c r="K632" s="273">
        <v>9</v>
      </c>
      <c r="L632" s="273">
        <v>10</v>
      </c>
      <c r="M632" s="273">
        <v>11</v>
      </c>
      <c r="N632" s="273">
        <v>12</v>
      </c>
      <c r="O632" s="273">
        <v>13</v>
      </c>
      <c r="P632" s="686">
        <v>14</v>
      </c>
      <c r="Q632" s="272">
        <v>15</v>
      </c>
      <c r="R632" s="273">
        <v>16</v>
      </c>
      <c r="S632" s="273">
        <v>17</v>
      </c>
      <c r="T632" s="273">
        <v>18</v>
      </c>
      <c r="U632" s="273">
        <v>19</v>
      </c>
      <c r="V632" s="273">
        <v>20</v>
      </c>
      <c r="W632" s="686">
        <v>21</v>
      </c>
      <c r="X632" s="1081"/>
      <c r="Y632" s="228"/>
      <c r="Z632" s="228"/>
    </row>
    <row r="633" spans="1:27" x14ac:dyDescent="0.2">
      <c r="A633" s="1208" t="s">
        <v>3</v>
      </c>
      <c r="B633" s="1209"/>
      <c r="C633" s="949">
        <v>4122</v>
      </c>
      <c r="D633" s="949">
        <v>4122</v>
      </c>
      <c r="E633" s="949">
        <v>4122</v>
      </c>
      <c r="F633" s="949">
        <v>4122</v>
      </c>
      <c r="G633" s="949">
        <v>4122</v>
      </c>
      <c r="H633" s="949">
        <v>4122</v>
      </c>
      <c r="I633" s="949">
        <v>4122</v>
      </c>
      <c r="J633" s="949">
        <v>4122</v>
      </c>
      <c r="K633" s="949">
        <v>4122</v>
      </c>
      <c r="L633" s="949">
        <v>4122</v>
      </c>
      <c r="M633" s="949">
        <v>4122</v>
      </c>
      <c r="N633" s="949">
        <v>4122</v>
      </c>
      <c r="O633" s="949">
        <v>4122</v>
      </c>
      <c r="P633" s="949">
        <v>4122</v>
      </c>
      <c r="Q633" s="949">
        <v>4122</v>
      </c>
      <c r="R633" s="949">
        <v>4122</v>
      </c>
      <c r="S633" s="949">
        <v>4122</v>
      </c>
      <c r="T633" s="949">
        <v>4122</v>
      </c>
      <c r="U633" s="949">
        <v>4122</v>
      </c>
      <c r="V633" s="949">
        <v>4122</v>
      </c>
      <c r="W633" s="949">
        <v>4122</v>
      </c>
      <c r="X633" s="949">
        <v>4122</v>
      </c>
      <c r="Z633" s="210"/>
    </row>
    <row r="634" spans="1:27" x14ac:dyDescent="0.2">
      <c r="A634" s="1210" t="s">
        <v>6</v>
      </c>
      <c r="B634" s="1211"/>
      <c r="C634" s="239">
        <v>4629</v>
      </c>
      <c r="D634" s="240">
        <v>4816</v>
      </c>
      <c r="E634" s="240">
        <v>4527</v>
      </c>
      <c r="F634" s="240">
        <v>4704</v>
      </c>
      <c r="G634" s="240">
        <v>4608</v>
      </c>
      <c r="H634" s="240">
        <v>4469</v>
      </c>
      <c r="I634" s="241">
        <v>4386</v>
      </c>
      <c r="J634" s="239">
        <v>4428</v>
      </c>
      <c r="K634" s="240">
        <v>4355</v>
      </c>
      <c r="L634" s="240">
        <v>4871</v>
      </c>
      <c r="M634" s="240">
        <v>4955</v>
      </c>
      <c r="N634" s="240">
        <v>4365</v>
      </c>
      <c r="O634" s="240">
        <v>4479</v>
      </c>
      <c r="P634" s="241">
        <v>4603</v>
      </c>
      <c r="Q634" s="239">
        <v>4696</v>
      </c>
      <c r="R634" s="240">
        <v>4850</v>
      </c>
      <c r="S634" s="240">
        <v>4327</v>
      </c>
      <c r="T634" s="240">
        <v>4990</v>
      </c>
      <c r="U634" s="240">
        <v>4543</v>
      </c>
      <c r="V634" s="240">
        <v>4746</v>
      </c>
      <c r="W634" s="241">
        <v>4385</v>
      </c>
      <c r="X634" s="375">
        <v>4574</v>
      </c>
    </row>
    <row r="635" spans="1:27" x14ac:dyDescent="0.2">
      <c r="A635" s="1206" t="s">
        <v>7</v>
      </c>
      <c r="B635" s="1207"/>
      <c r="C635" s="242">
        <v>69.8</v>
      </c>
      <c r="D635" s="243">
        <v>72.099999999999994</v>
      </c>
      <c r="E635" s="243">
        <v>55.8</v>
      </c>
      <c r="F635" s="243">
        <v>83.3</v>
      </c>
      <c r="G635" s="243">
        <v>48.8</v>
      </c>
      <c r="H635" s="243">
        <v>60.5</v>
      </c>
      <c r="I635" s="244">
        <v>70.5</v>
      </c>
      <c r="J635" s="242">
        <v>72.099999999999994</v>
      </c>
      <c r="K635" s="243">
        <v>55.8</v>
      </c>
      <c r="L635" s="243">
        <v>60.5</v>
      </c>
      <c r="M635" s="243">
        <v>83.3</v>
      </c>
      <c r="N635" s="243">
        <v>65.099999999999994</v>
      </c>
      <c r="O635" s="243">
        <v>58.1</v>
      </c>
      <c r="P635" s="244">
        <v>62.8</v>
      </c>
      <c r="Q635" s="242">
        <v>67.400000000000006</v>
      </c>
      <c r="R635" s="243">
        <v>62.8</v>
      </c>
      <c r="S635" s="243">
        <v>62.8</v>
      </c>
      <c r="T635" s="243">
        <v>91.7</v>
      </c>
      <c r="U635" s="243">
        <v>58.1</v>
      </c>
      <c r="V635" s="243">
        <v>72.099999999999994</v>
      </c>
      <c r="W635" s="244">
        <v>86</v>
      </c>
      <c r="X635" s="951">
        <v>0.60899999999999999</v>
      </c>
      <c r="Y635" s="228"/>
      <c r="Z635" s="393"/>
    </row>
    <row r="636" spans="1:27" x14ac:dyDescent="0.2">
      <c r="A636" s="1206" t="s">
        <v>8</v>
      </c>
      <c r="B636" s="1207"/>
      <c r="C636" s="246">
        <v>9.6000000000000002E-2</v>
      </c>
      <c r="D636" s="247">
        <v>9.7000000000000003E-2</v>
      </c>
      <c r="E636" s="247">
        <v>0.129</v>
      </c>
      <c r="F636" s="247">
        <v>8.4000000000000005E-2</v>
      </c>
      <c r="G636" s="247">
        <v>0.13400000000000001</v>
      </c>
      <c r="H636" s="247">
        <v>0.108</v>
      </c>
      <c r="I636" s="248">
        <v>0.184</v>
      </c>
      <c r="J636" s="246">
        <v>8.5999999999999993E-2</v>
      </c>
      <c r="K636" s="247">
        <v>0.114</v>
      </c>
      <c r="L636" s="247">
        <v>0.109</v>
      </c>
      <c r="M636" s="247">
        <v>7.5999999999999998E-2</v>
      </c>
      <c r="N636" s="247">
        <v>9.4E-2</v>
      </c>
      <c r="O636" s="247">
        <v>0.124</v>
      </c>
      <c r="P636" s="248">
        <v>0.113</v>
      </c>
      <c r="Q636" s="246">
        <v>0.112</v>
      </c>
      <c r="R636" s="247">
        <v>0.121</v>
      </c>
      <c r="S636" s="247">
        <v>0.126</v>
      </c>
      <c r="T636" s="247">
        <v>6.5000000000000002E-2</v>
      </c>
      <c r="U636" s="247">
        <v>0.113</v>
      </c>
      <c r="V636" s="247">
        <v>0.10299999999999999</v>
      </c>
      <c r="W636" s="248">
        <v>8.5999999999999993E-2</v>
      </c>
      <c r="X636" s="951">
        <v>0.12</v>
      </c>
      <c r="Z636" s="313"/>
    </row>
    <row r="637" spans="1:27" x14ac:dyDescent="0.2">
      <c r="A637" s="1210" t="s">
        <v>1</v>
      </c>
      <c r="B637" s="1211"/>
      <c r="C637" s="250">
        <f>C634/C633*100-100</f>
        <v>12.299854439592423</v>
      </c>
      <c r="D637" s="251">
        <f t="shared" ref="D637:W637" si="262">D634/D633*100-100</f>
        <v>16.836487142163989</v>
      </c>
      <c r="E637" s="251">
        <f t="shared" si="262"/>
        <v>9.8253275109170204</v>
      </c>
      <c r="F637" s="251">
        <f t="shared" si="262"/>
        <v>14.119359534206694</v>
      </c>
      <c r="G637" s="251">
        <f t="shared" si="262"/>
        <v>11.790393013100427</v>
      </c>
      <c r="H637" s="251">
        <f t="shared" si="262"/>
        <v>8.4182435710820016</v>
      </c>
      <c r="I637" s="252">
        <f t="shared" si="262"/>
        <v>6.4046579330422162</v>
      </c>
      <c r="J637" s="250">
        <f t="shared" si="262"/>
        <v>7.4235807860262071</v>
      </c>
      <c r="K637" s="251">
        <f t="shared" si="262"/>
        <v>5.6525958272683141</v>
      </c>
      <c r="L637" s="251">
        <f t="shared" si="262"/>
        <v>18.170790878214447</v>
      </c>
      <c r="M637" s="251">
        <f t="shared" si="262"/>
        <v>20.208636584182443</v>
      </c>
      <c r="N637" s="251">
        <f t="shared" si="262"/>
        <v>5.8951965065502208</v>
      </c>
      <c r="O637" s="251">
        <f t="shared" si="262"/>
        <v>8.6608442503639083</v>
      </c>
      <c r="P637" s="252">
        <f t="shared" si="262"/>
        <v>11.669092673459474</v>
      </c>
      <c r="Q637" s="250">
        <f t="shared" si="262"/>
        <v>13.92527899078118</v>
      </c>
      <c r="R637" s="251">
        <f t="shared" si="262"/>
        <v>17.66132945172248</v>
      </c>
      <c r="S637" s="251">
        <f t="shared" si="262"/>
        <v>4.9733139252790011</v>
      </c>
      <c r="T637" s="251">
        <f t="shared" si="262"/>
        <v>21.057738961669088</v>
      </c>
      <c r="U637" s="251">
        <f t="shared" si="262"/>
        <v>10.213488597768077</v>
      </c>
      <c r="V637" s="251">
        <f t="shared" si="262"/>
        <v>15.138282387190685</v>
      </c>
      <c r="W637" s="252">
        <f t="shared" si="262"/>
        <v>6.3803978651140199</v>
      </c>
      <c r="X637" s="369">
        <f>X634/X633*100-100</f>
        <v>10.965550703541965</v>
      </c>
      <c r="Y637" s="228"/>
    </row>
    <row r="638" spans="1:27" ht="13.5" thickBot="1" x14ac:dyDescent="0.25">
      <c r="A638" s="1206" t="s">
        <v>27</v>
      </c>
      <c r="B638" s="1207"/>
      <c r="C638" s="945">
        <f>C634-C621</f>
        <v>109</v>
      </c>
      <c r="D638" s="946">
        <f t="shared" ref="D638:W638" si="263">D634-D621</f>
        <v>117</v>
      </c>
      <c r="E638" s="946">
        <f t="shared" si="263"/>
        <v>6</v>
      </c>
      <c r="F638" s="946">
        <f t="shared" si="263"/>
        <v>-55</v>
      </c>
      <c r="G638" s="946">
        <f t="shared" si="263"/>
        <v>-45</v>
      </c>
      <c r="H638" s="946">
        <f t="shared" si="263"/>
        <v>-46</v>
      </c>
      <c r="I638" s="947">
        <f t="shared" si="263"/>
        <v>-207</v>
      </c>
      <c r="J638" s="945">
        <f t="shared" si="263"/>
        <v>-178</v>
      </c>
      <c r="K638" s="946">
        <f t="shared" si="263"/>
        <v>-359</v>
      </c>
      <c r="L638" s="946">
        <f t="shared" si="263"/>
        <v>270</v>
      </c>
      <c r="M638" s="946">
        <f t="shared" si="263"/>
        <v>-129</v>
      </c>
      <c r="N638" s="946">
        <f t="shared" si="263"/>
        <v>-199</v>
      </c>
      <c r="O638" s="946">
        <f t="shared" si="263"/>
        <v>-187</v>
      </c>
      <c r="P638" s="947">
        <f t="shared" si="263"/>
        <v>48</v>
      </c>
      <c r="Q638" s="945">
        <f t="shared" si="263"/>
        <v>-51</v>
      </c>
      <c r="R638" s="946">
        <f t="shared" si="263"/>
        <v>395</v>
      </c>
      <c r="S638" s="946">
        <f t="shared" si="263"/>
        <v>35</v>
      </c>
      <c r="T638" s="946">
        <f t="shared" si="263"/>
        <v>126</v>
      </c>
      <c r="U638" s="946">
        <f t="shared" si="263"/>
        <v>178</v>
      </c>
      <c r="V638" s="946">
        <f t="shared" si="263"/>
        <v>263</v>
      </c>
      <c r="W638" s="947">
        <f t="shared" si="263"/>
        <v>-147</v>
      </c>
      <c r="X638" s="948">
        <f t="shared" ref="X638" si="264">X634-X621</f>
        <v>-34.952380952380736</v>
      </c>
      <c r="Z638" s="210"/>
    </row>
    <row r="639" spans="1:27" x14ac:dyDescent="0.2">
      <c r="A639" s="1206" t="s">
        <v>51</v>
      </c>
      <c r="B639" s="1207"/>
      <c r="C639" s="956">
        <v>564</v>
      </c>
      <c r="D639" s="957">
        <v>565</v>
      </c>
      <c r="E639" s="957">
        <v>561</v>
      </c>
      <c r="F639" s="957">
        <v>135</v>
      </c>
      <c r="G639" s="957">
        <v>570</v>
      </c>
      <c r="H639" s="957">
        <v>555</v>
      </c>
      <c r="I639" s="958">
        <v>574</v>
      </c>
      <c r="J639" s="959">
        <v>597</v>
      </c>
      <c r="K639" s="957">
        <v>589</v>
      </c>
      <c r="L639" s="957">
        <v>601</v>
      </c>
      <c r="M639" s="957">
        <v>158</v>
      </c>
      <c r="N639" s="957">
        <v>593</v>
      </c>
      <c r="O639" s="957">
        <v>598</v>
      </c>
      <c r="P639" s="960">
        <v>599</v>
      </c>
      <c r="Q639" s="956">
        <v>597</v>
      </c>
      <c r="R639" s="957">
        <v>606</v>
      </c>
      <c r="S639" s="957">
        <v>596</v>
      </c>
      <c r="T639" s="957">
        <v>134</v>
      </c>
      <c r="U639" s="957">
        <v>604</v>
      </c>
      <c r="V639" s="957">
        <v>597</v>
      </c>
      <c r="W639" s="960">
        <v>598</v>
      </c>
      <c r="X639" s="961">
        <f>SUM(C639:W639)</f>
        <v>10991</v>
      </c>
      <c r="Y639" s="200" t="s">
        <v>56</v>
      </c>
      <c r="Z639" s="263">
        <f>X626-X639</f>
        <v>51</v>
      </c>
      <c r="AA639" s="285">
        <f>Z639/X626</f>
        <v>4.61872849121536E-3</v>
      </c>
    </row>
    <row r="640" spans="1:27" x14ac:dyDescent="0.2">
      <c r="A640" s="1206" t="s">
        <v>28</v>
      </c>
      <c r="B640" s="1207"/>
      <c r="C640" s="218"/>
      <c r="D640" s="267"/>
      <c r="E640" s="267"/>
      <c r="F640" s="267"/>
      <c r="G640" s="267"/>
      <c r="H640" s="267"/>
      <c r="I640" s="219"/>
      <c r="J640" s="425"/>
      <c r="K640" s="267"/>
      <c r="L640" s="267"/>
      <c r="M640" s="267"/>
      <c r="N640" s="267"/>
      <c r="O640" s="267"/>
      <c r="P640" s="219"/>
      <c r="Q640" s="425"/>
      <c r="R640" s="267"/>
      <c r="S640" s="267"/>
      <c r="T640" s="267"/>
      <c r="U640" s="267"/>
      <c r="V640" s="267"/>
      <c r="W640" s="219"/>
      <c r="X640" s="222"/>
      <c r="Y640" s="200" t="s">
        <v>57</v>
      </c>
      <c r="Z640" s="200">
        <v>157.76</v>
      </c>
    </row>
    <row r="641" spans="1:27" ht="13.5" thickBot="1" x14ac:dyDescent="0.25">
      <c r="A641" s="1212" t="s">
        <v>26</v>
      </c>
      <c r="B641" s="1213"/>
      <c r="C641" s="623">
        <f>C640-C626</f>
        <v>-567</v>
      </c>
      <c r="D641" s="624">
        <f t="shared" ref="D641:W641" si="265">D640-D626</f>
        <v>-568</v>
      </c>
      <c r="E641" s="624">
        <f t="shared" si="265"/>
        <v>-562</v>
      </c>
      <c r="F641" s="624">
        <f t="shared" si="265"/>
        <v>-141</v>
      </c>
      <c r="G641" s="624">
        <f t="shared" si="265"/>
        <v>-573</v>
      </c>
      <c r="H641" s="624">
        <f t="shared" si="265"/>
        <v>-557</v>
      </c>
      <c r="I641" s="625">
        <f t="shared" si="265"/>
        <v>-576</v>
      </c>
      <c r="J641" s="723">
        <f t="shared" si="265"/>
        <v>-598</v>
      </c>
      <c r="K641" s="624">
        <f t="shared" si="265"/>
        <v>-591</v>
      </c>
      <c r="L641" s="624">
        <f t="shared" si="265"/>
        <v>-601</v>
      </c>
      <c r="M641" s="624">
        <f t="shared" si="265"/>
        <v>-160</v>
      </c>
      <c r="N641" s="624">
        <f t="shared" si="265"/>
        <v>-595</v>
      </c>
      <c r="O641" s="624">
        <f t="shared" si="265"/>
        <v>-600</v>
      </c>
      <c r="P641" s="625">
        <f t="shared" si="265"/>
        <v>-599</v>
      </c>
      <c r="Q641" s="723">
        <f t="shared" si="265"/>
        <v>-601</v>
      </c>
      <c r="R641" s="624">
        <f t="shared" si="265"/>
        <v>-609</v>
      </c>
      <c r="S641" s="624">
        <f t="shared" si="265"/>
        <v>-597</v>
      </c>
      <c r="T641" s="624">
        <f t="shared" si="265"/>
        <v>-144</v>
      </c>
      <c r="U641" s="624">
        <f t="shared" si="265"/>
        <v>-606</v>
      </c>
      <c r="V641" s="624">
        <f t="shared" si="265"/>
        <v>-598</v>
      </c>
      <c r="W641" s="625">
        <f t="shared" si="265"/>
        <v>-599</v>
      </c>
      <c r="X641" s="223"/>
      <c r="Y641" s="200" t="s">
        <v>26</v>
      </c>
      <c r="Z641" s="200">
        <f>Z640-Z627</f>
        <v>-1.0800000000000125</v>
      </c>
    </row>
    <row r="643" spans="1:27" ht="13.5" thickBot="1" x14ac:dyDescent="0.25"/>
    <row r="644" spans="1:27" ht="13.5" thickBot="1" x14ac:dyDescent="0.25">
      <c r="A644" s="230" t="s">
        <v>324</v>
      </c>
      <c r="B644" s="1025">
        <f>B631+2</f>
        <v>47</v>
      </c>
      <c r="C644" s="1082" t="s">
        <v>130</v>
      </c>
      <c r="D644" s="1083"/>
      <c r="E644" s="1083"/>
      <c r="F644" s="1083"/>
      <c r="G644" s="1083"/>
      <c r="H644" s="1083"/>
      <c r="I644" s="1084"/>
      <c r="J644" s="1085" t="s">
        <v>131</v>
      </c>
      <c r="K644" s="1083"/>
      <c r="L644" s="1083"/>
      <c r="M644" s="1083"/>
      <c r="N644" s="1083"/>
      <c r="O644" s="1083"/>
      <c r="P644" s="1084"/>
      <c r="Q644" s="1086" t="s">
        <v>53</v>
      </c>
      <c r="R644" s="1087"/>
      <c r="S644" s="1087"/>
      <c r="T644" s="1087"/>
      <c r="U644" s="1087"/>
      <c r="V644" s="1087"/>
      <c r="W644" s="1088"/>
      <c r="X644" s="1080" t="s">
        <v>55</v>
      </c>
      <c r="Y644" s="228">
        <v>810</v>
      </c>
    </row>
    <row r="645" spans="1:27" x14ac:dyDescent="0.2">
      <c r="A645" s="1204" t="s">
        <v>54</v>
      </c>
      <c r="B645" s="1205"/>
      <c r="C645" s="271">
        <v>1</v>
      </c>
      <c r="D645" s="273">
        <v>2</v>
      </c>
      <c r="E645" s="273">
        <v>3</v>
      </c>
      <c r="F645" s="273">
        <v>4</v>
      </c>
      <c r="G645" s="273">
        <v>5</v>
      </c>
      <c r="H645" s="273">
        <v>6</v>
      </c>
      <c r="I645" s="686">
        <v>7</v>
      </c>
      <c r="J645" s="272">
        <v>8</v>
      </c>
      <c r="K645" s="273">
        <v>9</v>
      </c>
      <c r="L645" s="273">
        <v>10</v>
      </c>
      <c r="M645" s="273">
        <v>11</v>
      </c>
      <c r="N645" s="273">
        <v>12</v>
      </c>
      <c r="O645" s="273">
        <v>13</v>
      </c>
      <c r="P645" s="686">
        <v>14</v>
      </c>
      <c r="Q645" s="272">
        <v>15</v>
      </c>
      <c r="R645" s="273">
        <v>16</v>
      </c>
      <c r="S645" s="273">
        <v>17</v>
      </c>
      <c r="T645" s="273">
        <v>18</v>
      </c>
      <c r="U645" s="273">
        <v>19</v>
      </c>
      <c r="V645" s="273">
        <v>20</v>
      </c>
      <c r="W645" s="686">
        <v>21</v>
      </c>
      <c r="X645" s="1081"/>
      <c r="Y645" s="228"/>
      <c r="Z645" s="228"/>
    </row>
    <row r="646" spans="1:27" x14ac:dyDescent="0.2">
      <c r="A646" s="1208" t="s">
        <v>3</v>
      </c>
      <c r="B646" s="1209"/>
      <c r="C646" s="949">
        <v>4158</v>
      </c>
      <c r="D646" s="949">
        <v>4158</v>
      </c>
      <c r="E646" s="949">
        <v>4158</v>
      </c>
      <c r="F646" s="949">
        <v>4158</v>
      </c>
      <c r="G646" s="949">
        <v>4158</v>
      </c>
      <c r="H646" s="949">
        <v>4158</v>
      </c>
      <c r="I646" s="949">
        <v>4158</v>
      </c>
      <c r="J646" s="949">
        <v>4158</v>
      </c>
      <c r="K646" s="949">
        <v>4158</v>
      </c>
      <c r="L646" s="949">
        <v>4158</v>
      </c>
      <c r="M646" s="949">
        <v>4158</v>
      </c>
      <c r="N646" s="949">
        <v>4158</v>
      </c>
      <c r="O646" s="949">
        <v>4158</v>
      </c>
      <c r="P646" s="949">
        <v>4158</v>
      </c>
      <c r="Q646" s="949">
        <v>4158</v>
      </c>
      <c r="R646" s="949">
        <v>4158</v>
      </c>
      <c r="S646" s="949">
        <v>4158</v>
      </c>
      <c r="T646" s="949">
        <v>4158</v>
      </c>
      <c r="U646" s="949">
        <v>4158</v>
      </c>
      <c r="V646" s="949">
        <v>4158</v>
      </c>
      <c r="W646" s="949">
        <v>4158</v>
      </c>
      <c r="X646" s="949">
        <v>4158</v>
      </c>
      <c r="Z646" s="210"/>
    </row>
    <row r="647" spans="1:27" x14ac:dyDescent="0.2">
      <c r="A647" s="1210" t="s">
        <v>6</v>
      </c>
      <c r="B647" s="1211"/>
      <c r="C647" s="239">
        <v>4534</v>
      </c>
      <c r="D647" s="240">
        <v>4655</v>
      </c>
      <c r="E647" s="240">
        <v>4532</v>
      </c>
      <c r="F647" s="240">
        <v>4574</v>
      </c>
      <c r="G647" s="240">
        <v>4558</v>
      </c>
      <c r="H647" s="240">
        <v>4381</v>
      </c>
      <c r="I647" s="241">
        <v>4469</v>
      </c>
      <c r="J647" s="239">
        <v>4719</v>
      </c>
      <c r="K647" s="240">
        <v>4427</v>
      </c>
      <c r="L647" s="240">
        <v>4757</v>
      </c>
      <c r="M647" s="240">
        <v>5025</v>
      </c>
      <c r="N647" s="240">
        <v>4436</v>
      </c>
      <c r="O647" s="240">
        <v>4645</v>
      </c>
      <c r="P647" s="241">
        <v>4491</v>
      </c>
      <c r="Q647" s="239">
        <v>4591</v>
      </c>
      <c r="R647" s="240">
        <v>4988</v>
      </c>
      <c r="S647" s="240">
        <v>4476</v>
      </c>
      <c r="T647" s="240">
        <v>4907</v>
      </c>
      <c r="U647" s="240">
        <v>4694</v>
      </c>
      <c r="V647" s="240">
        <v>4960</v>
      </c>
      <c r="W647" s="241">
        <v>4565</v>
      </c>
      <c r="X647" s="375">
        <v>4616</v>
      </c>
    </row>
    <row r="648" spans="1:27" x14ac:dyDescent="0.2">
      <c r="A648" s="1206" t="s">
        <v>7</v>
      </c>
      <c r="B648" s="1207"/>
      <c r="C648" s="242">
        <v>70.7</v>
      </c>
      <c r="D648" s="243">
        <v>87.8</v>
      </c>
      <c r="E648" s="243">
        <v>46.3</v>
      </c>
      <c r="F648" s="243">
        <v>58.3</v>
      </c>
      <c r="G648" s="243">
        <v>59.5</v>
      </c>
      <c r="H648" s="243">
        <v>61</v>
      </c>
      <c r="I648" s="244">
        <v>61</v>
      </c>
      <c r="J648" s="242">
        <v>58.1</v>
      </c>
      <c r="K648" s="243">
        <v>58.1</v>
      </c>
      <c r="L648" s="243">
        <v>62.8</v>
      </c>
      <c r="M648" s="243">
        <v>75</v>
      </c>
      <c r="N648" s="243">
        <v>81.400000000000006</v>
      </c>
      <c r="O648" s="243">
        <v>65.099999999999994</v>
      </c>
      <c r="P648" s="244">
        <v>74.400000000000006</v>
      </c>
      <c r="Q648" s="242">
        <v>72.099999999999994</v>
      </c>
      <c r="R648" s="243">
        <v>65.099999999999994</v>
      </c>
      <c r="S648" s="243">
        <v>58.1</v>
      </c>
      <c r="T648" s="243">
        <v>66.7</v>
      </c>
      <c r="U648" s="243">
        <v>60.5</v>
      </c>
      <c r="V648" s="243">
        <v>81.400000000000006</v>
      </c>
      <c r="W648" s="244">
        <v>74.400000000000006</v>
      </c>
      <c r="X648" s="951">
        <v>0.63</v>
      </c>
      <c r="Y648" s="228"/>
      <c r="Z648" s="393"/>
    </row>
    <row r="649" spans="1:27" x14ac:dyDescent="0.2">
      <c r="A649" s="1206" t="s">
        <v>8</v>
      </c>
      <c r="B649" s="1207"/>
      <c r="C649" s="246">
        <v>0.1</v>
      </c>
      <c r="D649" s="247">
        <v>8.3000000000000004E-2</v>
      </c>
      <c r="E649" s="247">
        <v>0.12</v>
      </c>
      <c r="F649" s="247">
        <v>0.13900000000000001</v>
      </c>
      <c r="G649" s="247">
        <v>0.10199999999999999</v>
      </c>
      <c r="H649" s="247">
        <v>0.121</v>
      </c>
      <c r="I649" s="248">
        <v>0.113</v>
      </c>
      <c r="J649" s="246">
        <v>0.13500000000000001</v>
      </c>
      <c r="K649" s="247">
        <v>0.11700000000000001</v>
      </c>
      <c r="L649" s="247">
        <v>0.11899999999999999</v>
      </c>
      <c r="M649" s="247">
        <v>8.5999999999999993E-2</v>
      </c>
      <c r="N649" s="247">
        <v>8.4000000000000005E-2</v>
      </c>
      <c r="O649" s="247">
        <v>0.112</v>
      </c>
      <c r="P649" s="248">
        <v>9.4E-2</v>
      </c>
      <c r="Q649" s="246">
        <v>9.9000000000000005E-2</v>
      </c>
      <c r="R649" s="247">
        <v>9.8000000000000004E-2</v>
      </c>
      <c r="S649" s="247">
        <v>0.11</v>
      </c>
      <c r="T649" s="247">
        <v>9.6000000000000002E-2</v>
      </c>
      <c r="U649" s="247">
        <v>0.11</v>
      </c>
      <c r="V649" s="247">
        <v>0.08</v>
      </c>
      <c r="W649" s="248">
        <v>9.9000000000000005E-2</v>
      </c>
      <c r="X649" s="951">
        <v>0.111</v>
      </c>
      <c r="Z649" s="313"/>
    </row>
    <row r="650" spans="1:27" x14ac:dyDescent="0.2">
      <c r="A650" s="1210" t="s">
        <v>1</v>
      </c>
      <c r="B650" s="1211"/>
      <c r="C650" s="250">
        <f>C647/C646*100-100</f>
        <v>9.0428090428090542</v>
      </c>
      <c r="D650" s="251">
        <f t="shared" ref="D650:W650" si="266">D647/D646*100-100</f>
        <v>11.952861952861966</v>
      </c>
      <c r="E650" s="251">
        <f t="shared" si="266"/>
        <v>8.9947089947090006</v>
      </c>
      <c r="F650" s="251">
        <f t="shared" si="266"/>
        <v>10.004810004809997</v>
      </c>
      <c r="G650" s="251">
        <f t="shared" si="266"/>
        <v>9.6200096200096112</v>
      </c>
      <c r="H650" s="251">
        <f t="shared" si="266"/>
        <v>5.3631553631553714</v>
      </c>
      <c r="I650" s="252">
        <f t="shared" si="266"/>
        <v>7.4795574795574851</v>
      </c>
      <c r="J650" s="250">
        <f t="shared" si="266"/>
        <v>13.492063492063494</v>
      </c>
      <c r="K650" s="251">
        <f t="shared" si="266"/>
        <v>6.4694564694564747</v>
      </c>
      <c r="L650" s="251">
        <f t="shared" si="266"/>
        <v>14.405964405964397</v>
      </c>
      <c r="M650" s="251">
        <f t="shared" si="266"/>
        <v>20.851370851370859</v>
      </c>
      <c r="N650" s="251">
        <f t="shared" si="266"/>
        <v>6.6859066859067013</v>
      </c>
      <c r="O650" s="251">
        <f t="shared" si="266"/>
        <v>11.712361712361712</v>
      </c>
      <c r="P650" s="252">
        <f t="shared" si="266"/>
        <v>8.0086580086580028</v>
      </c>
      <c r="Q650" s="250">
        <f t="shared" si="266"/>
        <v>10.413660413660409</v>
      </c>
      <c r="R650" s="251">
        <f t="shared" si="266"/>
        <v>19.961519961519954</v>
      </c>
      <c r="S650" s="251">
        <f t="shared" si="266"/>
        <v>7.6479076479076298</v>
      </c>
      <c r="T650" s="251">
        <f t="shared" si="266"/>
        <v>18.013468013468014</v>
      </c>
      <c r="U650" s="251">
        <f t="shared" si="266"/>
        <v>12.890812890812882</v>
      </c>
      <c r="V650" s="251">
        <f t="shared" si="266"/>
        <v>19.28811928811929</v>
      </c>
      <c r="W650" s="252">
        <f t="shared" si="266"/>
        <v>9.7883597883597844</v>
      </c>
      <c r="X650" s="369">
        <f>X647/X646*100-100</f>
        <v>11.014911014911007</v>
      </c>
      <c r="Y650" s="228"/>
    </row>
    <row r="651" spans="1:27" ht="13.5" thickBot="1" x14ac:dyDescent="0.25">
      <c r="A651" s="1206" t="s">
        <v>27</v>
      </c>
      <c r="B651" s="1207"/>
      <c r="C651" s="945">
        <f>C647-C634</f>
        <v>-95</v>
      </c>
      <c r="D651" s="946">
        <f t="shared" ref="D651:W651" si="267">D647-D634</f>
        <v>-161</v>
      </c>
      <c r="E651" s="946">
        <f t="shared" si="267"/>
        <v>5</v>
      </c>
      <c r="F651" s="946">
        <f t="shared" si="267"/>
        <v>-130</v>
      </c>
      <c r="G651" s="946">
        <f t="shared" si="267"/>
        <v>-50</v>
      </c>
      <c r="H651" s="946">
        <f t="shared" si="267"/>
        <v>-88</v>
      </c>
      <c r="I651" s="947">
        <f t="shared" si="267"/>
        <v>83</v>
      </c>
      <c r="J651" s="945">
        <f t="shared" si="267"/>
        <v>291</v>
      </c>
      <c r="K651" s="946">
        <f t="shared" si="267"/>
        <v>72</v>
      </c>
      <c r="L651" s="946">
        <f t="shared" si="267"/>
        <v>-114</v>
      </c>
      <c r="M651" s="946">
        <f t="shared" si="267"/>
        <v>70</v>
      </c>
      <c r="N651" s="946">
        <f t="shared" si="267"/>
        <v>71</v>
      </c>
      <c r="O651" s="946">
        <f t="shared" si="267"/>
        <v>166</v>
      </c>
      <c r="P651" s="947">
        <f t="shared" si="267"/>
        <v>-112</v>
      </c>
      <c r="Q651" s="945">
        <f t="shared" si="267"/>
        <v>-105</v>
      </c>
      <c r="R651" s="946">
        <f t="shared" si="267"/>
        <v>138</v>
      </c>
      <c r="S651" s="946">
        <f t="shared" si="267"/>
        <v>149</v>
      </c>
      <c r="T651" s="946">
        <f t="shared" si="267"/>
        <v>-83</v>
      </c>
      <c r="U651" s="946">
        <f t="shared" si="267"/>
        <v>151</v>
      </c>
      <c r="V651" s="946">
        <f t="shared" si="267"/>
        <v>214</v>
      </c>
      <c r="W651" s="947">
        <f t="shared" si="267"/>
        <v>180</v>
      </c>
      <c r="X651" s="948">
        <f t="shared" ref="X651" si="268">X647-X634</f>
        <v>42</v>
      </c>
      <c r="Z651" s="210"/>
    </row>
    <row r="652" spans="1:27" x14ac:dyDescent="0.2">
      <c r="A652" s="1206" t="s">
        <v>51</v>
      </c>
      <c r="B652" s="1207"/>
      <c r="C652" s="956">
        <v>562</v>
      </c>
      <c r="D652" s="957">
        <v>564</v>
      </c>
      <c r="E652" s="957">
        <v>558</v>
      </c>
      <c r="F652" s="957">
        <v>124</v>
      </c>
      <c r="G652" s="957">
        <v>566</v>
      </c>
      <c r="H652" s="957">
        <v>555</v>
      </c>
      <c r="I652" s="958">
        <v>570</v>
      </c>
      <c r="J652" s="959">
        <v>594</v>
      </c>
      <c r="K652" s="957">
        <v>588</v>
      </c>
      <c r="L652" s="957">
        <v>601</v>
      </c>
      <c r="M652" s="957">
        <v>154</v>
      </c>
      <c r="N652" s="957">
        <v>589</v>
      </c>
      <c r="O652" s="957">
        <v>594</v>
      </c>
      <c r="P652" s="960">
        <v>599</v>
      </c>
      <c r="Q652" s="956">
        <v>597</v>
      </c>
      <c r="R652" s="957">
        <v>604</v>
      </c>
      <c r="S652" s="957">
        <v>595</v>
      </c>
      <c r="T652" s="957">
        <v>130</v>
      </c>
      <c r="U652" s="957">
        <v>602</v>
      </c>
      <c r="V652" s="957">
        <v>594</v>
      </c>
      <c r="W652" s="960">
        <v>596</v>
      </c>
      <c r="X652" s="961">
        <f>SUM(C652:W652)</f>
        <v>10936</v>
      </c>
      <c r="Y652" s="200" t="s">
        <v>56</v>
      </c>
      <c r="Z652" s="263">
        <f>X639-X652</f>
        <v>55</v>
      </c>
      <c r="AA652" s="285">
        <f>Z652/X639</f>
        <v>5.004094258939132E-3</v>
      </c>
    </row>
    <row r="653" spans="1:27" x14ac:dyDescent="0.2">
      <c r="A653" s="1206" t="s">
        <v>28</v>
      </c>
      <c r="B653" s="1207"/>
      <c r="C653" s="218"/>
      <c r="D653" s="267"/>
      <c r="E653" s="267"/>
      <c r="F653" s="267"/>
      <c r="G653" s="267"/>
      <c r="H653" s="267"/>
      <c r="I653" s="219"/>
      <c r="J653" s="425"/>
      <c r="K653" s="267"/>
      <c r="L653" s="267"/>
      <c r="M653" s="267"/>
      <c r="N653" s="267"/>
      <c r="O653" s="267"/>
      <c r="P653" s="219"/>
      <c r="Q653" s="425"/>
      <c r="R653" s="267"/>
      <c r="S653" s="267"/>
      <c r="T653" s="267"/>
      <c r="U653" s="267"/>
      <c r="V653" s="267"/>
      <c r="W653" s="219"/>
      <c r="X653" s="222"/>
      <c r="Y653" s="200" t="s">
        <v>57</v>
      </c>
      <c r="Z653" s="200">
        <v>156.77000000000001</v>
      </c>
    </row>
    <row r="654" spans="1:27" ht="13.5" thickBot="1" x14ac:dyDescent="0.25">
      <c r="A654" s="1212" t="s">
        <v>26</v>
      </c>
      <c r="B654" s="1213"/>
      <c r="C654" s="623">
        <f>C653-C639</f>
        <v>-564</v>
      </c>
      <c r="D654" s="624">
        <f t="shared" ref="D654:W654" si="269">D653-D639</f>
        <v>-565</v>
      </c>
      <c r="E654" s="624">
        <f t="shared" si="269"/>
        <v>-561</v>
      </c>
      <c r="F654" s="624">
        <f t="shared" si="269"/>
        <v>-135</v>
      </c>
      <c r="G654" s="624">
        <f t="shared" si="269"/>
        <v>-570</v>
      </c>
      <c r="H654" s="624">
        <f t="shared" si="269"/>
        <v>-555</v>
      </c>
      <c r="I654" s="625">
        <f t="shared" si="269"/>
        <v>-574</v>
      </c>
      <c r="J654" s="723">
        <f t="shared" si="269"/>
        <v>-597</v>
      </c>
      <c r="K654" s="624">
        <f t="shared" si="269"/>
        <v>-589</v>
      </c>
      <c r="L654" s="624">
        <f t="shared" si="269"/>
        <v>-601</v>
      </c>
      <c r="M654" s="624">
        <f t="shared" si="269"/>
        <v>-158</v>
      </c>
      <c r="N654" s="624">
        <f t="shared" si="269"/>
        <v>-593</v>
      </c>
      <c r="O654" s="624">
        <f t="shared" si="269"/>
        <v>-598</v>
      </c>
      <c r="P654" s="625">
        <f t="shared" si="269"/>
        <v>-599</v>
      </c>
      <c r="Q654" s="723">
        <f t="shared" si="269"/>
        <v>-597</v>
      </c>
      <c r="R654" s="624">
        <f t="shared" si="269"/>
        <v>-606</v>
      </c>
      <c r="S654" s="624">
        <f t="shared" si="269"/>
        <v>-596</v>
      </c>
      <c r="T654" s="624">
        <f t="shared" si="269"/>
        <v>-134</v>
      </c>
      <c r="U654" s="624">
        <f t="shared" si="269"/>
        <v>-604</v>
      </c>
      <c r="V654" s="624">
        <f t="shared" si="269"/>
        <v>-597</v>
      </c>
      <c r="W654" s="625">
        <f t="shared" si="269"/>
        <v>-598</v>
      </c>
      <c r="X654" s="223"/>
      <c r="Y654" s="200" t="s">
        <v>26</v>
      </c>
      <c r="Z654" s="200">
        <f>Z653-Z640</f>
        <v>-0.98999999999998067</v>
      </c>
    </row>
    <row r="656" spans="1:27" ht="13.5" thickBot="1" x14ac:dyDescent="0.25"/>
    <row r="657" spans="1:27" ht="13.5" thickBot="1" x14ac:dyDescent="0.25">
      <c r="A657" s="230" t="s">
        <v>324</v>
      </c>
      <c r="B657" s="1025">
        <f>B644+1</f>
        <v>48</v>
      </c>
      <c r="C657" s="1082" t="s">
        <v>130</v>
      </c>
      <c r="D657" s="1083"/>
      <c r="E657" s="1083"/>
      <c r="F657" s="1083"/>
      <c r="G657" s="1083"/>
      <c r="H657" s="1083"/>
      <c r="I657" s="1084"/>
      <c r="J657" s="1085" t="s">
        <v>131</v>
      </c>
      <c r="K657" s="1083"/>
      <c r="L657" s="1083"/>
      <c r="M657" s="1083"/>
      <c r="N657" s="1083"/>
      <c r="O657" s="1083"/>
      <c r="P657" s="1084"/>
      <c r="Q657" s="1086" t="s">
        <v>53</v>
      </c>
      <c r="R657" s="1087"/>
      <c r="S657" s="1087"/>
      <c r="T657" s="1087"/>
      <c r="U657" s="1087"/>
      <c r="V657" s="1087"/>
      <c r="W657" s="1088"/>
      <c r="X657" s="1080" t="s">
        <v>55</v>
      </c>
      <c r="Y657" s="228">
        <v>810</v>
      </c>
    </row>
    <row r="658" spans="1:27" x14ac:dyDescent="0.2">
      <c r="A658" s="1204" t="s">
        <v>54</v>
      </c>
      <c r="B658" s="1205"/>
      <c r="C658" s="271">
        <v>1</v>
      </c>
      <c r="D658" s="273">
        <v>2</v>
      </c>
      <c r="E658" s="273">
        <v>3</v>
      </c>
      <c r="F658" s="273">
        <v>4</v>
      </c>
      <c r="G658" s="273">
        <v>5</v>
      </c>
      <c r="H658" s="273">
        <v>6</v>
      </c>
      <c r="I658" s="686">
        <v>7</v>
      </c>
      <c r="J658" s="272">
        <v>8</v>
      </c>
      <c r="K658" s="273">
        <v>9</v>
      </c>
      <c r="L658" s="273">
        <v>10</v>
      </c>
      <c r="M658" s="273">
        <v>11</v>
      </c>
      <c r="N658" s="273">
        <v>12</v>
      </c>
      <c r="O658" s="273">
        <v>13</v>
      </c>
      <c r="P658" s="686">
        <v>14</v>
      </c>
      <c r="Q658" s="272">
        <v>15</v>
      </c>
      <c r="R658" s="273">
        <v>16</v>
      </c>
      <c r="S658" s="273">
        <v>17</v>
      </c>
      <c r="T658" s="273">
        <v>18</v>
      </c>
      <c r="U658" s="273">
        <v>19</v>
      </c>
      <c r="V658" s="273">
        <v>20</v>
      </c>
      <c r="W658" s="686">
        <v>21</v>
      </c>
      <c r="X658" s="1081"/>
      <c r="Y658" s="228"/>
      <c r="Z658" s="228"/>
    </row>
    <row r="659" spans="1:27" x14ac:dyDescent="0.2">
      <c r="A659" s="1208" t="s">
        <v>3</v>
      </c>
      <c r="B659" s="1209"/>
      <c r="C659" s="949"/>
      <c r="D659" s="949"/>
      <c r="E659" s="949"/>
      <c r="F659" s="949"/>
      <c r="G659" s="949"/>
      <c r="H659" s="949"/>
      <c r="I659" s="949"/>
      <c r="J659" s="949"/>
      <c r="K659" s="949"/>
      <c r="L659" s="949"/>
      <c r="M659" s="949"/>
      <c r="N659" s="949"/>
      <c r="O659" s="949"/>
      <c r="P659" s="949"/>
      <c r="Q659" s="949"/>
      <c r="R659" s="949"/>
      <c r="S659" s="949"/>
      <c r="T659" s="949"/>
      <c r="U659" s="949"/>
      <c r="V659" s="949"/>
      <c r="W659" s="949"/>
      <c r="X659" s="949"/>
      <c r="Z659" s="210"/>
    </row>
    <row r="660" spans="1:27" x14ac:dyDescent="0.2">
      <c r="A660" s="1210" t="s">
        <v>6</v>
      </c>
      <c r="B660" s="1211"/>
      <c r="C660" s="239"/>
      <c r="D660" s="240"/>
      <c r="E660" s="240"/>
      <c r="F660" s="240"/>
      <c r="G660" s="240"/>
      <c r="H660" s="240"/>
      <c r="I660" s="241"/>
      <c r="J660" s="239"/>
      <c r="K660" s="240"/>
      <c r="L660" s="240"/>
      <c r="M660" s="240"/>
      <c r="N660" s="240"/>
      <c r="O660" s="240"/>
      <c r="P660" s="241"/>
      <c r="Q660" s="239"/>
      <c r="R660" s="240"/>
      <c r="S660" s="240"/>
      <c r="T660" s="240"/>
      <c r="U660" s="240"/>
      <c r="V660" s="240"/>
      <c r="W660" s="241"/>
      <c r="X660" s="375"/>
    </row>
    <row r="661" spans="1:27" x14ac:dyDescent="0.2">
      <c r="A661" s="1206" t="s">
        <v>7</v>
      </c>
      <c r="B661" s="1207"/>
      <c r="C661" s="242"/>
      <c r="D661" s="243"/>
      <c r="E661" s="243"/>
      <c r="F661" s="243"/>
      <c r="G661" s="243"/>
      <c r="H661" s="243"/>
      <c r="I661" s="244"/>
      <c r="J661" s="242"/>
      <c r="K661" s="243"/>
      <c r="L661" s="243"/>
      <c r="M661" s="243"/>
      <c r="N661" s="243"/>
      <c r="O661" s="243"/>
      <c r="P661" s="244"/>
      <c r="Q661" s="242"/>
      <c r="R661" s="243"/>
      <c r="S661" s="243"/>
      <c r="T661" s="243"/>
      <c r="U661" s="243"/>
      <c r="V661" s="243"/>
      <c r="W661" s="244"/>
      <c r="X661" s="951"/>
      <c r="Y661" s="228"/>
      <c r="Z661" s="393"/>
    </row>
    <row r="662" spans="1:27" x14ac:dyDescent="0.2">
      <c r="A662" s="1206" t="s">
        <v>8</v>
      </c>
      <c r="B662" s="1207"/>
      <c r="C662" s="246"/>
      <c r="D662" s="247"/>
      <c r="E662" s="247"/>
      <c r="F662" s="247"/>
      <c r="G662" s="247"/>
      <c r="H662" s="247"/>
      <c r="I662" s="248"/>
      <c r="J662" s="246"/>
      <c r="K662" s="247"/>
      <c r="L662" s="247"/>
      <c r="M662" s="247"/>
      <c r="N662" s="247"/>
      <c r="O662" s="247"/>
      <c r="P662" s="248"/>
      <c r="Q662" s="246"/>
      <c r="R662" s="247"/>
      <c r="S662" s="247"/>
      <c r="T662" s="247"/>
      <c r="U662" s="247"/>
      <c r="V662" s="247"/>
      <c r="W662" s="248"/>
      <c r="X662" s="951"/>
      <c r="Z662" s="313"/>
    </row>
    <row r="663" spans="1:27" x14ac:dyDescent="0.2">
      <c r="A663" s="1210" t="s">
        <v>1</v>
      </c>
      <c r="B663" s="1211"/>
      <c r="C663" s="250" t="e">
        <f>C660/C659*100-100</f>
        <v>#DIV/0!</v>
      </c>
      <c r="D663" s="251" t="e">
        <f t="shared" ref="D663:W663" si="270">D660/D659*100-100</f>
        <v>#DIV/0!</v>
      </c>
      <c r="E663" s="251" t="e">
        <f t="shared" si="270"/>
        <v>#DIV/0!</v>
      </c>
      <c r="F663" s="251" t="e">
        <f t="shared" si="270"/>
        <v>#DIV/0!</v>
      </c>
      <c r="G663" s="251" t="e">
        <f t="shared" si="270"/>
        <v>#DIV/0!</v>
      </c>
      <c r="H663" s="251" t="e">
        <f t="shared" si="270"/>
        <v>#DIV/0!</v>
      </c>
      <c r="I663" s="252" t="e">
        <f t="shared" si="270"/>
        <v>#DIV/0!</v>
      </c>
      <c r="J663" s="250" t="e">
        <f t="shared" si="270"/>
        <v>#DIV/0!</v>
      </c>
      <c r="K663" s="251" t="e">
        <f t="shared" si="270"/>
        <v>#DIV/0!</v>
      </c>
      <c r="L663" s="251" t="e">
        <f t="shared" si="270"/>
        <v>#DIV/0!</v>
      </c>
      <c r="M663" s="251" t="e">
        <f t="shared" si="270"/>
        <v>#DIV/0!</v>
      </c>
      <c r="N663" s="251" t="e">
        <f t="shared" si="270"/>
        <v>#DIV/0!</v>
      </c>
      <c r="O663" s="251" t="e">
        <f t="shared" si="270"/>
        <v>#DIV/0!</v>
      </c>
      <c r="P663" s="252" t="e">
        <f t="shared" si="270"/>
        <v>#DIV/0!</v>
      </c>
      <c r="Q663" s="250" t="e">
        <f t="shared" si="270"/>
        <v>#DIV/0!</v>
      </c>
      <c r="R663" s="251" t="e">
        <f t="shared" si="270"/>
        <v>#DIV/0!</v>
      </c>
      <c r="S663" s="251" t="e">
        <f t="shared" si="270"/>
        <v>#DIV/0!</v>
      </c>
      <c r="T663" s="251" t="e">
        <f t="shared" si="270"/>
        <v>#DIV/0!</v>
      </c>
      <c r="U663" s="251" t="e">
        <f t="shared" si="270"/>
        <v>#DIV/0!</v>
      </c>
      <c r="V663" s="251" t="e">
        <f t="shared" si="270"/>
        <v>#DIV/0!</v>
      </c>
      <c r="W663" s="252" t="e">
        <f t="shared" si="270"/>
        <v>#DIV/0!</v>
      </c>
      <c r="X663" s="369"/>
      <c r="Y663" s="228"/>
    </row>
    <row r="664" spans="1:27" ht="13.5" thickBot="1" x14ac:dyDescent="0.25">
      <c r="A664" s="1206" t="s">
        <v>27</v>
      </c>
      <c r="B664" s="1207"/>
      <c r="C664" s="945">
        <f>C660-C647</f>
        <v>-4534</v>
      </c>
      <c r="D664" s="946">
        <f t="shared" ref="D664:W664" si="271">D660-D647</f>
        <v>-4655</v>
      </c>
      <c r="E664" s="946">
        <f t="shared" si="271"/>
        <v>-4532</v>
      </c>
      <c r="F664" s="946">
        <f t="shared" si="271"/>
        <v>-4574</v>
      </c>
      <c r="G664" s="946">
        <f t="shared" si="271"/>
        <v>-4558</v>
      </c>
      <c r="H664" s="946">
        <f t="shared" si="271"/>
        <v>-4381</v>
      </c>
      <c r="I664" s="947">
        <f t="shared" si="271"/>
        <v>-4469</v>
      </c>
      <c r="J664" s="945">
        <f t="shared" si="271"/>
        <v>-4719</v>
      </c>
      <c r="K664" s="946">
        <f t="shared" si="271"/>
        <v>-4427</v>
      </c>
      <c r="L664" s="946">
        <f t="shared" si="271"/>
        <v>-4757</v>
      </c>
      <c r="M664" s="946">
        <f t="shared" si="271"/>
        <v>-5025</v>
      </c>
      <c r="N664" s="946">
        <f t="shared" si="271"/>
        <v>-4436</v>
      </c>
      <c r="O664" s="946">
        <f t="shared" si="271"/>
        <v>-4645</v>
      </c>
      <c r="P664" s="947">
        <f t="shared" si="271"/>
        <v>-4491</v>
      </c>
      <c r="Q664" s="945">
        <f t="shared" si="271"/>
        <v>-4591</v>
      </c>
      <c r="R664" s="946">
        <f t="shared" si="271"/>
        <v>-4988</v>
      </c>
      <c r="S664" s="946">
        <f t="shared" si="271"/>
        <v>-4476</v>
      </c>
      <c r="T664" s="946">
        <f t="shared" si="271"/>
        <v>-4907</v>
      </c>
      <c r="U664" s="946">
        <f t="shared" si="271"/>
        <v>-4694</v>
      </c>
      <c r="V664" s="946">
        <f t="shared" si="271"/>
        <v>-4960</v>
      </c>
      <c r="W664" s="947">
        <f t="shared" si="271"/>
        <v>-4565</v>
      </c>
      <c r="X664" s="948">
        <f t="shared" ref="X664" si="272">X660-X647</f>
        <v>-4616</v>
      </c>
      <c r="Z664" s="210"/>
    </row>
    <row r="665" spans="1:27" x14ac:dyDescent="0.2">
      <c r="A665" s="1206" t="s">
        <v>51</v>
      </c>
      <c r="B665" s="1207"/>
      <c r="C665" s="956"/>
      <c r="D665" s="957"/>
      <c r="E665" s="957"/>
      <c r="F665" s="957"/>
      <c r="G665" s="957"/>
      <c r="H665" s="957"/>
      <c r="I665" s="958"/>
      <c r="J665" s="959"/>
      <c r="K665" s="957"/>
      <c r="L665" s="957"/>
      <c r="M665" s="957"/>
      <c r="N665" s="957"/>
      <c r="O665" s="957"/>
      <c r="P665" s="960"/>
      <c r="Q665" s="956"/>
      <c r="R665" s="957"/>
      <c r="S665" s="957"/>
      <c r="T665" s="957"/>
      <c r="U665" s="957"/>
      <c r="V665" s="957"/>
      <c r="W665" s="960"/>
      <c r="X665" s="961">
        <f>SUM(C665:W665)</f>
        <v>0</v>
      </c>
      <c r="Y665" s="200" t="s">
        <v>56</v>
      </c>
      <c r="Z665" s="263">
        <f>X652-X665</f>
        <v>10936</v>
      </c>
      <c r="AA665" s="285">
        <f>Z665/X652</f>
        <v>1</v>
      </c>
    </row>
    <row r="666" spans="1:27" x14ac:dyDescent="0.2">
      <c r="A666" s="1206" t="s">
        <v>28</v>
      </c>
      <c r="B666" s="1207"/>
      <c r="C666" s="218"/>
      <c r="D666" s="267"/>
      <c r="E666" s="267"/>
      <c r="F666" s="267"/>
      <c r="G666" s="267"/>
      <c r="H666" s="267"/>
      <c r="I666" s="219"/>
      <c r="J666" s="425"/>
      <c r="K666" s="267"/>
      <c r="L666" s="267"/>
      <c r="M666" s="267"/>
      <c r="N666" s="267"/>
      <c r="O666" s="267"/>
      <c r="P666" s="219"/>
      <c r="Q666" s="425"/>
      <c r="R666" s="267"/>
      <c r="S666" s="267"/>
      <c r="T666" s="267"/>
      <c r="U666" s="267"/>
      <c r="V666" s="267"/>
      <c r="W666" s="219"/>
      <c r="X666" s="222"/>
      <c r="Y666" s="200" t="s">
        <v>57</v>
      </c>
    </row>
    <row r="667" spans="1:27" ht="13.5" thickBot="1" x14ac:dyDescent="0.25">
      <c r="A667" s="1212" t="s">
        <v>26</v>
      </c>
      <c r="B667" s="1213"/>
      <c r="C667" s="623">
        <f>C666-C652</f>
        <v>-562</v>
      </c>
      <c r="D667" s="624">
        <f t="shared" ref="D667:W667" si="273">D666-D652</f>
        <v>-564</v>
      </c>
      <c r="E667" s="624">
        <f t="shared" si="273"/>
        <v>-558</v>
      </c>
      <c r="F667" s="624">
        <f t="shared" si="273"/>
        <v>-124</v>
      </c>
      <c r="G667" s="624">
        <f t="shared" si="273"/>
        <v>-566</v>
      </c>
      <c r="H667" s="624">
        <f t="shared" si="273"/>
        <v>-555</v>
      </c>
      <c r="I667" s="625">
        <f t="shared" si="273"/>
        <v>-570</v>
      </c>
      <c r="J667" s="723">
        <f t="shared" si="273"/>
        <v>-594</v>
      </c>
      <c r="K667" s="624">
        <f t="shared" si="273"/>
        <v>-588</v>
      </c>
      <c r="L667" s="624">
        <f t="shared" si="273"/>
        <v>-601</v>
      </c>
      <c r="M667" s="624">
        <f t="shared" si="273"/>
        <v>-154</v>
      </c>
      <c r="N667" s="624">
        <f t="shared" si="273"/>
        <v>-589</v>
      </c>
      <c r="O667" s="624">
        <f t="shared" si="273"/>
        <v>-594</v>
      </c>
      <c r="P667" s="625">
        <f t="shared" si="273"/>
        <v>-599</v>
      </c>
      <c r="Q667" s="723">
        <f t="shared" si="273"/>
        <v>-597</v>
      </c>
      <c r="R667" s="624">
        <f t="shared" si="273"/>
        <v>-604</v>
      </c>
      <c r="S667" s="624">
        <f t="shared" si="273"/>
        <v>-595</v>
      </c>
      <c r="T667" s="624">
        <f t="shared" si="273"/>
        <v>-130</v>
      </c>
      <c r="U667" s="624">
        <f t="shared" si="273"/>
        <v>-602</v>
      </c>
      <c r="V667" s="624">
        <f t="shared" si="273"/>
        <v>-594</v>
      </c>
      <c r="W667" s="625">
        <f t="shared" si="273"/>
        <v>-596</v>
      </c>
      <c r="X667" s="223"/>
      <c r="Y667" s="200" t="s">
        <v>26</v>
      </c>
      <c r="Z667" s="200">
        <f>Z666-Z653</f>
        <v>-156.77000000000001</v>
      </c>
    </row>
    <row r="669" spans="1:27" ht="13.5" thickBot="1" x14ac:dyDescent="0.25"/>
    <row r="670" spans="1:27" ht="13.5" thickBot="1" x14ac:dyDescent="0.25">
      <c r="A670" s="230" t="s">
        <v>324</v>
      </c>
      <c r="B670" s="1025">
        <f>B657+1</f>
        <v>49</v>
      </c>
      <c r="C670" s="1082" t="s">
        <v>130</v>
      </c>
      <c r="D670" s="1083"/>
      <c r="E670" s="1083"/>
      <c r="F670" s="1083"/>
      <c r="G670" s="1083"/>
      <c r="H670" s="1083"/>
      <c r="I670" s="1084"/>
      <c r="J670" s="1085" t="s">
        <v>131</v>
      </c>
      <c r="K670" s="1083"/>
      <c r="L670" s="1083"/>
      <c r="M670" s="1083"/>
      <c r="N670" s="1083"/>
      <c r="O670" s="1083"/>
      <c r="P670" s="1084"/>
      <c r="Q670" s="1086" t="s">
        <v>53</v>
      </c>
      <c r="R670" s="1087"/>
      <c r="S670" s="1087"/>
      <c r="T670" s="1087"/>
      <c r="U670" s="1087"/>
      <c r="V670" s="1087"/>
      <c r="W670" s="1088"/>
      <c r="X670" s="1080" t="s">
        <v>55</v>
      </c>
      <c r="Y670" s="228">
        <v>810</v>
      </c>
    </row>
    <row r="671" spans="1:27" x14ac:dyDescent="0.2">
      <c r="A671" s="1204" t="s">
        <v>54</v>
      </c>
      <c r="B671" s="1205"/>
      <c r="C671" s="271">
        <v>1</v>
      </c>
      <c r="D671" s="273">
        <v>2</v>
      </c>
      <c r="E671" s="273">
        <v>3</v>
      </c>
      <c r="F671" s="273">
        <v>4</v>
      </c>
      <c r="G671" s="273">
        <v>5</v>
      </c>
      <c r="H671" s="273">
        <v>6</v>
      </c>
      <c r="I671" s="686">
        <v>7</v>
      </c>
      <c r="J671" s="272">
        <v>8</v>
      </c>
      <c r="K671" s="273">
        <v>9</v>
      </c>
      <c r="L671" s="273">
        <v>10</v>
      </c>
      <c r="M671" s="273">
        <v>11</v>
      </c>
      <c r="N671" s="273">
        <v>12</v>
      </c>
      <c r="O671" s="273">
        <v>13</v>
      </c>
      <c r="P671" s="686">
        <v>14</v>
      </c>
      <c r="Q671" s="272">
        <v>15</v>
      </c>
      <c r="R671" s="273">
        <v>16</v>
      </c>
      <c r="S671" s="273">
        <v>17</v>
      </c>
      <c r="T671" s="273">
        <v>18</v>
      </c>
      <c r="U671" s="273">
        <v>19</v>
      </c>
      <c r="V671" s="273">
        <v>20</v>
      </c>
      <c r="W671" s="686">
        <v>21</v>
      </c>
      <c r="X671" s="1081"/>
      <c r="Y671" s="228"/>
      <c r="Z671" s="228"/>
    </row>
    <row r="672" spans="1:27" x14ac:dyDescent="0.2">
      <c r="A672" s="1208" t="s">
        <v>3</v>
      </c>
      <c r="B672" s="1209"/>
      <c r="C672" s="949">
        <v>4194</v>
      </c>
      <c r="D672" s="949">
        <v>4194</v>
      </c>
      <c r="E672" s="949">
        <v>4194</v>
      </c>
      <c r="F672" s="949">
        <v>4194</v>
      </c>
      <c r="G672" s="949">
        <v>4194</v>
      </c>
      <c r="H672" s="949">
        <v>4194</v>
      </c>
      <c r="I672" s="949">
        <v>4194</v>
      </c>
      <c r="J672" s="949">
        <v>4194</v>
      </c>
      <c r="K672" s="949">
        <v>4194</v>
      </c>
      <c r="L672" s="949">
        <v>4194</v>
      </c>
      <c r="M672" s="949">
        <v>4194</v>
      </c>
      <c r="N672" s="949">
        <v>4194</v>
      </c>
      <c r="O672" s="949">
        <v>4194</v>
      </c>
      <c r="P672" s="949">
        <v>4194</v>
      </c>
      <c r="Q672" s="949">
        <v>4194</v>
      </c>
      <c r="R672" s="949">
        <v>4194</v>
      </c>
      <c r="S672" s="949">
        <v>4194</v>
      </c>
      <c r="T672" s="949">
        <v>4194</v>
      </c>
      <c r="U672" s="949">
        <v>4194</v>
      </c>
      <c r="V672" s="949">
        <v>4194</v>
      </c>
      <c r="W672" s="949">
        <v>4194</v>
      </c>
      <c r="X672" s="949">
        <v>4194</v>
      </c>
      <c r="Z672" s="210"/>
    </row>
    <row r="673" spans="1:27" x14ac:dyDescent="0.2">
      <c r="A673" s="1210" t="s">
        <v>6</v>
      </c>
      <c r="B673" s="1211"/>
      <c r="C673" s="239">
        <v>4738</v>
      </c>
      <c r="D673" s="240">
        <v>4736</v>
      </c>
      <c r="E673" s="240">
        <v>4464</v>
      </c>
      <c r="F673" s="240">
        <v>4969</v>
      </c>
      <c r="G673" s="240">
        <v>4603</v>
      </c>
      <c r="H673" s="240">
        <v>4448</v>
      </c>
      <c r="I673" s="241">
        <v>4441</v>
      </c>
      <c r="J673" s="239">
        <v>4738</v>
      </c>
      <c r="K673" s="240">
        <v>4465</v>
      </c>
      <c r="L673" s="240">
        <v>4796</v>
      </c>
      <c r="M673" s="240">
        <v>4870</v>
      </c>
      <c r="N673" s="240">
        <v>4437</v>
      </c>
      <c r="O673" s="240">
        <v>4642</v>
      </c>
      <c r="P673" s="241">
        <v>4589</v>
      </c>
      <c r="Q673" s="239">
        <v>4693</v>
      </c>
      <c r="R673" s="240">
        <v>4876</v>
      </c>
      <c r="S673" s="240">
        <v>4625</v>
      </c>
      <c r="T673" s="240">
        <v>4674</v>
      </c>
      <c r="U673" s="240">
        <v>4512</v>
      </c>
      <c r="V673" s="240">
        <v>4743</v>
      </c>
      <c r="W673" s="241">
        <v>4803</v>
      </c>
      <c r="X673" s="375">
        <v>4649</v>
      </c>
    </row>
    <row r="674" spans="1:27" x14ac:dyDescent="0.2">
      <c r="A674" s="1206" t="s">
        <v>7</v>
      </c>
      <c r="B674" s="1207"/>
      <c r="C674" s="242">
        <v>65.099999999999994</v>
      </c>
      <c r="D674" s="243">
        <v>67.400000000000006</v>
      </c>
      <c r="E674" s="243">
        <v>55.8</v>
      </c>
      <c r="F674" s="243">
        <v>64</v>
      </c>
      <c r="G674" s="243">
        <v>65.099999999999994</v>
      </c>
      <c r="H674" s="243">
        <v>72.099999999999994</v>
      </c>
      <c r="I674" s="244">
        <v>53.5</v>
      </c>
      <c r="J674" s="242">
        <v>51.2</v>
      </c>
      <c r="K674" s="243">
        <v>65.099999999999994</v>
      </c>
      <c r="L674" s="243">
        <v>58.1</v>
      </c>
      <c r="M674" s="243">
        <v>65.400000000000006</v>
      </c>
      <c r="N674" s="243">
        <v>76.7</v>
      </c>
      <c r="O674" s="243">
        <v>69.8</v>
      </c>
      <c r="P674" s="244">
        <v>55.8</v>
      </c>
      <c r="Q674" s="242">
        <v>72.099999999999994</v>
      </c>
      <c r="R674" s="243">
        <v>72.099999999999994</v>
      </c>
      <c r="S674" s="243">
        <v>67.400000000000006</v>
      </c>
      <c r="T674" s="243">
        <v>50</v>
      </c>
      <c r="U674" s="243">
        <v>72.099999999999994</v>
      </c>
      <c r="V674" s="243">
        <v>69.8</v>
      </c>
      <c r="W674" s="244">
        <v>65.099999999999994</v>
      </c>
      <c r="X674" s="951">
        <v>0.61799999999999999</v>
      </c>
      <c r="Y674" s="228"/>
      <c r="Z674" s="393"/>
    </row>
    <row r="675" spans="1:27" x14ac:dyDescent="0.2">
      <c r="A675" s="1206" t="s">
        <v>8</v>
      </c>
      <c r="B675" s="1207"/>
      <c r="C675" s="246">
        <v>0.122</v>
      </c>
      <c r="D675" s="247">
        <v>0.11899999999999999</v>
      </c>
      <c r="E675" s="247">
        <v>0.11899999999999999</v>
      </c>
      <c r="F675" s="247">
        <v>0.114</v>
      </c>
      <c r="G675" s="247">
        <v>0.10299999999999999</v>
      </c>
      <c r="H675" s="247">
        <v>9.7000000000000003E-2</v>
      </c>
      <c r="I675" s="248">
        <v>0.124</v>
      </c>
      <c r="J675" s="246">
        <v>0.126</v>
      </c>
      <c r="K675" s="247">
        <v>0.108</v>
      </c>
      <c r="L675" s="247">
        <v>0.121</v>
      </c>
      <c r="M675" s="247">
        <v>0.10100000000000001</v>
      </c>
      <c r="N675" s="247">
        <v>0.111</v>
      </c>
      <c r="O675" s="247">
        <v>9.8000000000000004E-2</v>
      </c>
      <c r="P675" s="248">
        <v>0.11700000000000001</v>
      </c>
      <c r="Q675" s="246">
        <v>0.10199999999999999</v>
      </c>
      <c r="R675" s="247">
        <v>0.11799999999999999</v>
      </c>
      <c r="S675" s="247">
        <v>9.7000000000000003E-2</v>
      </c>
      <c r="T675" s="247">
        <v>0.14899999999999999</v>
      </c>
      <c r="U675" s="247">
        <v>9.7000000000000003E-2</v>
      </c>
      <c r="V675" s="247">
        <v>9.8000000000000004E-2</v>
      </c>
      <c r="W675" s="248">
        <v>0.112</v>
      </c>
      <c r="X675" s="951">
        <v>0.11600000000000001</v>
      </c>
      <c r="Z675" s="313"/>
    </row>
    <row r="676" spans="1:27" x14ac:dyDescent="0.2">
      <c r="A676" s="1210" t="s">
        <v>1</v>
      </c>
      <c r="B676" s="1211"/>
      <c r="C676" s="250">
        <f>C673/C672*100-100</f>
        <v>12.970910824988067</v>
      </c>
      <c r="D676" s="251">
        <f t="shared" ref="D676:W676" si="274">D673/D672*100-100</f>
        <v>12.923223652837379</v>
      </c>
      <c r="E676" s="251">
        <f t="shared" si="274"/>
        <v>6.4377682403433454</v>
      </c>
      <c r="F676" s="251">
        <f t="shared" si="274"/>
        <v>18.478779208392936</v>
      </c>
      <c r="G676" s="251">
        <f t="shared" si="274"/>
        <v>9.7520267048164015</v>
      </c>
      <c r="H676" s="251">
        <f t="shared" si="274"/>
        <v>6.0562708631378257</v>
      </c>
      <c r="I676" s="252">
        <f t="shared" si="274"/>
        <v>5.8893657606103886</v>
      </c>
      <c r="J676" s="250">
        <f t="shared" si="274"/>
        <v>12.970910824988067</v>
      </c>
      <c r="K676" s="251">
        <f t="shared" si="274"/>
        <v>6.4616118264186895</v>
      </c>
      <c r="L676" s="251">
        <f t="shared" si="274"/>
        <v>14.353838817358124</v>
      </c>
      <c r="M676" s="251">
        <f t="shared" si="274"/>
        <v>16.118264186933715</v>
      </c>
      <c r="N676" s="251">
        <f t="shared" si="274"/>
        <v>5.7939914163090123</v>
      </c>
      <c r="O676" s="251">
        <f t="shared" si="274"/>
        <v>10.681926561754878</v>
      </c>
      <c r="P676" s="252">
        <f t="shared" si="274"/>
        <v>9.4182164997615558</v>
      </c>
      <c r="Q676" s="250">
        <f t="shared" si="274"/>
        <v>11.897949451597526</v>
      </c>
      <c r="R676" s="251">
        <f t="shared" si="274"/>
        <v>16.261325703385793</v>
      </c>
      <c r="S676" s="251">
        <f t="shared" si="274"/>
        <v>10.276585598474014</v>
      </c>
      <c r="T676" s="251">
        <f t="shared" si="274"/>
        <v>11.444921316165946</v>
      </c>
      <c r="U676" s="251">
        <f t="shared" si="274"/>
        <v>7.5822603719599471</v>
      </c>
      <c r="V676" s="251">
        <f t="shared" si="274"/>
        <v>13.090128755364816</v>
      </c>
      <c r="W676" s="252">
        <f t="shared" si="274"/>
        <v>14.520743919885561</v>
      </c>
      <c r="X676" s="369">
        <f>X673/X672*100-100</f>
        <v>10.848831664282301</v>
      </c>
      <c r="Y676" s="228"/>
    </row>
    <row r="677" spans="1:27" ht="13.5" thickBot="1" x14ac:dyDescent="0.25">
      <c r="A677" s="1206" t="s">
        <v>27</v>
      </c>
      <c r="B677" s="1207"/>
      <c r="C677" s="945">
        <f>C673-C660</f>
        <v>4738</v>
      </c>
      <c r="D677" s="946">
        <f t="shared" ref="D677:W677" si="275">D673-D660</f>
        <v>4736</v>
      </c>
      <c r="E677" s="946">
        <f t="shared" si="275"/>
        <v>4464</v>
      </c>
      <c r="F677" s="946">
        <f t="shared" si="275"/>
        <v>4969</v>
      </c>
      <c r="G677" s="946">
        <f t="shared" si="275"/>
        <v>4603</v>
      </c>
      <c r="H677" s="946">
        <f t="shared" si="275"/>
        <v>4448</v>
      </c>
      <c r="I677" s="947">
        <f t="shared" si="275"/>
        <v>4441</v>
      </c>
      <c r="J677" s="945">
        <f t="shared" si="275"/>
        <v>4738</v>
      </c>
      <c r="K677" s="946">
        <f t="shared" si="275"/>
        <v>4465</v>
      </c>
      <c r="L677" s="946">
        <f t="shared" si="275"/>
        <v>4796</v>
      </c>
      <c r="M677" s="946">
        <f t="shared" si="275"/>
        <v>4870</v>
      </c>
      <c r="N677" s="946">
        <f t="shared" si="275"/>
        <v>4437</v>
      </c>
      <c r="O677" s="946">
        <f t="shared" si="275"/>
        <v>4642</v>
      </c>
      <c r="P677" s="947">
        <f t="shared" si="275"/>
        <v>4589</v>
      </c>
      <c r="Q677" s="945">
        <f t="shared" si="275"/>
        <v>4693</v>
      </c>
      <c r="R677" s="946">
        <f t="shared" si="275"/>
        <v>4876</v>
      </c>
      <c r="S677" s="946">
        <f t="shared" si="275"/>
        <v>4625</v>
      </c>
      <c r="T677" s="946">
        <f t="shared" si="275"/>
        <v>4674</v>
      </c>
      <c r="U677" s="946">
        <f t="shared" si="275"/>
        <v>4512</v>
      </c>
      <c r="V677" s="946">
        <f t="shared" si="275"/>
        <v>4743</v>
      </c>
      <c r="W677" s="947">
        <f t="shared" si="275"/>
        <v>4803</v>
      </c>
      <c r="X677" s="948">
        <f t="shared" ref="X677" si="276">X673-X647</f>
        <v>33</v>
      </c>
      <c r="Z677" s="210"/>
    </row>
    <row r="678" spans="1:27" x14ac:dyDescent="0.2">
      <c r="A678" s="1206" t="s">
        <v>51</v>
      </c>
      <c r="B678" s="1207"/>
      <c r="C678" s="956">
        <v>562</v>
      </c>
      <c r="D678" s="957">
        <v>554</v>
      </c>
      <c r="E678" s="957">
        <v>555</v>
      </c>
      <c r="F678" s="957">
        <v>136</v>
      </c>
      <c r="G678" s="957">
        <v>557</v>
      </c>
      <c r="H678" s="957">
        <v>551</v>
      </c>
      <c r="I678" s="958">
        <v>568</v>
      </c>
      <c r="J678" s="959">
        <v>591</v>
      </c>
      <c r="K678" s="957">
        <v>586</v>
      </c>
      <c r="L678" s="957">
        <v>601</v>
      </c>
      <c r="M678" s="957">
        <v>143</v>
      </c>
      <c r="N678" s="957">
        <v>589</v>
      </c>
      <c r="O678" s="957">
        <v>592</v>
      </c>
      <c r="P678" s="960">
        <v>598</v>
      </c>
      <c r="Q678" s="956">
        <v>593</v>
      </c>
      <c r="R678" s="957">
        <v>597</v>
      </c>
      <c r="S678" s="957">
        <v>588</v>
      </c>
      <c r="T678" s="957">
        <v>154</v>
      </c>
      <c r="U678" s="957">
        <v>591</v>
      </c>
      <c r="V678" s="957">
        <v>589</v>
      </c>
      <c r="W678" s="960">
        <v>594</v>
      </c>
      <c r="X678" s="961">
        <f>SUM(C678:W678)</f>
        <v>10889</v>
      </c>
      <c r="Y678" s="200" t="s">
        <v>56</v>
      </c>
      <c r="Z678" s="263">
        <f>X652-X678</f>
        <v>47</v>
      </c>
      <c r="AA678" s="285">
        <f>Z678/X652</f>
        <v>4.2977322604242866E-3</v>
      </c>
    </row>
    <row r="679" spans="1:27" x14ac:dyDescent="0.2">
      <c r="A679" s="1206" t="s">
        <v>28</v>
      </c>
      <c r="B679" s="1207"/>
      <c r="C679" s="218">
        <v>156.01999999999984</v>
      </c>
      <c r="D679" s="267">
        <v>156.01999999999984</v>
      </c>
      <c r="E679" s="267">
        <v>156.01999999999984</v>
      </c>
      <c r="F679" s="267">
        <v>156.01999999999984</v>
      </c>
      <c r="G679" s="267">
        <v>156.01999999999984</v>
      </c>
      <c r="H679" s="267">
        <v>156.01999999999984</v>
      </c>
      <c r="I679" s="219">
        <v>156.01999999999984</v>
      </c>
      <c r="J679" s="425">
        <v>156.01999999999984</v>
      </c>
      <c r="K679" s="267">
        <v>156.01999999999984</v>
      </c>
      <c r="L679" s="267">
        <v>156.01999999999984</v>
      </c>
      <c r="M679" s="267">
        <v>156.01999999999984</v>
      </c>
      <c r="N679" s="267">
        <v>156.01999999999984</v>
      </c>
      <c r="O679" s="267">
        <v>156.01999999999984</v>
      </c>
      <c r="P679" s="219">
        <v>156.01999999999984</v>
      </c>
      <c r="Q679" s="425">
        <v>156.01999999999984</v>
      </c>
      <c r="R679" s="267">
        <v>156.01999999999984</v>
      </c>
      <c r="S679" s="267">
        <v>156.01999999999984</v>
      </c>
      <c r="T679" s="267">
        <v>156.01999999999984</v>
      </c>
      <c r="U679" s="267">
        <v>156.01999999999984</v>
      </c>
      <c r="V679" s="267">
        <v>156.01999999999984</v>
      </c>
      <c r="W679" s="219">
        <v>156.01999999999984</v>
      </c>
      <c r="X679" s="222"/>
      <c r="Y679" s="200" t="s">
        <v>57</v>
      </c>
      <c r="Z679" s="200">
        <v>155.24</v>
      </c>
    </row>
    <row r="680" spans="1:27" ht="13.5" thickBot="1" x14ac:dyDescent="0.25">
      <c r="A680" s="1212" t="s">
        <v>26</v>
      </c>
      <c r="B680" s="1213"/>
      <c r="C680" s="623">
        <f t="shared" ref="C680:W680" si="277">C679-C652</f>
        <v>-405.98000000000013</v>
      </c>
      <c r="D680" s="624">
        <f t="shared" si="277"/>
        <v>-407.98000000000013</v>
      </c>
      <c r="E680" s="624">
        <f t="shared" si="277"/>
        <v>-401.98000000000013</v>
      </c>
      <c r="F680" s="624">
        <f t="shared" si="277"/>
        <v>32.01999999999984</v>
      </c>
      <c r="G680" s="624">
        <f t="shared" si="277"/>
        <v>-409.98000000000013</v>
      </c>
      <c r="H680" s="624">
        <f t="shared" si="277"/>
        <v>-398.98000000000013</v>
      </c>
      <c r="I680" s="625">
        <f t="shared" si="277"/>
        <v>-413.98000000000013</v>
      </c>
      <c r="J680" s="723">
        <f t="shared" si="277"/>
        <v>-437.98000000000013</v>
      </c>
      <c r="K680" s="624">
        <f t="shared" si="277"/>
        <v>-431.98000000000013</v>
      </c>
      <c r="L680" s="624">
        <f t="shared" si="277"/>
        <v>-444.98000000000013</v>
      </c>
      <c r="M680" s="624">
        <f t="shared" si="277"/>
        <v>2.0199999999998397</v>
      </c>
      <c r="N680" s="624">
        <f t="shared" si="277"/>
        <v>-432.98000000000013</v>
      </c>
      <c r="O680" s="624">
        <f t="shared" si="277"/>
        <v>-437.98000000000013</v>
      </c>
      <c r="P680" s="625">
        <f t="shared" si="277"/>
        <v>-442.98000000000013</v>
      </c>
      <c r="Q680" s="723">
        <f t="shared" si="277"/>
        <v>-440.98000000000013</v>
      </c>
      <c r="R680" s="624">
        <f t="shared" si="277"/>
        <v>-447.98000000000013</v>
      </c>
      <c r="S680" s="624">
        <f t="shared" si="277"/>
        <v>-438.98000000000013</v>
      </c>
      <c r="T680" s="624">
        <f t="shared" si="277"/>
        <v>26.01999999999984</v>
      </c>
      <c r="U680" s="624">
        <f t="shared" si="277"/>
        <v>-445.98000000000013</v>
      </c>
      <c r="V680" s="624">
        <f t="shared" si="277"/>
        <v>-437.98000000000013</v>
      </c>
      <c r="W680" s="625">
        <f t="shared" si="277"/>
        <v>-439.98000000000013</v>
      </c>
      <c r="X680" s="223"/>
      <c r="Y680" s="200" t="s">
        <v>26</v>
      </c>
      <c r="Z680" s="200">
        <f>Z679-Z653</f>
        <v>-1.5300000000000011</v>
      </c>
    </row>
    <row r="682" spans="1:27" ht="13.5" thickBot="1" x14ac:dyDescent="0.25"/>
    <row r="683" spans="1:27" ht="13.5" thickBot="1" x14ac:dyDescent="0.25">
      <c r="A683" s="230" t="s">
        <v>324</v>
      </c>
      <c r="B683" s="1025">
        <f>B670+1</f>
        <v>50</v>
      </c>
      <c r="C683" s="1082" t="s">
        <v>130</v>
      </c>
      <c r="D683" s="1083"/>
      <c r="E683" s="1083"/>
      <c r="F683" s="1083"/>
      <c r="G683" s="1083"/>
      <c r="H683" s="1083"/>
      <c r="I683" s="1084"/>
      <c r="J683" s="1085" t="s">
        <v>131</v>
      </c>
      <c r="K683" s="1083"/>
      <c r="L683" s="1083"/>
      <c r="M683" s="1083"/>
      <c r="N683" s="1083"/>
      <c r="O683" s="1083"/>
      <c r="P683" s="1084"/>
      <c r="Q683" s="1086" t="s">
        <v>53</v>
      </c>
      <c r="R683" s="1087"/>
      <c r="S683" s="1087"/>
      <c r="T683" s="1087"/>
      <c r="U683" s="1087"/>
      <c r="V683" s="1087"/>
      <c r="W683" s="1088"/>
      <c r="X683" s="1080" t="s">
        <v>55</v>
      </c>
      <c r="Y683" s="228">
        <v>810</v>
      </c>
    </row>
    <row r="684" spans="1:27" x14ac:dyDescent="0.2">
      <c r="A684" s="1204" t="s">
        <v>54</v>
      </c>
      <c r="B684" s="1205"/>
      <c r="C684" s="271">
        <v>1</v>
      </c>
      <c r="D684" s="273">
        <v>2</v>
      </c>
      <c r="E684" s="273">
        <v>3</v>
      </c>
      <c r="F684" s="273">
        <v>4</v>
      </c>
      <c r="G684" s="273">
        <v>5</v>
      </c>
      <c r="H684" s="273">
        <v>6</v>
      </c>
      <c r="I684" s="686">
        <v>7</v>
      </c>
      <c r="J684" s="272">
        <v>8</v>
      </c>
      <c r="K684" s="273">
        <v>9</v>
      </c>
      <c r="L684" s="273">
        <v>10</v>
      </c>
      <c r="M684" s="273">
        <v>11</v>
      </c>
      <c r="N684" s="273">
        <v>12</v>
      </c>
      <c r="O684" s="273">
        <v>13</v>
      </c>
      <c r="P684" s="686">
        <v>14</v>
      </c>
      <c r="Q684" s="272">
        <v>15</v>
      </c>
      <c r="R684" s="273">
        <v>16</v>
      </c>
      <c r="S684" s="273">
        <v>17</v>
      </c>
      <c r="T684" s="273">
        <v>18</v>
      </c>
      <c r="U684" s="273">
        <v>19</v>
      </c>
      <c r="V684" s="273">
        <v>20</v>
      </c>
      <c r="W684" s="686">
        <v>21</v>
      </c>
      <c r="X684" s="1081"/>
      <c r="Y684" s="228"/>
      <c r="Z684" s="228"/>
    </row>
    <row r="685" spans="1:27" x14ac:dyDescent="0.2">
      <c r="A685" s="1208" t="s">
        <v>3</v>
      </c>
      <c r="B685" s="1209"/>
      <c r="C685" s="949"/>
      <c r="D685" s="949"/>
      <c r="E685" s="949"/>
      <c r="F685" s="949"/>
      <c r="G685" s="949"/>
      <c r="H685" s="949"/>
      <c r="I685" s="949"/>
      <c r="J685" s="949"/>
      <c r="K685" s="949"/>
      <c r="L685" s="949"/>
      <c r="M685" s="949"/>
      <c r="N685" s="949"/>
      <c r="O685" s="949"/>
      <c r="P685" s="949"/>
      <c r="Q685" s="949"/>
      <c r="R685" s="949"/>
      <c r="S685" s="949"/>
      <c r="T685" s="949"/>
      <c r="U685" s="949"/>
      <c r="V685" s="949"/>
      <c r="W685" s="949"/>
      <c r="X685" s="949"/>
      <c r="Z685" s="210"/>
    </row>
    <row r="686" spans="1:27" x14ac:dyDescent="0.2">
      <c r="A686" s="1210" t="s">
        <v>6</v>
      </c>
      <c r="B686" s="1211"/>
      <c r="C686" s="239"/>
      <c r="D686" s="240"/>
      <c r="E686" s="240"/>
      <c r="F686" s="240"/>
      <c r="G686" s="240"/>
      <c r="H686" s="240"/>
      <c r="I686" s="241"/>
      <c r="J686" s="239"/>
      <c r="K686" s="240"/>
      <c r="L686" s="240"/>
      <c r="M686" s="240"/>
      <c r="N686" s="240"/>
      <c r="O686" s="240"/>
      <c r="P686" s="241"/>
      <c r="Q686" s="239"/>
      <c r="R686" s="240"/>
      <c r="S686" s="240"/>
      <c r="T686" s="240"/>
      <c r="U686" s="240"/>
      <c r="V686" s="240"/>
      <c r="W686" s="241"/>
      <c r="X686" s="375"/>
    </row>
    <row r="687" spans="1:27" x14ac:dyDescent="0.2">
      <c r="A687" s="1206" t="s">
        <v>7</v>
      </c>
      <c r="B687" s="1207"/>
      <c r="C687" s="242"/>
      <c r="D687" s="243"/>
      <c r="E687" s="243"/>
      <c r="F687" s="243"/>
      <c r="G687" s="243"/>
      <c r="H687" s="243"/>
      <c r="I687" s="244"/>
      <c r="J687" s="242"/>
      <c r="K687" s="243"/>
      <c r="L687" s="243"/>
      <c r="M687" s="243"/>
      <c r="N687" s="243"/>
      <c r="O687" s="243"/>
      <c r="P687" s="244"/>
      <c r="Q687" s="242"/>
      <c r="R687" s="243"/>
      <c r="S687" s="243"/>
      <c r="T687" s="243"/>
      <c r="U687" s="243"/>
      <c r="V687" s="243"/>
      <c r="W687" s="244"/>
      <c r="X687" s="951"/>
      <c r="Y687" s="228"/>
      <c r="Z687" s="393"/>
    </row>
    <row r="688" spans="1:27" x14ac:dyDescent="0.2">
      <c r="A688" s="1206" t="s">
        <v>8</v>
      </c>
      <c r="B688" s="1207"/>
      <c r="C688" s="246"/>
      <c r="D688" s="247"/>
      <c r="E688" s="247"/>
      <c r="F688" s="247"/>
      <c r="G688" s="247"/>
      <c r="H688" s="247"/>
      <c r="I688" s="248"/>
      <c r="J688" s="246"/>
      <c r="K688" s="247"/>
      <c r="L688" s="247"/>
      <c r="M688" s="247"/>
      <c r="N688" s="247"/>
      <c r="O688" s="247"/>
      <c r="P688" s="248"/>
      <c r="Q688" s="246"/>
      <c r="R688" s="247"/>
      <c r="S688" s="247"/>
      <c r="T688" s="247"/>
      <c r="U688" s="247"/>
      <c r="V688" s="247"/>
      <c r="W688" s="248"/>
      <c r="X688" s="951"/>
      <c r="Z688" s="313"/>
    </row>
    <row r="689" spans="1:27" x14ac:dyDescent="0.2">
      <c r="A689" s="1210" t="s">
        <v>1</v>
      </c>
      <c r="B689" s="1211"/>
      <c r="C689" s="250" t="e">
        <f>C686/C685*100-100</f>
        <v>#DIV/0!</v>
      </c>
      <c r="D689" s="251" t="e">
        <f t="shared" ref="D689:W689" si="278">D686/D685*100-100</f>
        <v>#DIV/0!</v>
      </c>
      <c r="E689" s="251" t="e">
        <f t="shared" si="278"/>
        <v>#DIV/0!</v>
      </c>
      <c r="F689" s="251" t="e">
        <f t="shared" si="278"/>
        <v>#DIV/0!</v>
      </c>
      <c r="G689" s="251" t="e">
        <f t="shared" si="278"/>
        <v>#DIV/0!</v>
      </c>
      <c r="H689" s="251" t="e">
        <f t="shared" si="278"/>
        <v>#DIV/0!</v>
      </c>
      <c r="I689" s="252" t="e">
        <f t="shared" si="278"/>
        <v>#DIV/0!</v>
      </c>
      <c r="J689" s="250" t="e">
        <f t="shared" si="278"/>
        <v>#DIV/0!</v>
      </c>
      <c r="K689" s="251" t="e">
        <f t="shared" si="278"/>
        <v>#DIV/0!</v>
      </c>
      <c r="L689" s="251" t="e">
        <f t="shared" si="278"/>
        <v>#DIV/0!</v>
      </c>
      <c r="M689" s="251" t="e">
        <f t="shared" si="278"/>
        <v>#DIV/0!</v>
      </c>
      <c r="N689" s="251" t="e">
        <f t="shared" si="278"/>
        <v>#DIV/0!</v>
      </c>
      <c r="O689" s="251" t="e">
        <f t="shared" si="278"/>
        <v>#DIV/0!</v>
      </c>
      <c r="P689" s="252" t="e">
        <f t="shared" si="278"/>
        <v>#DIV/0!</v>
      </c>
      <c r="Q689" s="250" t="e">
        <f t="shared" si="278"/>
        <v>#DIV/0!</v>
      </c>
      <c r="R689" s="251" t="e">
        <f t="shared" si="278"/>
        <v>#DIV/0!</v>
      </c>
      <c r="S689" s="251" t="e">
        <f t="shared" si="278"/>
        <v>#DIV/0!</v>
      </c>
      <c r="T689" s="251" t="e">
        <f t="shared" si="278"/>
        <v>#DIV/0!</v>
      </c>
      <c r="U689" s="251" t="e">
        <f t="shared" si="278"/>
        <v>#DIV/0!</v>
      </c>
      <c r="V689" s="251" t="e">
        <f t="shared" si="278"/>
        <v>#DIV/0!</v>
      </c>
      <c r="W689" s="252" t="e">
        <f t="shared" si="278"/>
        <v>#DIV/0!</v>
      </c>
      <c r="X689" s="369" t="e">
        <f>X686/X685*100-100</f>
        <v>#DIV/0!</v>
      </c>
      <c r="Y689" s="228"/>
    </row>
    <row r="690" spans="1:27" ht="13.5" thickBot="1" x14ac:dyDescent="0.25">
      <c r="A690" s="1206" t="s">
        <v>27</v>
      </c>
      <c r="B690" s="1207"/>
      <c r="C690" s="945">
        <f>C686-C673</f>
        <v>-4738</v>
      </c>
      <c r="D690" s="946">
        <f t="shared" ref="D690:W690" si="279">D686-D673</f>
        <v>-4736</v>
      </c>
      <c r="E690" s="946">
        <f t="shared" si="279"/>
        <v>-4464</v>
      </c>
      <c r="F690" s="946">
        <f t="shared" si="279"/>
        <v>-4969</v>
      </c>
      <c r="G690" s="946">
        <f t="shared" si="279"/>
        <v>-4603</v>
      </c>
      <c r="H690" s="946">
        <f t="shared" si="279"/>
        <v>-4448</v>
      </c>
      <c r="I690" s="947">
        <f t="shared" si="279"/>
        <v>-4441</v>
      </c>
      <c r="J690" s="945">
        <f t="shared" si="279"/>
        <v>-4738</v>
      </c>
      <c r="K690" s="946">
        <f t="shared" si="279"/>
        <v>-4465</v>
      </c>
      <c r="L690" s="946">
        <f t="shared" si="279"/>
        <v>-4796</v>
      </c>
      <c r="M690" s="946">
        <f t="shared" si="279"/>
        <v>-4870</v>
      </c>
      <c r="N690" s="946">
        <f t="shared" si="279"/>
        <v>-4437</v>
      </c>
      <c r="O690" s="946">
        <f t="shared" si="279"/>
        <v>-4642</v>
      </c>
      <c r="P690" s="947">
        <f t="shared" si="279"/>
        <v>-4589</v>
      </c>
      <c r="Q690" s="945">
        <f t="shared" si="279"/>
        <v>-4693</v>
      </c>
      <c r="R690" s="946">
        <f t="shared" si="279"/>
        <v>-4876</v>
      </c>
      <c r="S690" s="946">
        <f t="shared" si="279"/>
        <v>-4625</v>
      </c>
      <c r="T690" s="946">
        <f t="shared" si="279"/>
        <v>-4674</v>
      </c>
      <c r="U690" s="946">
        <f t="shared" si="279"/>
        <v>-4512</v>
      </c>
      <c r="V690" s="946">
        <f t="shared" si="279"/>
        <v>-4743</v>
      </c>
      <c r="W690" s="947">
        <f t="shared" si="279"/>
        <v>-4803</v>
      </c>
      <c r="X690" s="948">
        <f t="shared" ref="X690" si="280">X686-X660</f>
        <v>0</v>
      </c>
      <c r="Z690" s="210"/>
    </row>
    <row r="691" spans="1:27" x14ac:dyDescent="0.2">
      <c r="A691" s="1206" t="s">
        <v>51</v>
      </c>
      <c r="B691" s="1207"/>
      <c r="C691" s="956"/>
      <c r="D691" s="957"/>
      <c r="E691" s="957"/>
      <c r="F691" s="957"/>
      <c r="G691" s="957"/>
      <c r="H691" s="957"/>
      <c r="I691" s="958"/>
      <c r="J691" s="959"/>
      <c r="K691" s="957"/>
      <c r="L691" s="957"/>
      <c r="M691" s="957"/>
      <c r="N691" s="957"/>
      <c r="O691" s="957"/>
      <c r="P691" s="960"/>
      <c r="Q691" s="956"/>
      <c r="R691" s="957"/>
      <c r="S691" s="957"/>
      <c r="T691" s="957"/>
      <c r="U691" s="957"/>
      <c r="V691" s="957"/>
      <c r="W691" s="960"/>
      <c r="X691" s="961">
        <f>SUM(C691:W691)</f>
        <v>0</v>
      </c>
      <c r="Y691" s="200" t="s">
        <v>56</v>
      </c>
      <c r="Z691" s="263">
        <f>X665-X691</f>
        <v>0</v>
      </c>
      <c r="AA691" s="285" t="e">
        <f>Z691/X665</f>
        <v>#DIV/0!</v>
      </c>
    </row>
    <row r="692" spans="1:27" x14ac:dyDescent="0.2">
      <c r="A692" s="1206" t="s">
        <v>28</v>
      </c>
      <c r="B692" s="1207"/>
      <c r="C692" s="218">
        <v>155.49999999999983</v>
      </c>
      <c r="D692" s="267">
        <v>155.49999999999983</v>
      </c>
      <c r="E692" s="267">
        <v>155.49999999999983</v>
      </c>
      <c r="F692" s="267">
        <v>155.49999999999983</v>
      </c>
      <c r="G692" s="267">
        <v>155.49999999999983</v>
      </c>
      <c r="H692" s="267">
        <v>155.49999999999983</v>
      </c>
      <c r="I692" s="219">
        <v>155.49999999999983</v>
      </c>
      <c r="J692" s="425">
        <v>155.49999999999983</v>
      </c>
      <c r="K692" s="267">
        <v>155.49999999999983</v>
      </c>
      <c r="L692" s="267">
        <v>155.49999999999983</v>
      </c>
      <c r="M692" s="267">
        <v>155.49999999999983</v>
      </c>
      <c r="N692" s="267">
        <v>155.49999999999983</v>
      </c>
      <c r="O692" s="267">
        <v>155.49999999999983</v>
      </c>
      <c r="P692" s="219">
        <v>155.49999999999983</v>
      </c>
      <c r="Q692" s="425">
        <v>155.49999999999983</v>
      </c>
      <c r="R692" s="267">
        <v>155.49999999999983</v>
      </c>
      <c r="S692" s="267">
        <v>155.49999999999983</v>
      </c>
      <c r="T692" s="267">
        <v>155.49999999999983</v>
      </c>
      <c r="U692" s="267">
        <v>155.49999999999983</v>
      </c>
      <c r="V692" s="267">
        <v>155.49999999999983</v>
      </c>
      <c r="W692" s="219">
        <v>155.49999999999983</v>
      </c>
      <c r="X692" s="222"/>
      <c r="Y692" s="200" t="s">
        <v>57</v>
      </c>
      <c r="Z692" s="200">
        <v>155.24</v>
      </c>
    </row>
    <row r="693" spans="1:27" ht="13.5" thickBot="1" x14ac:dyDescent="0.25">
      <c r="A693" s="1212" t="s">
        <v>26</v>
      </c>
      <c r="B693" s="1213"/>
      <c r="C693" s="623">
        <f t="shared" ref="C693:W693" si="281">C692-C665</f>
        <v>155.49999999999983</v>
      </c>
      <c r="D693" s="624">
        <f t="shared" si="281"/>
        <v>155.49999999999983</v>
      </c>
      <c r="E693" s="624">
        <f t="shared" si="281"/>
        <v>155.49999999999983</v>
      </c>
      <c r="F693" s="624">
        <f t="shared" si="281"/>
        <v>155.49999999999983</v>
      </c>
      <c r="G693" s="624">
        <f t="shared" si="281"/>
        <v>155.49999999999983</v>
      </c>
      <c r="H693" s="624">
        <f t="shared" si="281"/>
        <v>155.49999999999983</v>
      </c>
      <c r="I693" s="625">
        <f t="shared" si="281"/>
        <v>155.49999999999983</v>
      </c>
      <c r="J693" s="723">
        <f t="shared" si="281"/>
        <v>155.49999999999983</v>
      </c>
      <c r="K693" s="624">
        <f t="shared" si="281"/>
        <v>155.49999999999983</v>
      </c>
      <c r="L693" s="624">
        <f t="shared" si="281"/>
        <v>155.49999999999983</v>
      </c>
      <c r="M693" s="624">
        <f t="shared" si="281"/>
        <v>155.49999999999983</v>
      </c>
      <c r="N693" s="624">
        <f t="shared" si="281"/>
        <v>155.49999999999983</v>
      </c>
      <c r="O693" s="624">
        <f t="shared" si="281"/>
        <v>155.49999999999983</v>
      </c>
      <c r="P693" s="625">
        <f t="shared" si="281"/>
        <v>155.49999999999983</v>
      </c>
      <c r="Q693" s="723">
        <f t="shared" si="281"/>
        <v>155.49999999999983</v>
      </c>
      <c r="R693" s="624">
        <f t="shared" si="281"/>
        <v>155.49999999999983</v>
      </c>
      <c r="S693" s="624">
        <f t="shared" si="281"/>
        <v>155.49999999999983</v>
      </c>
      <c r="T693" s="624">
        <f t="shared" si="281"/>
        <v>155.49999999999983</v>
      </c>
      <c r="U693" s="624">
        <f t="shared" si="281"/>
        <v>155.49999999999983</v>
      </c>
      <c r="V693" s="624">
        <f t="shared" si="281"/>
        <v>155.49999999999983</v>
      </c>
      <c r="W693" s="625">
        <f t="shared" si="281"/>
        <v>155.49999999999983</v>
      </c>
      <c r="X693" s="223"/>
      <c r="Y693" s="200" t="s">
        <v>26</v>
      </c>
      <c r="Z693" s="200">
        <f>Z692-Z666</f>
        <v>155.24</v>
      </c>
    </row>
    <row r="695" spans="1:27" ht="13.5" thickBot="1" x14ac:dyDescent="0.25"/>
    <row r="696" spans="1:27" ht="13.5" thickBot="1" x14ac:dyDescent="0.25">
      <c r="A696" s="230" t="s">
        <v>324</v>
      </c>
      <c r="B696" s="1025">
        <f>B683+1</f>
        <v>51</v>
      </c>
      <c r="C696" s="1082" t="s">
        <v>130</v>
      </c>
      <c r="D696" s="1083"/>
      <c r="E696" s="1083"/>
      <c r="F696" s="1083"/>
      <c r="G696" s="1083"/>
      <c r="H696" s="1083"/>
      <c r="I696" s="1084"/>
      <c r="J696" s="1085" t="s">
        <v>131</v>
      </c>
      <c r="K696" s="1083"/>
      <c r="L696" s="1083"/>
      <c r="M696" s="1083"/>
      <c r="N696" s="1083"/>
      <c r="O696" s="1083"/>
      <c r="P696" s="1084"/>
      <c r="Q696" s="1086" t="s">
        <v>53</v>
      </c>
      <c r="R696" s="1087"/>
      <c r="S696" s="1087"/>
      <c r="T696" s="1087"/>
      <c r="U696" s="1087"/>
      <c r="V696" s="1087"/>
      <c r="W696" s="1088"/>
      <c r="X696" s="1080" t="s">
        <v>55</v>
      </c>
      <c r="Y696" s="228">
        <v>810</v>
      </c>
    </row>
    <row r="697" spans="1:27" x14ac:dyDescent="0.2">
      <c r="A697" s="1204" t="s">
        <v>54</v>
      </c>
      <c r="B697" s="1205"/>
      <c r="C697" s="271">
        <v>1</v>
      </c>
      <c r="D697" s="273">
        <v>2</v>
      </c>
      <c r="E697" s="273">
        <v>3</v>
      </c>
      <c r="F697" s="273">
        <v>4</v>
      </c>
      <c r="G697" s="273">
        <v>5</v>
      </c>
      <c r="H697" s="273">
        <v>6</v>
      </c>
      <c r="I697" s="686">
        <v>7</v>
      </c>
      <c r="J697" s="272">
        <v>8</v>
      </c>
      <c r="K697" s="273">
        <v>9</v>
      </c>
      <c r="L697" s="273">
        <v>10</v>
      </c>
      <c r="M697" s="273">
        <v>11</v>
      </c>
      <c r="N697" s="273">
        <v>12</v>
      </c>
      <c r="O697" s="273">
        <v>13</v>
      </c>
      <c r="P697" s="686">
        <v>14</v>
      </c>
      <c r="Q697" s="272">
        <v>15</v>
      </c>
      <c r="R697" s="273">
        <v>16</v>
      </c>
      <c r="S697" s="273">
        <v>17</v>
      </c>
      <c r="T697" s="273">
        <v>18</v>
      </c>
      <c r="U697" s="273">
        <v>19</v>
      </c>
      <c r="V697" s="273">
        <v>20</v>
      </c>
      <c r="W697" s="686">
        <v>21</v>
      </c>
      <c r="X697" s="1081"/>
      <c r="Y697" s="228"/>
      <c r="Z697" s="228"/>
    </row>
    <row r="698" spans="1:27" x14ac:dyDescent="0.2">
      <c r="A698" s="1208" t="s">
        <v>3</v>
      </c>
      <c r="B698" s="1209"/>
      <c r="C698" s="949">
        <v>4230</v>
      </c>
      <c r="D698" s="949">
        <v>4230</v>
      </c>
      <c r="E698" s="949">
        <v>4230</v>
      </c>
      <c r="F698" s="949">
        <v>4230</v>
      </c>
      <c r="G698" s="949">
        <v>4230</v>
      </c>
      <c r="H698" s="949">
        <v>4230</v>
      </c>
      <c r="I698" s="949">
        <v>4230</v>
      </c>
      <c r="J698" s="949">
        <v>4230</v>
      </c>
      <c r="K698" s="949">
        <v>4230</v>
      </c>
      <c r="L698" s="949">
        <v>4230</v>
      </c>
      <c r="M698" s="949">
        <v>4230</v>
      </c>
      <c r="N698" s="949">
        <v>4230</v>
      </c>
      <c r="O698" s="949">
        <v>4230</v>
      </c>
      <c r="P698" s="949">
        <v>4230</v>
      </c>
      <c r="Q698" s="949">
        <v>4230</v>
      </c>
      <c r="R698" s="949">
        <v>4230</v>
      </c>
      <c r="S698" s="949">
        <v>4230</v>
      </c>
      <c r="T698" s="949">
        <v>4230</v>
      </c>
      <c r="U698" s="949">
        <v>4230</v>
      </c>
      <c r="V698" s="949">
        <v>4230</v>
      </c>
      <c r="W698" s="949">
        <v>4230</v>
      </c>
      <c r="X698" s="949">
        <v>4230</v>
      </c>
      <c r="Z698" s="210"/>
    </row>
    <row r="699" spans="1:27" x14ac:dyDescent="0.2">
      <c r="A699" s="1210" t="s">
        <v>6</v>
      </c>
      <c r="B699" s="1211"/>
      <c r="C699" s="239">
        <v>4813</v>
      </c>
      <c r="D699" s="240">
        <v>4762</v>
      </c>
      <c r="E699" s="240">
        <v>4651</v>
      </c>
      <c r="F699" s="240">
        <v>4822</v>
      </c>
      <c r="G699" s="240">
        <v>4969</v>
      </c>
      <c r="H699" s="240">
        <v>4688</v>
      </c>
      <c r="I699" s="241">
        <v>4569</v>
      </c>
      <c r="J699" s="239">
        <v>4895</v>
      </c>
      <c r="K699" s="240">
        <v>4642</v>
      </c>
      <c r="L699" s="240">
        <v>4973</v>
      </c>
      <c r="M699" s="240">
        <v>4623</v>
      </c>
      <c r="N699" s="240">
        <v>4298</v>
      </c>
      <c r="O699" s="240">
        <v>4806</v>
      </c>
      <c r="P699" s="241">
        <v>4552</v>
      </c>
      <c r="Q699" s="239">
        <v>4627</v>
      </c>
      <c r="R699" s="240">
        <v>4994</v>
      </c>
      <c r="S699" s="240">
        <v>4597</v>
      </c>
      <c r="T699" s="240">
        <v>4870</v>
      </c>
      <c r="U699" s="240">
        <v>4616</v>
      </c>
      <c r="V699" s="240">
        <v>4828</v>
      </c>
      <c r="W699" s="241">
        <v>4537</v>
      </c>
      <c r="X699" s="375">
        <v>4714</v>
      </c>
    </row>
    <row r="700" spans="1:27" x14ac:dyDescent="0.2">
      <c r="A700" s="1206" t="s">
        <v>7</v>
      </c>
      <c r="B700" s="1207"/>
      <c r="C700" s="242">
        <v>55</v>
      </c>
      <c r="D700" s="243">
        <v>65</v>
      </c>
      <c r="E700" s="243">
        <v>45</v>
      </c>
      <c r="F700" s="243">
        <v>66.7</v>
      </c>
      <c r="G700" s="243">
        <v>75</v>
      </c>
      <c r="H700" s="243">
        <v>65</v>
      </c>
      <c r="I700" s="244">
        <v>60</v>
      </c>
      <c r="J700" s="242">
        <v>52.4</v>
      </c>
      <c r="K700" s="243">
        <v>59.5</v>
      </c>
      <c r="L700" s="243">
        <v>64.3</v>
      </c>
      <c r="M700" s="243">
        <v>41.7</v>
      </c>
      <c r="N700" s="243">
        <v>59.5</v>
      </c>
      <c r="O700" s="243">
        <v>57.1</v>
      </c>
      <c r="P700" s="244">
        <v>69</v>
      </c>
      <c r="Q700" s="242">
        <v>52.4</v>
      </c>
      <c r="R700" s="243">
        <v>57.1</v>
      </c>
      <c r="S700" s="243">
        <v>66.7</v>
      </c>
      <c r="T700" s="243">
        <v>41.7</v>
      </c>
      <c r="U700" s="243">
        <v>61.9</v>
      </c>
      <c r="V700" s="243">
        <v>59.5</v>
      </c>
      <c r="W700" s="244">
        <v>52.4</v>
      </c>
      <c r="X700" s="951">
        <v>0.57099999999999995</v>
      </c>
      <c r="Y700" s="228"/>
      <c r="Z700" s="393"/>
    </row>
    <row r="701" spans="1:27" x14ac:dyDescent="0.2">
      <c r="A701" s="1206" t="s">
        <v>8</v>
      </c>
      <c r="B701" s="1207"/>
      <c r="C701" s="246">
        <v>0.13300000000000001</v>
      </c>
      <c r="D701" s="247">
        <v>0.107</v>
      </c>
      <c r="E701" s="247">
        <v>0.13900000000000001</v>
      </c>
      <c r="F701" s="247">
        <v>0.113</v>
      </c>
      <c r="G701" s="247">
        <v>9.2999999999999999E-2</v>
      </c>
      <c r="H701" s="247">
        <v>0.109</v>
      </c>
      <c r="I701" s="248">
        <v>0.11799999999999999</v>
      </c>
      <c r="J701" s="246">
        <v>0.114</v>
      </c>
      <c r="K701" s="247">
        <v>0.111</v>
      </c>
      <c r="L701" s="247">
        <v>0.113</v>
      </c>
      <c r="M701" s="247">
        <v>0.151</v>
      </c>
      <c r="N701" s="247">
        <v>0.126</v>
      </c>
      <c r="O701" s="247">
        <v>0.112</v>
      </c>
      <c r="P701" s="248">
        <v>0.10199999999999999</v>
      </c>
      <c r="Q701" s="246">
        <v>0.11600000000000001</v>
      </c>
      <c r="R701" s="247">
        <v>0.127</v>
      </c>
      <c r="S701" s="247">
        <v>0.106</v>
      </c>
      <c r="T701" s="247">
        <v>0.17199999999999999</v>
      </c>
      <c r="U701" s="247">
        <v>0.10299999999999999</v>
      </c>
      <c r="V701" s="247">
        <v>9.0999999999999998E-2</v>
      </c>
      <c r="W701" s="248">
        <v>0.13</v>
      </c>
      <c r="X701" s="951">
        <v>0.121</v>
      </c>
      <c r="Z701" s="313"/>
    </row>
    <row r="702" spans="1:27" x14ac:dyDescent="0.2">
      <c r="A702" s="1210" t="s">
        <v>1</v>
      </c>
      <c r="B702" s="1211"/>
      <c r="C702" s="250">
        <f>C699/C698*100-100</f>
        <v>13.782505910165483</v>
      </c>
      <c r="D702" s="251">
        <f t="shared" ref="D702:W702" si="282">D699/D698*100-100</f>
        <v>12.576832151300238</v>
      </c>
      <c r="E702" s="251">
        <f t="shared" si="282"/>
        <v>9.9527186761229274</v>
      </c>
      <c r="F702" s="251">
        <f t="shared" si="282"/>
        <v>13.995271867612288</v>
      </c>
      <c r="G702" s="251">
        <f t="shared" si="282"/>
        <v>17.470449172576835</v>
      </c>
      <c r="H702" s="251">
        <f t="shared" si="282"/>
        <v>10.827423167848707</v>
      </c>
      <c r="I702" s="252">
        <f t="shared" si="282"/>
        <v>8.0141843971631204</v>
      </c>
      <c r="J702" s="250">
        <f t="shared" si="282"/>
        <v>15.721040189125304</v>
      </c>
      <c r="K702" s="251">
        <f t="shared" si="282"/>
        <v>9.7399527186761077</v>
      </c>
      <c r="L702" s="251">
        <f t="shared" si="282"/>
        <v>17.565011820330966</v>
      </c>
      <c r="M702" s="251">
        <f t="shared" si="282"/>
        <v>9.2907801418439675</v>
      </c>
      <c r="N702" s="251">
        <f t="shared" si="282"/>
        <v>1.6075650118203271</v>
      </c>
      <c r="O702" s="251">
        <f t="shared" si="282"/>
        <v>13.617021276595736</v>
      </c>
      <c r="P702" s="252">
        <f t="shared" si="282"/>
        <v>7.6122931442080386</v>
      </c>
      <c r="Q702" s="250">
        <f t="shared" si="282"/>
        <v>9.3853427895980985</v>
      </c>
      <c r="R702" s="251">
        <f t="shared" si="282"/>
        <v>18.061465721040193</v>
      </c>
      <c r="S702" s="251">
        <f t="shared" si="282"/>
        <v>8.6761229314420802</v>
      </c>
      <c r="T702" s="251">
        <f t="shared" si="282"/>
        <v>15.130023640661932</v>
      </c>
      <c r="U702" s="251">
        <f t="shared" si="282"/>
        <v>9.1252955082742346</v>
      </c>
      <c r="V702" s="251">
        <f t="shared" si="282"/>
        <v>14.137115839243506</v>
      </c>
      <c r="W702" s="252">
        <f t="shared" si="282"/>
        <v>7.2576832151300295</v>
      </c>
      <c r="X702" s="369">
        <f>X699/X698*100-100</f>
        <v>11.44208037825058</v>
      </c>
      <c r="Y702" s="228"/>
    </row>
    <row r="703" spans="1:27" ht="13.5" thickBot="1" x14ac:dyDescent="0.25">
      <c r="A703" s="1206" t="s">
        <v>27</v>
      </c>
      <c r="B703" s="1207"/>
      <c r="C703" s="945">
        <f>C699-C686</f>
        <v>4813</v>
      </c>
      <c r="D703" s="946">
        <f t="shared" ref="D703:W703" si="283">D699-D686</f>
        <v>4762</v>
      </c>
      <c r="E703" s="946">
        <f t="shared" si="283"/>
        <v>4651</v>
      </c>
      <c r="F703" s="946">
        <f t="shared" si="283"/>
        <v>4822</v>
      </c>
      <c r="G703" s="946">
        <f t="shared" si="283"/>
        <v>4969</v>
      </c>
      <c r="H703" s="946">
        <f t="shared" si="283"/>
        <v>4688</v>
      </c>
      <c r="I703" s="947">
        <f t="shared" si="283"/>
        <v>4569</v>
      </c>
      <c r="J703" s="945">
        <f t="shared" si="283"/>
        <v>4895</v>
      </c>
      <c r="K703" s="946">
        <f t="shared" si="283"/>
        <v>4642</v>
      </c>
      <c r="L703" s="946">
        <f t="shared" si="283"/>
        <v>4973</v>
      </c>
      <c r="M703" s="946">
        <f t="shared" si="283"/>
        <v>4623</v>
      </c>
      <c r="N703" s="946">
        <f t="shared" si="283"/>
        <v>4298</v>
      </c>
      <c r="O703" s="946">
        <f t="shared" si="283"/>
        <v>4806</v>
      </c>
      <c r="P703" s="947">
        <f t="shared" si="283"/>
        <v>4552</v>
      </c>
      <c r="Q703" s="945">
        <f t="shared" si="283"/>
        <v>4627</v>
      </c>
      <c r="R703" s="946">
        <f t="shared" si="283"/>
        <v>4994</v>
      </c>
      <c r="S703" s="946">
        <f t="shared" si="283"/>
        <v>4597</v>
      </c>
      <c r="T703" s="946">
        <f t="shared" si="283"/>
        <v>4870</v>
      </c>
      <c r="U703" s="946">
        <f t="shared" si="283"/>
        <v>4616</v>
      </c>
      <c r="V703" s="946">
        <f t="shared" si="283"/>
        <v>4828</v>
      </c>
      <c r="W703" s="947">
        <f t="shared" si="283"/>
        <v>4537</v>
      </c>
      <c r="X703" s="948">
        <f t="shared" ref="X703" si="284">X699-X673</f>
        <v>65</v>
      </c>
      <c r="Z703" s="210"/>
    </row>
    <row r="704" spans="1:27" x14ac:dyDescent="0.2">
      <c r="A704" s="1206" t="s">
        <v>51</v>
      </c>
      <c r="B704" s="1207"/>
      <c r="C704" s="956">
        <v>559</v>
      </c>
      <c r="D704" s="957">
        <v>550</v>
      </c>
      <c r="E704" s="957">
        <v>553</v>
      </c>
      <c r="F704" s="957">
        <v>125</v>
      </c>
      <c r="G704" s="957">
        <v>557</v>
      </c>
      <c r="H704" s="957">
        <v>550</v>
      </c>
      <c r="I704" s="958">
        <v>562</v>
      </c>
      <c r="J704" s="959">
        <v>585</v>
      </c>
      <c r="K704" s="957">
        <v>585</v>
      </c>
      <c r="L704" s="957">
        <v>597</v>
      </c>
      <c r="M704" s="957">
        <v>140</v>
      </c>
      <c r="N704" s="957">
        <v>588</v>
      </c>
      <c r="O704" s="957">
        <v>592</v>
      </c>
      <c r="P704" s="960">
        <v>597</v>
      </c>
      <c r="Q704" s="956">
        <v>591</v>
      </c>
      <c r="R704" s="957">
        <v>592</v>
      </c>
      <c r="S704" s="957">
        <v>585</v>
      </c>
      <c r="T704" s="957">
        <v>145</v>
      </c>
      <c r="U704" s="957">
        <v>589</v>
      </c>
      <c r="V704" s="957">
        <v>586</v>
      </c>
      <c r="W704" s="960">
        <v>593</v>
      </c>
      <c r="X704" s="961">
        <f>SUM(C704:W704)</f>
        <v>10821</v>
      </c>
      <c r="Y704" s="200" t="s">
        <v>56</v>
      </c>
      <c r="Z704" s="263">
        <f>X678-X704</f>
        <v>68</v>
      </c>
      <c r="AA704" s="285">
        <f>Z704/X678</f>
        <v>6.244834236385343E-3</v>
      </c>
    </row>
    <row r="705" spans="1:27" x14ac:dyDescent="0.2">
      <c r="A705" s="1206" t="s">
        <v>28</v>
      </c>
      <c r="B705" s="1207"/>
      <c r="C705" s="218">
        <v>154.97999999999982</v>
      </c>
      <c r="D705" s="267">
        <v>154.97999999999982</v>
      </c>
      <c r="E705" s="267">
        <v>154.97999999999982</v>
      </c>
      <c r="F705" s="267">
        <v>154.97999999999982</v>
      </c>
      <c r="G705" s="267">
        <v>154.97999999999982</v>
      </c>
      <c r="H705" s="267">
        <v>154.97999999999982</v>
      </c>
      <c r="I705" s="219">
        <v>154.97999999999982</v>
      </c>
      <c r="J705" s="425">
        <v>154.97999999999982</v>
      </c>
      <c r="K705" s="267">
        <v>154.97999999999982</v>
      </c>
      <c r="L705" s="267">
        <v>154.97999999999982</v>
      </c>
      <c r="M705" s="267">
        <v>154.97999999999982</v>
      </c>
      <c r="N705" s="267">
        <v>154.97999999999982</v>
      </c>
      <c r="O705" s="267">
        <v>154.97999999999982</v>
      </c>
      <c r="P705" s="219">
        <v>154.97999999999982</v>
      </c>
      <c r="Q705" s="425">
        <v>154.97999999999982</v>
      </c>
      <c r="R705" s="267">
        <v>154.97999999999982</v>
      </c>
      <c r="S705" s="267">
        <v>154.97999999999982</v>
      </c>
      <c r="T705" s="267">
        <v>154.97999999999982</v>
      </c>
      <c r="U705" s="267">
        <v>154.97999999999982</v>
      </c>
      <c r="V705" s="267">
        <v>154.97999999999982</v>
      </c>
      <c r="W705" s="219">
        <v>154.97999999999982</v>
      </c>
      <c r="X705" s="222"/>
      <c r="Y705" s="200" t="s">
        <v>57</v>
      </c>
      <c r="Z705" s="200">
        <v>154.62</v>
      </c>
    </row>
    <row r="706" spans="1:27" ht="13.5" thickBot="1" x14ac:dyDescent="0.25">
      <c r="A706" s="1212" t="s">
        <v>26</v>
      </c>
      <c r="B706" s="1213"/>
      <c r="C706" s="623">
        <f t="shared" ref="C706:W706" si="285">C705-C678</f>
        <v>-407.02000000000021</v>
      </c>
      <c r="D706" s="624">
        <f t="shared" si="285"/>
        <v>-399.02000000000021</v>
      </c>
      <c r="E706" s="624">
        <f t="shared" si="285"/>
        <v>-400.02000000000021</v>
      </c>
      <c r="F706" s="624">
        <f t="shared" si="285"/>
        <v>18.979999999999819</v>
      </c>
      <c r="G706" s="624">
        <f t="shared" si="285"/>
        <v>-402.02000000000021</v>
      </c>
      <c r="H706" s="624">
        <f t="shared" si="285"/>
        <v>-396.02000000000021</v>
      </c>
      <c r="I706" s="625">
        <f t="shared" si="285"/>
        <v>-413.02000000000021</v>
      </c>
      <c r="J706" s="723">
        <f t="shared" si="285"/>
        <v>-436.02000000000021</v>
      </c>
      <c r="K706" s="624">
        <f t="shared" si="285"/>
        <v>-431.02000000000021</v>
      </c>
      <c r="L706" s="624">
        <f t="shared" si="285"/>
        <v>-446.02000000000021</v>
      </c>
      <c r="M706" s="624">
        <f t="shared" si="285"/>
        <v>11.979999999999819</v>
      </c>
      <c r="N706" s="624">
        <f t="shared" si="285"/>
        <v>-434.02000000000021</v>
      </c>
      <c r="O706" s="624">
        <f t="shared" si="285"/>
        <v>-437.02000000000021</v>
      </c>
      <c r="P706" s="625">
        <f t="shared" si="285"/>
        <v>-443.02000000000021</v>
      </c>
      <c r="Q706" s="723">
        <f t="shared" si="285"/>
        <v>-438.02000000000021</v>
      </c>
      <c r="R706" s="624">
        <f t="shared" si="285"/>
        <v>-442.02000000000021</v>
      </c>
      <c r="S706" s="624">
        <f t="shared" si="285"/>
        <v>-433.02000000000021</v>
      </c>
      <c r="T706" s="624">
        <f t="shared" si="285"/>
        <v>0.97999999999981924</v>
      </c>
      <c r="U706" s="624">
        <f t="shared" si="285"/>
        <v>-436.02000000000021</v>
      </c>
      <c r="V706" s="624">
        <f t="shared" si="285"/>
        <v>-434.02000000000021</v>
      </c>
      <c r="W706" s="625">
        <f t="shared" si="285"/>
        <v>-439.02000000000021</v>
      </c>
      <c r="X706" s="223"/>
      <c r="Y706" s="200" t="s">
        <v>26</v>
      </c>
      <c r="Z706" s="200">
        <f>Z705-Z679</f>
        <v>-0.62000000000000455</v>
      </c>
    </row>
    <row r="708" spans="1:27" ht="13.5" thickBot="1" x14ac:dyDescent="0.25"/>
    <row r="709" spans="1:27" ht="13.5" thickBot="1" x14ac:dyDescent="0.25">
      <c r="A709" s="230" t="s">
        <v>324</v>
      </c>
      <c r="B709" s="1025">
        <f>B696+1</f>
        <v>52</v>
      </c>
      <c r="C709" s="1082" t="s">
        <v>130</v>
      </c>
      <c r="D709" s="1083"/>
      <c r="E709" s="1083"/>
      <c r="F709" s="1083"/>
      <c r="G709" s="1083"/>
      <c r="H709" s="1083"/>
      <c r="I709" s="1084"/>
      <c r="J709" s="1085" t="s">
        <v>131</v>
      </c>
      <c r="K709" s="1083"/>
      <c r="L709" s="1083"/>
      <c r="M709" s="1083"/>
      <c r="N709" s="1083"/>
      <c r="O709" s="1083"/>
      <c r="P709" s="1084"/>
      <c r="Q709" s="1086" t="s">
        <v>53</v>
      </c>
      <c r="R709" s="1087"/>
      <c r="S709" s="1087"/>
      <c r="T709" s="1087"/>
      <c r="U709" s="1087"/>
      <c r="V709" s="1087"/>
      <c r="W709" s="1088"/>
      <c r="X709" s="1080" t="s">
        <v>55</v>
      </c>
      <c r="Y709" s="228">
        <v>810</v>
      </c>
    </row>
    <row r="710" spans="1:27" x14ac:dyDescent="0.2">
      <c r="A710" s="1204" t="s">
        <v>54</v>
      </c>
      <c r="B710" s="1205"/>
      <c r="C710" s="271">
        <v>1</v>
      </c>
      <c r="D710" s="273">
        <v>2</v>
      </c>
      <c r="E710" s="273">
        <v>3</v>
      </c>
      <c r="F710" s="273">
        <v>4</v>
      </c>
      <c r="G710" s="273">
        <v>5</v>
      </c>
      <c r="H710" s="273">
        <v>6</v>
      </c>
      <c r="I710" s="686">
        <v>7</v>
      </c>
      <c r="J710" s="272">
        <v>8</v>
      </c>
      <c r="K710" s="273">
        <v>9</v>
      </c>
      <c r="L710" s="273">
        <v>10</v>
      </c>
      <c r="M710" s="273">
        <v>11</v>
      </c>
      <c r="N710" s="273">
        <v>12</v>
      </c>
      <c r="O710" s="273">
        <v>13</v>
      </c>
      <c r="P710" s="686">
        <v>14</v>
      </c>
      <c r="Q710" s="272">
        <v>15</v>
      </c>
      <c r="R710" s="273">
        <v>16</v>
      </c>
      <c r="S710" s="273">
        <v>17</v>
      </c>
      <c r="T710" s="273">
        <v>18</v>
      </c>
      <c r="U710" s="273">
        <v>19</v>
      </c>
      <c r="V710" s="273">
        <v>20</v>
      </c>
      <c r="W710" s="686">
        <v>21</v>
      </c>
      <c r="X710" s="1081"/>
      <c r="Y710" s="228"/>
      <c r="Z710" s="228"/>
    </row>
    <row r="711" spans="1:27" x14ac:dyDescent="0.2">
      <c r="A711" s="1208" t="s">
        <v>3</v>
      </c>
      <c r="B711" s="1209"/>
      <c r="C711" s="949"/>
      <c r="D711" s="949"/>
      <c r="E711" s="949"/>
      <c r="F711" s="949"/>
      <c r="G711" s="949"/>
      <c r="H711" s="949"/>
      <c r="I711" s="949"/>
      <c r="J711" s="949"/>
      <c r="K711" s="949"/>
      <c r="L711" s="949"/>
      <c r="M711" s="949"/>
      <c r="N711" s="949"/>
      <c r="O711" s="949"/>
      <c r="P711" s="949"/>
      <c r="Q711" s="949"/>
      <c r="R711" s="949"/>
      <c r="S711" s="949"/>
      <c r="T711" s="949"/>
      <c r="U711" s="949"/>
      <c r="V711" s="949"/>
      <c r="W711" s="949"/>
      <c r="X711" s="949"/>
      <c r="Z711" s="210"/>
    </row>
    <row r="712" spans="1:27" x14ac:dyDescent="0.2">
      <c r="A712" s="1210" t="s">
        <v>6</v>
      </c>
      <c r="B712" s="1211"/>
      <c r="C712" s="239"/>
      <c r="D712" s="240"/>
      <c r="E712" s="240"/>
      <c r="F712" s="240"/>
      <c r="G712" s="240"/>
      <c r="H712" s="240"/>
      <c r="I712" s="241"/>
      <c r="J712" s="239"/>
      <c r="K712" s="240"/>
      <c r="L712" s="240"/>
      <c r="M712" s="240"/>
      <c r="N712" s="240"/>
      <c r="O712" s="240"/>
      <c r="P712" s="241"/>
      <c r="Q712" s="239"/>
      <c r="R712" s="240"/>
      <c r="S712" s="240"/>
      <c r="T712" s="240"/>
      <c r="U712" s="240"/>
      <c r="V712" s="240"/>
      <c r="W712" s="241"/>
      <c r="X712" s="375"/>
    </row>
    <row r="713" spans="1:27" x14ac:dyDescent="0.2">
      <c r="A713" s="1206" t="s">
        <v>7</v>
      </c>
      <c r="B713" s="1207"/>
      <c r="C713" s="242"/>
      <c r="D713" s="243"/>
      <c r="E713" s="243"/>
      <c r="F713" s="243"/>
      <c r="G713" s="243"/>
      <c r="H713" s="243"/>
      <c r="I713" s="244"/>
      <c r="J713" s="242"/>
      <c r="K713" s="243"/>
      <c r="L713" s="243"/>
      <c r="M713" s="243"/>
      <c r="N713" s="243"/>
      <c r="O713" s="243"/>
      <c r="P713" s="244"/>
      <c r="Q713" s="242"/>
      <c r="R713" s="243"/>
      <c r="S713" s="243"/>
      <c r="T713" s="243"/>
      <c r="U713" s="243"/>
      <c r="V713" s="243"/>
      <c r="W713" s="244"/>
      <c r="X713" s="951"/>
      <c r="Y713" s="228"/>
      <c r="Z713" s="393"/>
    </row>
    <row r="714" spans="1:27" x14ac:dyDescent="0.2">
      <c r="A714" s="1206" t="s">
        <v>8</v>
      </c>
      <c r="B714" s="1207"/>
      <c r="C714" s="246"/>
      <c r="D714" s="247"/>
      <c r="E714" s="247"/>
      <c r="F714" s="247"/>
      <c r="G714" s="247"/>
      <c r="H714" s="247"/>
      <c r="I714" s="248"/>
      <c r="J714" s="246"/>
      <c r="K714" s="247"/>
      <c r="L714" s="247"/>
      <c r="M714" s="247"/>
      <c r="N714" s="247"/>
      <c r="O714" s="247"/>
      <c r="P714" s="248"/>
      <c r="Q714" s="246"/>
      <c r="R714" s="247"/>
      <c r="S714" s="247"/>
      <c r="T714" s="247"/>
      <c r="U714" s="247"/>
      <c r="V714" s="247"/>
      <c r="W714" s="248"/>
      <c r="X714" s="951"/>
      <c r="Z714" s="313"/>
    </row>
    <row r="715" spans="1:27" x14ac:dyDescent="0.2">
      <c r="A715" s="1210" t="s">
        <v>1</v>
      </c>
      <c r="B715" s="1211"/>
      <c r="C715" s="250" t="e">
        <f>C712/C711*100-100</f>
        <v>#DIV/0!</v>
      </c>
      <c r="D715" s="251" t="e">
        <f t="shared" ref="D715:W715" si="286">D712/D711*100-100</f>
        <v>#DIV/0!</v>
      </c>
      <c r="E715" s="251" t="e">
        <f t="shared" si="286"/>
        <v>#DIV/0!</v>
      </c>
      <c r="F715" s="251" t="e">
        <f t="shared" si="286"/>
        <v>#DIV/0!</v>
      </c>
      <c r="G715" s="251" t="e">
        <f t="shared" si="286"/>
        <v>#DIV/0!</v>
      </c>
      <c r="H715" s="251" t="e">
        <f t="shared" si="286"/>
        <v>#DIV/0!</v>
      </c>
      <c r="I715" s="252" t="e">
        <f t="shared" si="286"/>
        <v>#DIV/0!</v>
      </c>
      <c r="J715" s="250" t="e">
        <f t="shared" si="286"/>
        <v>#DIV/0!</v>
      </c>
      <c r="K715" s="251" t="e">
        <f t="shared" si="286"/>
        <v>#DIV/0!</v>
      </c>
      <c r="L715" s="251" t="e">
        <f t="shared" si="286"/>
        <v>#DIV/0!</v>
      </c>
      <c r="M715" s="251" t="e">
        <f t="shared" si="286"/>
        <v>#DIV/0!</v>
      </c>
      <c r="N715" s="251" t="e">
        <f t="shared" si="286"/>
        <v>#DIV/0!</v>
      </c>
      <c r="O715" s="251" t="e">
        <f t="shared" si="286"/>
        <v>#DIV/0!</v>
      </c>
      <c r="P715" s="252" t="e">
        <f t="shared" si="286"/>
        <v>#DIV/0!</v>
      </c>
      <c r="Q715" s="250" t="e">
        <f t="shared" si="286"/>
        <v>#DIV/0!</v>
      </c>
      <c r="R715" s="251" t="e">
        <f t="shared" si="286"/>
        <v>#DIV/0!</v>
      </c>
      <c r="S715" s="251" t="e">
        <f t="shared" si="286"/>
        <v>#DIV/0!</v>
      </c>
      <c r="T715" s="251" t="e">
        <f t="shared" si="286"/>
        <v>#DIV/0!</v>
      </c>
      <c r="U715" s="251" t="e">
        <f t="shared" si="286"/>
        <v>#DIV/0!</v>
      </c>
      <c r="V715" s="251" t="e">
        <f t="shared" si="286"/>
        <v>#DIV/0!</v>
      </c>
      <c r="W715" s="252" t="e">
        <f t="shared" si="286"/>
        <v>#DIV/0!</v>
      </c>
      <c r="X715" s="369" t="e">
        <f>X712/X711*100-100</f>
        <v>#DIV/0!</v>
      </c>
      <c r="Y715" s="228"/>
    </row>
    <row r="716" spans="1:27" ht="13.5" thickBot="1" x14ac:dyDescent="0.25">
      <c r="A716" s="1206" t="s">
        <v>27</v>
      </c>
      <c r="B716" s="1207"/>
      <c r="C716" s="945">
        <f>C712-C699</f>
        <v>-4813</v>
      </c>
      <c r="D716" s="946">
        <f t="shared" ref="D716:W716" si="287">D712-D699</f>
        <v>-4762</v>
      </c>
      <c r="E716" s="946">
        <f t="shared" si="287"/>
        <v>-4651</v>
      </c>
      <c r="F716" s="946">
        <f t="shared" si="287"/>
        <v>-4822</v>
      </c>
      <c r="G716" s="946">
        <f t="shared" si="287"/>
        <v>-4969</v>
      </c>
      <c r="H716" s="946">
        <f t="shared" si="287"/>
        <v>-4688</v>
      </c>
      <c r="I716" s="947">
        <f t="shared" si="287"/>
        <v>-4569</v>
      </c>
      <c r="J716" s="945">
        <f t="shared" si="287"/>
        <v>-4895</v>
      </c>
      <c r="K716" s="946">
        <f t="shared" si="287"/>
        <v>-4642</v>
      </c>
      <c r="L716" s="946">
        <f t="shared" si="287"/>
        <v>-4973</v>
      </c>
      <c r="M716" s="946">
        <f t="shared" si="287"/>
        <v>-4623</v>
      </c>
      <c r="N716" s="946">
        <f t="shared" si="287"/>
        <v>-4298</v>
      </c>
      <c r="O716" s="946">
        <f t="shared" si="287"/>
        <v>-4806</v>
      </c>
      <c r="P716" s="947">
        <f t="shared" si="287"/>
        <v>-4552</v>
      </c>
      <c r="Q716" s="945">
        <f t="shared" si="287"/>
        <v>-4627</v>
      </c>
      <c r="R716" s="946">
        <f t="shared" si="287"/>
        <v>-4994</v>
      </c>
      <c r="S716" s="946">
        <f t="shared" si="287"/>
        <v>-4597</v>
      </c>
      <c r="T716" s="946">
        <f t="shared" si="287"/>
        <v>-4870</v>
      </c>
      <c r="U716" s="946">
        <f t="shared" si="287"/>
        <v>-4616</v>
      </c>
      <c r="V716" s="946">
        <f t="shared" si="287"/>
        <v>-4828</v>
      </c>
      <c r="W716" s="947">
        <f t="shared" si="287"/>
        <v>-4537</v>
      </c>
      <c r="X716" s="948">
        <f t="shared" ref="X716" si="288">X712-X686</f>
        <v>0</v>
      </c>
      <c r="Z716" s="210"/>
    </row>
    <row r="717" spans="1:27" x14ac:dyDescent="0.2">
      <c r="A717" s="1206" t="s">
        <v>51</v>
      </c>
      <c r="B717" s="1207"/>
      <c r="C717" s="956"/>
      <c r="D717" s="957"/>
      <c r="E717" s="957"/>
      <c r="F717" s="957"/>
      <c r="G717" s="957"/>
      <c r="H717" s="957"/>
      <c r="I717" s="958"/>
      <c r="J717" s="959"/>
      <c r="K717" s="957"/>
      <c r="L717" s="957"/>
      <c r="M717" s="957"/>
      <c r="N717" s="957"/>
      <c r="O717" s="957"/>
      <c r="P717" s="960"/>
      <c r="Q717" s="956"/>
      <c r="R717" s="957"/>
      <c r="S717" s="957"/>
      <c r="T717" s="957"/>
      <c r="U717" s="957"/>
      <c r="V717" s="957"/>
      <c r="W717" s="960"/>
      <c r="X717" s="961">
        <f>SUM(C717:W717)</f>
        <v>0</v>
      </c>
      <c r="Y717" s="200" t="s">
        <v>56</v>
      </c>
      <c r="Z717" s="263">
        <f>X691-X717</f>
        <v>0</v>
      </c>
      <c r="AA717" s="285" t="e">
        <f>Z717/X691</f>
        <v>#DIV/0!</v>
      </c>
    </row>
    <row r="718" spans="1:27" x14ac:dyDescent="0.2">
      <c r="A718" s="1206" t="s">
        <v>28</v>
      </c>
      <c r="B718" s="1207"/>
      <c r="C718" s="218">
        <v>154.45999999999981</v>
      </c>
      <c r="D718" s="267">
        <v>154.45999999999981</v>
      </c>
      <c r="E718" s="267">
        <v>154.45999999999981</v>
      </c>
      <c r="F718" s="267">
        <v>154.45999999999981</v>
      </c>
      <c r="G718" s="267">
        <v>154.45999999999981</v>
      </c>
      <c r="H718" s="267">
        <v>154.45999999999981</v>
      </c>
      <c r="I718" s="219">
        <v>154.45999999999981</v>
      </c>
      <c r="J718" s="425">
        <v>154.45999999999981</v>
      </c>
      <c r="K718" s="267">
        <v>154.45999999999981</v>
      </c>
      <c r="L718" s="267">
        <v>154.45999999999981</v>
      </c>
      <c r="M718" s="267">
        <v>154.45999999999981</v>
      </c>
      <c r="N718" s="267">
        <v>154.45999999999981</v>
      </c>
      <c r="O718" s="267">
        <v>154.45999999999981</v>
      </c>
      <c r="P718" s="219">
        <v>154.45999999999981</v>
      </c>
      <c r="Q718" s="425">
        <v>154.45999999999981</v>
      </c>
      <c r="R718" s="267">
        <v>154.45999999999981</v>
      </c>
      <c r="S718" s="267">
        <v>154.45999999999981</v>
      </c>
      <c r="T718" s="267">
        <v>154.45999999999981</v>
      </c>
      <c r="U718" s="267">
        <v>154.45999999999981</v>
      </c>
      <c r="V718" s="267">
        <v>154.45999999999981</v>
      </c>
      <c r="W718" s="219">
        <v>154.45999999999981</v>
      </c>
      <c r="X718" s="222"/>
      <c r="Y718" s="200" t="s">
        <v>57</v>
      </c>
      <c r="Z718" s="200">
        <v>155.24</v>
      </c>
    </row>
    <row r="719" spans="1:27" ht="13.5" thickBot="1" x14ac:dyDescent="0.25">
      <c r="A719" s="1212" t="s">
        <v>26</v>
      </c>
      <c r="B719" s="1213"/>
      <c r="C719" s="623">
        <f t="shared" ref="C719:W719" si="289">C718-C691</f>
        <v>154.45999999999981</v>
      </c>
      <c r="D719" s="624">
        <f t="shared" si="289"/>
        <v>154.45999999999981</v>
      </c>
      <c r="E719" s="624">
        <f t="shared" si="289"/>
        <v>154.45999999999981</v>
      </c>
      <c r="F719" s="624">
        <f t="shared" si="289"/>
        <v>154.45999999999981</v>
      </c>
      <c r="G719" s="624">
        <f t="shared" si="289"/>
        <v>154.45999999999981</v>
      </c>
      <c r="H719" s="624">
        <f t="shared" si="289"/>
        <v>154.45999999999981</v>
      </c>
      <c r="I719" s="625">
        <f t="shared" si="289"/>
        <v>154.45999999999981</v>
      </c>
      <c r="J719" s="723">
        <f t="shared" si="289"/>
        <v>154.45999999999981</v>
      </c>
      <c r="K719" s="624">
        <f t="shared" si="289"/>
        <v>154.45999999999981</v>
      </c>
      <c r="L719" s="624">
        <f t="shared" si="289"/>
        <v>154.45999999999981</v>
      </c>
      <c r="M719" s="624">
        <f t="shared" si="289"/>
        <v>154.45999999999981</v>
      </c>
      <c r="N719" s="624">
        <f t="shared" si="289"/>
        <v>154.45999999999981</v>
      </c>
      <c r="O719" s="624">
        <f t="shared" si="289"/>
        <v>154.45999999999981</v>
      </c>
      <c r="P719" s="625">
        <f t="shared" si="289"/>
        <v>154.45999999999981</v>
      </c>
      <c r="Q719" s="723">
        <f t="shared" si="289"/>
        <v>154.45999999999981</v>
      </c>
      <c r="R719" s="624">
        <f t="shared" si="289"/>
        <v>154.45999999999981</v>
      </c>
      <c r="S719" s="624">
        <f t="shared" si="289"/>
        <v>154.45999999999981</v>
      </c>
      <c r="T719" s="624">
        <f t="shared" si="289"/>
        <v>154.45999999999981</v>
      </c>
      <c r="U719" s="624">
        <f t="shared" si="289"/>
        <v>154.45999999999981</v>
      </c>
      <c r="V719" s="624">
        <f t="shared" si="289"/>
        <v>154.45999999999981</v>
      </c>
      <c r="W719" s="625">
        <f t="shared" si="289"/>
        <v>154.45999999999981</v>
      </c>
      <c r="X719" s="223"/>
      <c r="Y719" s="200" t="s">
        <v>26</v>
      </c>
      <c r="Z719" s="200">
        <f>Z718-Z692</f>
        <v>0</v>
      </c>
    </row>
    <row r="721" spans="1:27" ht="13.5" thickBot="1" x14ac:dyDescent="0.25"/>
    <row r="722" spans="1:27" ht="13.5" thickBot="1" x14ac:dyDescent="0.25">
      <c r="A722" s="230" t="s">
        <v>324</v>
      </c>
      <c r="B722" s="1025">
        <f>B709+1</f>
        <v>53</v>
      </c>
      <c r="C722" s="1082" t="s">
        <v>130</v>
      </c>
      <c r="D722" s="1083"/>
      <c r="E722" s="1083"/>
      <c r="F722" s="1083"/>
      <c r="G722" s="1083"/>
      <c r="H722" s="1083"/>
      <c r="I722" s="1084"/>
      <c r="J722" s="1085" t="s">
        <v>131</v>
      </c>
      <c r="K722" s="1083"/>
      <c r="L722" s="1083"/>
      <c r="M722" s="1083"/>
      <c r="N722" s="1083"/>
      <c r="O722" s="1083"/>
      <c r="P722" s="1084"/>
      <c r="Q722" s="1086" t="s">
        <v>53</v>
      </c>
      <c r="R722" s="1087"/>
      <c r="S722" s="1087"/>
      <c r="T722" s="1087"/>
      <c r="U722" s="1087"/>
      <c r="V722" s="1087"/>
      <c r="W722" s="1088"/>
      <c r="X722" s="1080" t="s">
        <v>55</v>
      </c>
      <c r="Y722" s="228">
        <v>729</v>
      </c>
    </row>
    <row r="723" spans="1:27" x14ac:dyDescent="0.2">
      <c r="A723" s="1204" t="s">
        <v>54</v>
      </c>
      <c r="B723" s="1205"/>
      <c r="C723" s="271">
        <v>1</v>
      </c>
      <c r="D723" s="273">
        <v>2</v>
      </c>
      <c r="E723" s="273">
        <v>3</v>
      </c>
      <c r="F723" s="273">
        <v>4</v>
      </c>
      <c r="G723" s="273">
        <v>5</v>
      </c>
      <c r="H723" s="273">
        <v>6</v>
      </c>
      <c r="I723" s="686">
        <v>7</v>
      </c>
      <c r="J723" s="272">
        <v>8</v>
      </c>
      <c r="K723" s="273">
        <v>9</v>
      </c>
      <c r="L723" s="273">
        <v>10</v>
      </c>
      <c r="M723" s="273">
        <v>11</v>
      </c>
      <c r="N723" s="273">
        <v>12</v>
      </c>
      <c r="O723" s="273">
        <v>13</v>
      </c>
      <c r="P723" s="686">
        <v>14</v>
      </c>
      <c r="Q723" s="272">
        <v>15</v>
      </c>
      <c r="R723" s="273">
        <v>16</v>
      </c>
      <c r="S723" s="273">
        <v>17</v>
      </c>
      <c r="T723" s="273">
        <v>18</v>
      </c>
      <c r="U723" s="273">
        <v>19</v>
      </c>
      <c r="V723" s="273">
        <v>20</v>
      </c>
      <c r="W723" s="686">
        <v>21</v>
      </c>
      <c r="X723" s="1081"/>
      <c r="Y723" s="228"/>
      <c r="Z723" s="228"/>
    </row>
    <row r="724" spans="1:27" x14ac:dyDescent="0.2">
      <c r="A724" s="1208" t="s">
        <v>3</v>
      </c>
      <c r="B724" s="1209"/>
      <c r="C724" s="949">
        <v>4266</v>
      </c>
      <c r="D724" s="949">
        <v>4266</v>
      </c>
      <c r="E724" s="949">
        <v>4266</v>
      </c>
      <c r="F724" s="949">
        <v>4266</v>
      </c>
      <c r="G724" s="949">
        <v>4266</v>
      </c>
      <c r="H724" s="949">
        <v>4266</v>
      </c>
      <c r="I724" s="949">
        <v>4266</v>
      </c>
      <c r="J724" s="949">
        <v>4266</v>
      </c>
      <c r="K724" s="949">
        <v>4266</v>
      </c>
      <c r="L724" s="949">
        <v>4266</v>
      </c>
      <c r="M724" s="949">
        <v>4266</v>
      </c>
      <c r="N724" s="949">
        <v>4266</v>
      </c>
      <c r="O724" s="949">
        <v>4266</v>
      </c>
      <c r="P724" s="949">
        <v>4266</v>
      </c>
      <c r="Q724" s="949">
        <v>4266</v>
      </c>
      <c r="R724" s="949">
        <v>4266</v>
      </c>
      <c r="S724" s="949">
        <v>4266</v>
      </c>
      <c r="T724" s="949">
        <v>4266</v>
      </c>
      <c r="U724" s="949">
        <v>4266</v>
      </c>
      <c r="V724" s="949">
        <v>4266</v>
      </c>
      <c r="W724" s="949">
        <v>4266</v>
      </c>
      <c r="X724" s="949">
        <v>4266</v>
      </c>
      <c r="Z724" s="210"/>
    </row>
    <row r="725" spans="1:27" x14ac:dyDescent="0.2">
      <c r="A725" s="1210" t="s">
        <v>6</v>
      </c>
      <c r="B725" s="1211"/>
      <c r="C725" s="239">
        <v>4904</v>
      </c>
      <c r="D725" s="240">
        <v>4835</v>
      </c>
      <c r="E725" s="240">
        <v>4622</v>
      </c>
      <c r="F725" s="240">
        <v>4825</v>
      </c>
      <c r="G725" s="240">
        <v>4479</v>
      </c>
      <c r="H725" s="240">
        <v>4638</v>
      </c>
      <c r="I725" s="241">
        <v>4780</v>
      </c>
      <c r="J725" s="239">
        <v>4669</v>
      </c>
      <c r="K725" s="240">
        <v>4431</v>
      </c>
      <c r="L725" s="240">
        <v>4830</v>
      </c>
      <c r="M725" s="240">
        <v>4905</v>
      </c>
      <c r="N725" s="240">
        <v>4269</v>
      </c>
      <c r="O725" s="240">
        <v>4729</v>
      </c>
      <c r="P725" s="241">
        <v>4743</v>
      </c>
      <c r="Q725" s="239">
        <v>4515</v>
      </c>
      <c r="R725" s="240">
        <v>5001</v>
      </c>
      <c r="S725" s="240">
        <v>4731</v>
      </c>
      <c r="T725" s="240">
        <v>4833</v>
      </c>
      <c r="U725" s="240">
        <v>4826</v>
      </c>
      <c r="V725" s="240">
        <v>5084</v>
      </c>
      <c r="W725" s="241">
        <v>4874</v>
      </c>
      <c r="X725" s="375">
        <v>4724</v>
      </c>
    </row>
    <row r="726" spans="1:27" x14ac:dyDescent="0.2">
      <c r="A726" s="1206" t="s">
        <v>7</v>
      </c>
      <c r="B726" s="1207"/>
      <c r="C726" s="242">
        <v>62.5</v>
      </c>
      <c r="D726" s="243">
        <v>65</v>
      </c>
      <c r="E726" s="243">
        <v>47.5</v>
      </c>
      <c r="F726" s="243">
        <v>50</v>
      </c>
      <c r="G726" s="243">
        <v>62.5</v>
      </c>
      <c r="H726" s="243">
        <v>70</v>
      </c>
      <c r="I726" s="244">
        <v>100</v>
      </c>
      <c r="J726" s="242">
        <v>58.5</v>
      </c>
      <c r="K726" s="243">
        <v>55</v>
      </c>
      <c r="L726" s="243">
        <v>52.5</v>
      </c>
      <c r="M726" s="243">
        <v>75</v>
      </c>
      <c r="N726" s="243">
        <v>62.5</v>
      </c>
      <c r="O726" s="243">
        <v>72.5</v>
      </c>
      <c r="P726" s="244">
        <v>65</v>
      </c>
      <c r="Q726" s="242">
        <v>62.5</v>
      </c>
      <c r="R726" s="243">
        <v>70</v>
      </c>
      <c r="S726" s="243">
        <v>50</v>
      </c>
      <c r="T726" s="243">
        <v>50</v>
      </c>
      <c r="U726" s="243">
        <v>62.5</v>
      </c>
      <c r="V726" s="243">
        <v>77.5</v>
      </c>
      <c r="W726" s="244">
        <v>75</v>
      </c>
      <c r="X726" s="951">
        <v>0.57999999999999996</v>
      </c>
      <c r="Y726" s="228"/>
      <c r="Z726" s="393"/>
    </row>
    <row r="727" spans="1:27" x14ac:dyDescent="0.2">
      <c r="A727" s="1206" t="s">
        <v>8</v>
      </c>
      <c r="B727" s="1207"/>
      <c r="C727" s="246">
        <v>9.9000000000000005E-2</v>
      </c>
      <c r="D727" s="247">
        <v>0.10299999999999999</v>
      </c>
      <c r="E727" s="247">
        <v>0.14699999999999999</v>
      </c>
      <c r="F727" s="247">
        <v>0.13600000000000001</v>
      </c>
      <c r="G727" s="247">
        <v>0.11899999999999999</v>
      </c>
      <c r="H727" s="247">
        <v>0.09</v>
      </c>
      <c r="I727" s="248">
        <v>0.05</v>
      </c>
      <c r="J727" s="246">
        <v>0.129</v>
      </c>
      <c r="K727" s="247">
        <v>0.13500000000000001</v>
      </c>
      <c r="L727" s="247">
        <v>0.13700000000000001</v>
      </c>
      <c r="M727" s="247">
        <v>0.127</v>
      </c>
      <c r="N727" s="247">
        <v>0.114</v>
      </c>
      <c r="O727" s="247">
        <v>0.108</v>
      </c>
      <c r="P727" s="248">
        <v>9.6000000000000002E-2</v>
      </c>
      <c r="Q727" s="246">
        <v>0.107</v>
      </c>
      <c r="R727" s="247">
        <v>9.7000000000000003E-2</v>
      </c>
      <c r="S727" s="247">
        <v>0.11700000000000001</v>
      </c>
      <c r="T727" s="247">
        <v>0.11600000000000001</v>
      </c>
      <c r="U727" s="247">
        <v>0.123</v>
      </c>
      <c r="V727" s="247">
        <v>9.0999999999999998E-2</v>
      </c>
      <c r="W727" s="248">
        <v>0.09</v>
      </c>
      <c r="X727" s="951">
        <v>0.11899999999999999</v>
      </c>
      <c r="Z727" s="313"/>
    </row>
    <row r="728" spans="1:27" x14ac:dyDescent="0.2">
      <c r="A728" s="1210" t="s">
        <v>1</v>
      </c>
      <c r="B728" s="1211"/>
      <c r="C728" s="250">
        <f>C725/C724*100-100</f>
        <v>14.955461790904835</v>
      </c>
      <c r="D728" s="251">
        <f t="shared" ref="D728:W728" si="290">D725/D724*100-100</f>
        <v>13.338021565869667</v>
      </c>
      <c r="E728" s="251">
        <f t="shared" si="290"/>
        <v>8.3450539146741676</v>
      </c>
      <c r="F728" s="251">
        <f t="shared" si="290"/>
        <v>13.103609939052973</v>
      </c>
      <c r="G728" s="251">
        <f t="shared" si="290"/>
        <v>4.9929676511954995</v>
      </c>
      <c r="H728" s="251">
        <f t="shared" si="290"/>
        <v>8.7201125175808727</v>
      </c>
      <c r="I728" s="252">
        <f t="shared" si="290"/>
        <v>12.048757618377863</v>
      </c>
      <c r="J728" s="250">
        <f t="shared" si="290"/>
        <v>9.4467885607126192</v>
      </c>
      <c r="K728" s="251">
        <f t="shared" si="290"/>
        <v>3.8677918424753841</v>
      </c>
      <c r="L728" s="251">
        <f t="shared" si="290"/>
        <v>13.22081575246132</v>
      </c>
      <c r="M728" s="251">
        <f t="shared" si="290"/>
        <v>14.978902953586498</v>
      </c>
      <c r="N728" s="251">
        <f t="shared" si="290"/>
        <v>7.0323488045005433E-2</v>
      </c>
      <c r="O728" s="251">
        <f t="shared" si="290"/>
        <v>10.853258321612742</v>
      </c>
      <c r="P728" s="252">
        <f t="shared" si="290"/>
        <v>11.18143459915612</v>
      </c>
      <c r="Q728" s="250">
        <f t="shared" si="290"/>
        <v>5.8368495077355789</v>
      </c>
      <c r="R728" s="251">
        <f t="shared" si="290"/>
        <v>17.229254571026729</v>
      </c>
      <c r="S728" s="251">
        <f t="shared" si="290"/>
        <v>10.900140646976084</v>
      </c>
      <c r="T728" s="251">
        <f t="shared" si="290"/>
        <v>13.29113924050634</v>
      </c>
      <c r="U728" s="251">
        <f t="shared" si="290"/>
        <v>13.127051101734651</v>
      </c>
      <c r="V728" s="251">
        <f t="shared" si="290"/>
        <v>19.174871073605246</v>
      </c>
      <c r="W728" s="252">
        <f t="shared" si="290"/>
        <v>14.252226910454752</v>
      </c>
      <c r="X728" s="369">
        <f>X725/X724*100-100</f>
        <v>10.736052508204395</v>
      </c>
      <c r="Y728" s="228"/>
    </row>
    <row r="729" spans="1:27" ht="13.5" thickBot="1" x14ac:dyDescent="0.25">
      <c r="A729" s="1206" t="s">
        <v>27</v>
      </c>
      <c r="B729" s="1207"/>
      <c r="C729" s="945">
        <f>C725-C712</f>
        <v>4904</v>
      </c>
      <c r="D729" s="946">
        <f t="shared" ref="D729:W729" si="291">D725-D712</f>
        <v>4835</v>
      </c>
      <c r="E729" s="946">
        <f t="shared" si="291"/>
        <v>4622</v>
      </c>
      <c r="F729" s="946">
        <f t="shared" si="291"/>
        <v>4825</v>
      </c>
      <c r="G729" s="946">
        <f t="shared" si="291"/>
        <v>4479</v>
      </c>
      <c r="H729" s="946">
        <f t="shared" si="291"/>
        <v>4638</v>
      </c>
      <c r="I729" s="947">
        <f t="shared" si="291"/>
        <v>4780</v>
      </c>
      <c r="J729" s="945">
        <f t="shared" si="291"/>
        <v>4669</v>
      </c>
      <c r="K729" s="946">
        <f t="shared" si="291"/>
        <v>4431</v>
      </c>
      <c r="L729" s="946">
        <f t="shared" si="291"/>
        <v>4830</v>
      </c>
      <c r="M729" s="946">
        <f t="shared" si="291"/>
        <v>4905</v>
      </c>
      <c r="N729" s="946">
        <f t="shared" si="291"/>
        <v>4269</v>
      </c>
      <c r="O729" s="946">
        <f t="shared" si="291"/>
        <v>4729</v>
      </c>
      <c r="P729" s="947">
        <f t="shared" si="291"/>
        <v>4743</v>
      </c>
      <c r="Q729" s="945">
        <f t="shared" si="291"/>
        <v>4515</v>
      </c>
      <c r="R729" s="946">
        <f t="shared" si="291"/>
        <v>5001</v>
      </c>
      <c r="S729" s="946">
        <f t="shared" si="291"/>
        <v>4731</v>
      </c>
      <c r="T729" s="946">
        <f t="shared" si="291"/>
        <v>4833</v>
      </c>
      <c r="U729" s="946">
        <f t="shared" si="291"/>
        <v>4826</v>
      </c>
      <c r="V729" s="946">
        <f t="shared" si="291"/>
        <v>5084</v>
      </c>
      <c r="W729" s="947">
        <f t="shared" si="291"/>
        <v>4874</v>
      </c>
      <c r="X729" s="948">
        <f t="shared" ref="X729" si="292">X725-X699</f>
        <v>10</v>
      </c>
      <c r="Z729" s="210"/>
    </row>
    <row r="730" spans="1:27" x14ac:dyDescent="0.2">
      <c r="A730" s="1206" t="s">
        <v>51</v>
      </c>
      <c r="B730" s="1207"/>
      <c r="C730" s="956">
        <v>557</v>
      </c>
      <c r="D730" s="957">
        <v>547</v>
      </c>
      <c r="E730" s="957">
        <v>548</v>
      </c>
      <c r="F730" s="957">
        <v>114</v>
      </c>
      <c r="G730" s="957">
        <v>554</v>
      </c>
      <c r="H730" s="957">
        <v>546</v>
      </c>
      <c r="I730" s="958">
        <v>560</v>
      </c>
      <c r="J730" s="959">
        <v>581</v>
      </c>
      <c r="K730" s="957">
        <v>583</v>
      </c>
      <c r="L730" s="957">
        <v>594</v>
      </c>
      <c r="M730" s="957">
        <v>132</v>
      </c>
      <c r="N730" s="957">
        <v>584</v>
      </c>
      <c r="O730" s="957">
        <v>590</v>
      </c>
      <c r="P730" s="960">
        <v>595</v>
      </c>
      <c r="Q730" s="956">
        <v>591</v>
      </c>
      <c r="R730" s="957">
        <v>589</v>
      </c>
      <c r="S730" s="957">
        <v>584</v>
      </c>
      <c r="T730" s="957">
        <v>143</v>
      </c>
      <c r="U730" s="957">
        <v>587</v>
      </c>
      <c r="V730" s="957">
        <v>583</v>
      </c>
      <c r="W730" s="960">
        <v>591</v>
      </c>
      <c r="X730" s="961">
        <f>SUM(C730:W730)</f>
        <v>10753</v>
      </c>
      <c r="Y730" s="200" t="s">
        <v>56</v>
      </c>
      <c r="Z730" s="263">
        <f>X704-X730</f>
        <v>68</v>
      </c>
      <c r="AA730" s="285">
        <f>Z730/X704</f>
        <v>6.284077257185103E-3</v>
      </c>
    </row>
    <row r="731" spans="1:27" x14ac:dyDescent="0.2">
      <c r="A731" s="1206" t="s">
        <v>28</v>
      </c>
      <c r="B731" s="1207"/>
      <c r="C731" s="218">
        <v>153.9399999999998</v>
      </c>
      <c r="D731" s="267">
        <v>153.9399999999998</v>
      </c>
      <c r="E731" s="267">
        <v>153.9399999999998</v>
      </c>
      <c r="F731" s="267">
        <v>153.9399999999998</v>
      </c>
      <c r="G731" s="267">
        <v>153.9399999999998</v>
      </c>
      <c r="H731" s="267">
        <v>153.9399999999998</v>
      </c>
      <c r="I731" s="219">
        <v>153.9399999999998</v>
      </c>
      <c r="J731" s="425">
        <v>153.9399999999998</v>
      </c>
      <c r="K731" s="267">
        <v>153.9399999999998</v>
      </c>
      <c r="L731" s="267">
        <v>153.9399999999998</v>
      </c>
      <c r="M731" s="267">
        <v>153.9399999999998</v>
      </c>
      <c r="N731" s="267">
        <v>153.9399999999998</v>
      </c>
      <c r="O731" s="267">
        <v>153.9399999999998</v>
      </c>
      <c r="P731" s="219">
        <v>153.9399999999998</v>
      </c>
      <c r="Q731" s="425">
        <v>153.9399999999998</v>
      </c>
      <c r="R731" s="267">
        <v>153.9399999999998</v>
      </c>
      <c r="S731" s="267">
        <v>153.9399999999998</v>
      </c>
      <c r="T731" s="267">
        <v>153.9399999999998</v>
      </c>
      <c r="U731" s="267">
        <v>153.9399999999998</v>
      </c>
      <c r="V731" s="267">
        <v>153.9399999999998</v>
      </c>
      <c r="W731" s="219">
        <v>153.9399999999998</v>
      </c>
      <c r="X731" s="222"/>
      <c r="Y731" s="200" t="s">
        <v>57</v>
      </c>
      <c r="Z731" s="200">
        <v>154.72999999999999</v>
      </c>
    </row>
    <row r="732" spans="1:27" ht="13.5" thickBot="1" x14ac:dyDescent="0.25">
      <c r="A732" s="1212" t="s">
        <v>26</v>
      </c>
      <c r="B732" s="1213"/>
      <c r="C732" s="623">
        <f t="shared" ref="C732:W732" si="293">C731-C704</f>
        <v>-405.06000000000017</v>
      </c>
      <c r="D732" s="624">
        <f t="shared" si="293"/>
        <v>-396.06000000000017</v>
      </c>
      <c r="E732" s="624">
        <f t="shared" si="293"/>
        <v>-399.06000000000017</v>
      </c>
      <c r="F732" s="624">
        <f t="shared" si="293"/>
        <v>28.939999999999799</v>
      </c>
      <c r="G732" s="624">
        <f t="shared" si="293"/>
        <v>-403.06000000000017</v>
      </c>
      <c r="H732" s="624">
        <f t="shared" si="293"/>
        <v>-396.06000000000017</v>
      </c>
      <c r="I732" s="625">
        <f t="shared" si="293"/>
        <v>-408.06000000000017</v>
      </c>
      <c r="J732" s="723">
        <f t="shared" si="293"/>
        <v>-431.06000000000017</v>
      </c>
      <c r="K732" s="624">
        <f t="shared" si="293"/>
        <v>-431.06000000000017</v>
      </c>
      <c r="L732" s="624">
        <f t="shared" si="293"/>
        <v>-443.06000000000017</v>
      </c>
      <c r="M732" s="624">
        <f t="shared" si="293"/>
        <v>13.939999999999799</v>
      </c>
      <c r="N732" s="624">
        <f t="shared" si="293"/>
        <v>-434.06000000000017</v>
      </c>
      <c r="O732" s="624">
        <f t="shared" si="293"/>
        <v>-438.06000000000017</v>
      </c>
      <c r="P732" s="625">
        <f t="shared" si="293"/>
        <v>-443.06000000000017</v>
      </c>
      <c r="Q732" s="723">
        <f t="shared" si="293"/>
        <v>-437.06000000000017</v>
      </c>
      <c r="R732" s="624">
        <f t="shared" si="293"/>
        <v>-438.06000000000017</v>
      </c>
      <c r="S732" s="624">
        <f t="shared" si="293"/>
        <v>-431.06000000000017</v>
      </c>
      <c r="T732" s="624">
        <f t="shared" si="293"/>
        <v>8.9399999999997988</v>
      </c>
      <c r="U732" s="624">
        <f t="shared" si="293"/>
        <v>-435.06000000000017</v>
      </c>
      <c r="V732" s="624">
        <f t="shared" si="293"/>
        <v>-432.06000000000017</v>
      </c>
      <c r="W732" s="625">
        <f t="shared" si="293"/>
        <v>-439.06000000000017</v>
      </c>
      <c r="X732" s="223"/>
      <c r="Y732" s="200" t="s">
        <v>26</v>
      </c>
      <c r="Z732" s="200">
        <f>Z731-Z705</f>
        <v>0.10999999999998522</v>
      </c>
    </row>
    <row r="734" spans="1:27" ht="13.5" thickBot="1" x14ac:dyDescent="0.25"/>
    <row r="735" spans="1:27" ht="13.5" thickBot="1" x14ac:dyDescent="0.25">
      <c r="A735" s="230" t="s">
        <v>324</v>
      </c>
      <c r="B735" s="1025">
        <f>B722+1</f>
        <v>54</v>
      </c>
      <c r="C735" s="1082" t="s">
        <v>130</v>
      </c>
      <c r="D735" s="1083"/>
      <c r="E735" s="1083"/>
      <c r="F735" s="1083"/>
      <c r="G735" s="1083"/>
      <c r="H735" s="1083"/>
      <c r="I735" s="1084"/>
      <c r="J735" s="1085" t="s">
        <v>131</v>
      </c>
      <c r="K735" s="1083"/>
      <c r="L735" s="1083"/>
      <c r="M735" s="1083"/>
      <c r="N735" s="1083"/>
      <c r="O735" s="1083"/>
      <c r="P735" s="1084"/>
      <c r="Q735" s="1086" t="s">
        <v>53</v>
      </c>
      <c r="R735" s="1087"/>
      <c r="S735" s="1087"/>
      <c r="T735" s="1087"/>
      <c r="U735" s="1087"/>
      <c r="V735" s="1087"/>
      <c r="W735" s="1088"/>
      <c r="X735" s="1080" t="s">
        <v>55</v>
      </c>
      <c r="Y735" s="228"/>
    </row>
    <row r="736" spans="1:27" x14ac:dyDescent="0.2">
      <c r="A736" s="1204" t="s">
        <v>54</v>
      </c>
      <c r="B736" s="1205"/>
      <c r="C736" s="271">
        <v>1</v>
      </c>
      <c r="D736" s="273">
        <v>2</v>
      </c>
      <c r="E736" s="273">
        <v>3</v>
      </c>
      <c r="F736" s="273">
        <v>4</v>
      </c>
      <c r="G736" s="273">
        <v>5</v>
      </c>
      <c r="H736" s="273">
        <v>6</v>
      </c>
      <c r="I736" s="686">
        <v>7</v>
      </c>
      <c r="J736" s="272">
        <v>8</v>
      </c>
      <c r="K736" s="273">
        <v>9</v>
      </c>
      <c r="L736" s="273">
        <v>10</v>
      </c>
      <c r="M736" s="273">
        <v>11</v>
      </c>
      <c r="N736" s="273">
        <v>12</v>
      </c>
      <c r="O736" s="273">
        <v>13</v>
      </c>
      <c r="P736" s="686">
        <v>14</v>
      </c>
      <c r="Q736" s="272">
        <v>15</v>
      </c>
      <c r="R736" s="273">
        <v>16</v>
      </c>
      <c r="S736" s="273">
        <v>17</v>
      </c>
      <c r="T736" s="273">
        <v>18</v>
      </c>
      <c r="U736" s="273">
        <v>19</v>
      </c>
      <c r="V736" s="273">
        <v>20</v>
      </c>
      <c r="W736" s="686">
        <v>21</v>
      </c>
      <c r="X736" s="1081"/>
      <c r="Y736" s="228"/>
      <c r="Z736" s="228"/>
    </row>
    <row r="737" spans="1:27" x14ac:dyDescent="0.2">
      <c r="A737" s="1208" t="s">
        <v>3</v>
      </c>
      <c r="B737" s="1209"/>
      <c r="C737" s="949"/>
      <c r="D737" s="949"/>
      <c r="E737" s="949"/>
      <c r="F737" s="949"/>
      <c r="G737" s="949"/>
      <c r="H737" s="949"/>
      <c r="I737" s="949"/>
      <c r="J737" s="949"/>
      <c r="K737" s="949"/>
      <c r="L737" s="949"/>
      <c r="M737" s="949"/>
      <c r="N737" s="949"/>
      <c r="O737" s="949"/>
      <c r="P737" s="949"/>
      <c r="Q737" s="949"/>
      <c r="R737" s="949"/>
      <c r="S737" s="949"/>
      <c r="T737" s="949"/>
      <c r="U737" s="949"/>
      <c r="V737" s="949"/>
      <c r="W737" s="949"/>
      <c r="X737" s="949"/>
      <c r="Z737" s="210"/>
    </row>
    <row r="738" spans="1:27" x14ac:dyDescent="0.2">
      <c r="A738" s="1210" t="s">
        <v>6</v>
      </c>
      <c r="B738" s="1211"/>
      <c r="C738" s="239"/>
      <c r="D738" s="240"/>
      <c r="E738" s="240"/>
      <c r="F738" s="240"/>
      <c r="G738" s="240"/>
      <c r="H738" s="240"/>
      <c r="I738" s="241"/>
      <c r="J738" s="239"/>
      <c r="K738" s="240"/>
      <c r="L738" s="240"/>
      <c r="M738" s="240"/>
      <c r="N738" s="240"/>
      <c r="O738" s="240"/>
      <c r="P738" s="241"/>
      <c r="Q738" s="239"/>
      <c r="R738" s="240"/>
      <c r="S738" s="240"/>
      <c r="T738" s="240"/>
      <c r="U738" s="240"/>
      <c r="V738" s="240"/>
      <c r="W738" s="241"/>
      <c r="X738" s="375"/>
    </row>
    <row r="739" spans="1:27" x14ac:dyDescent="0.2">
      <c r="A739" s="1206" t="s">
        <v>7</v>
      </c>
      <c r="B739" s="1207"/>
      <c r="C739" s="242"/>
      <c r="D739" s="243"/>
      <c r="E739" s="243"/>
      <c r="F739" s="243"/>
      <c r="G739" s="243"/>
      <c r="H739" s="243"/>
      <c r="I739" s="244"/>
      <c r="J739" s="242"/>
      <c r="K739" s="243"/>
      <c r="L739" s="243"/>
      <c r="M739" s="243"/>
      <c r="N739" s="243"/>
      <c r="O739" s="243"/>
      <c r="P739" s="244"/>
      <c r="Q739" s="242"/>
      <c r="R739" s="243"/>
      <c r="S739" s="243"/>
      <c r="T739" s="243"/>
      <c r="U739" s="243"/>
      <c r="V739" s="243"/>
      <c r="W739" s="244"/>
      <c r="X739" s="951"/>
      <c r="Y739" s="228"/>
      <c r="Z739" s="393"/>
    </row>
    <row r="740" spans="1:27" x14ac:dyDescent="0.2">
      <c r="A740" s="1206" t="s">
        <v>8</v>
      </c>
      <c r="B740" s="1207"/>
      <c r="C740" s="246"/>
      <c r="D740" s="247"/>
      <c r="E740" s="247"/>
      <c r="F740" s="247"/>
      <c r="G740" s="247"/>
      <c r="H740" s="247"/>
      <c r="I740" s="248"/>
      <c r="J740" s="246"/>
      <c r="K740" s="247"/>
      <c r="L740" s="247"/>
      <c r="M740" s="247"/>
      <c r="N740" s="247"/>
      <c r="O740" s="247"/>
      <c r="P740" s="248"/>
      <c r="Q740" s="246"/>
      <c r="R740" s="247"/>
      <c r="S740" s="247"/>
      <c r="T740" s="247"/>
      <c r="U740" s="247"/>
      <c r="V740" s="247"/>
      <c r="W740" s="248"/>
      <c r="X740" s="951"/>
      <c r="Z740" s="313"/>
    </row>
    <row r="741" spans="1:27" x14ac:dyDescent="0.2">
      <c r="A741" s="1210" t="s">
        <v>1</v>
      </c>
      <c r="B741" s="1211"/>
      <c r="C741" s="250" t="e">
        <f>C738/C737*100-100</f>
        <v>#DIV/0!</v>
      </c>
      <c r="D741" s="251" t="e">
        <f t="shared" ref="D741:W741" si="294">D738/D737*100-100</f>
        <v>#DIV/0!</v>
      </c>
      <c r="E741" s="251" t="e">
        <f t="shared" si="294"/>
        <v>#DIV/0!</v>
      </c>
      <c r="F741" s="251" t="e">
        <f t="shared" si="294"/>
        <v>#DIV/0!</v>
      </c>
      <c r="G741" s="251" t="e">
        <f t="shared" si="294"/>
        <v>#DIV/0!</v>
      </c>
      <c r="H741" s="251" t="e">
        <f t="shared" si="294"/>
        <v>#DIV/0!</v>
      </c>
      <c r="I741" s="252" t="e">
        <f t="shared" si="294"/>
        <v>#DIV/0!</v>
      </c>
      <c r="J741" s="250" t="e">
        <f t="shared" si="294"/>
        <v>#DIV/0!</v>
      </c>
      <c r="K741" s="251" t="e">
        <f t="shared" si="294"/>
        <v>#DIV/0!</v>
      </c>
      <c r="L741" s="251" t="e">
        <f t="shared" si="294"/>
        <v>#DIV/0!</v>
      </c>
      <c r="M741" s="251" t="e">
        <f t="shared" si="294"/>
        <v>#DIV/0!</v>
      </c>
      <c r="N741" s="251" t="e">
        <f t="shared" si="294"/>
        <v>#DIV/0!</v>
      </c>
      <c r="O741" s="251" t="e">
        <f t="shared" si="294"/>
        <v>#DIV/0!</v>
      </c>
      <c r="P741" s="252" t="e">
        <f t="shared" si="294"/>
        <v>#DIV/0!</v>
      </c>
      <c r="Q741" s="250" t="e">
        <f t="shared" si="294"/>
        <v>#DIV/0!</v>
      </c>
      <c r="R741" s="251" t="e">
        <f t="shared" si="294"/>
        <v>#DIV/0!</v>
      </c>
      <c r="S741" s="251" t="e">
        <f t="shared" si="294"/>
        <v>#DIV/0!</v>
      </c>
      <c r="T741" s="251" t="e">
        <f t="shared" si="294"/>
        <v>#DIV/0!</v>
      </c>
      <c r="U741" s="251" t="e">
        <f t="shared" si="294"/>
        <v>#DIV/0!</v>
      </c>
      <c r="V741" s="251" t="e">
        <f t="shared" si="294"/>
        <v>#DIV/0!</v>
      </c>
      <c r="W741" s="252" t="e">
        <f t="shared" si="294"/>
        <v>#DIV/0!</v>
      </c>
      <c r="X741" s="369" t="e">
        <f>X738/X737*100-100</f>
        <v>#DIV/0!</v>
      </c>
      <c r="Y741" s="228"/>
    </row>
    <row r="742" spans="1:27" ht="13.5" thickBot="1" x14ac:dyDescent="0.25">
      <c r="A742" s="1206" t="s">
        <v>27</v>
      </c>
      <c r="B742" s="1207"/>
      <c r="C742" s="945">
        <f>C738-C725</f>
        <v>-4904</v>
      </c>
      <c r="D742" s="946">
        <f t="shared" ref="D742:W742" si="295">D738-D725</f>
        <v>-4835</v>
      </c>
      <c r="E742" s="946">
        <f t="shared" si="295"/>
        <v>-4622</v>
      </c>
      <c r="F742" s="946">
        <f t="shared" si="295"/>
        <v>-4825</v>
      </c>
      <c r="G742" s="946">
        <f t="shared" si="295"/>
        <v>-4479</v>
      </c>
      <c r="H742" s="946">
        <f t="shared" si="295"/>
        <v>-4638</v>
      </c>
      <c r="I742" s="947">
        <f t="shared" si="295"/>
        <v>-4780</v>
      </c>
      <c r="J742" s="945">
        <f t="shared" si="295"/>
        <v>-4669</v>
      </c>
      <c r="K742" s="946">
        <f t="shared" si="295"/>
        <v>-4431</v>
      </c>
      <c r="L742" s="946">
        <f t="shared" si="295"/>
        <v>-4830</v>
      </c>
      <c r="M742" s="946">
        <f t="shared" si="295"/>
        <v>-4905</v>
      </c>
      <c r="N742" s="946">
        <f t="shared" si="295"/>
        <v>-4269</v>
      </c>
      <c r="O742" s="946">
        <f t="shared" si="295"/>
        <v>-4729</v>
      </c>
      <c r="P742" s="947">
        <f t="shared" si="295"/>
        <v>-4743</v>
      </c>
      <c r="Q742" s="945">
        <f t="shared" si="295"/>
        <v>-4515</v>
      </c>
      <c r="R742" s="946">
        <f t="shared" si="295"/>
        <v>-5001</v>
      </c>
      <c r="S742" s="946">
        <f t="shared" si="295"/>
        <v>-4731</v>
      </c>
      <c r="T742" s="946">
        <f t="shared" si="295"/>
        <v>-4833</v>
      </c>
      <c r="U742" s="946">
        <f t="shared" si="295"/>
        <v>-4826</v>
      </c>
      <c r="V742" s="946">
        <f t="shared" si="295"/>
        <v>-5084</v>
      </c>
      <c r="W742" s="947">
        <f t="shared" si="295"/>
        <v>-4874</v>
      </c>
      <c r="X742" s="948">
        <f t="shared" ref="X742" si="296">X738-X712</f>
        <v>0</v>
      </c>
      <c r="Z742" s="210"/>
    </row>
    <row r="743" spans="1:27" x14ac:dyDescent="0.2">
      <c r="A743" s="1206" t="s">
        <v>51</v>
      </c>
      <c r="B743" s="1207"/>
      <c r="C743" s="956">
        <v>555</v>
      </c>
      <c r="D743" s="957">
        <v>544</v>
      </c>
      <c r="E743" s="957">
        <v>547</v>
      </c>
      <c r="F743" s="957">
        <v>108</v>
      </c>
      <c r="G743" s="957">
        <v>554</v>
      </c>
      <c r="H743" s="957">
        <v>545</v>
      </c>
      <c r="I743" s="958">
        <v>558</v>
      </c>
      <c r="J743" s="959">
        <v>579</v>
      </c>
      <c r="K743" s="957">
        <v>582</v>
      </c>
      <c r="L743" s="957">
        <v>594</v>
      </c>
      <c r="M743" s="957">
        <v>128</v>
      </c>
      <c r="N743" s="957">
        <v>582</v>
      </c>
      <c r="O743" s="957">
        <v>588</v>
      </c>
      <c r="P743" s="960">
        <v>593</v>
      </c>
      <c r="Q743" s="956">
        <v>591</v>
      </c>
      <c r="R743" s="957">
        <v>588</v>
      </c>
      <c r="S743" s="957">
        <v>584</v>
      </c>
      <c r="T743" s="957">
        <v>141</v>
      </c>
      <c r="U743" s="957">
        <v>586</v>
      </c>
      <c r="V743" s="957">
        <v>583</v>
      </c>
      <c r="W743" s="960">
        <v>590</v>
      </c>
      <c r="X743" s="961">
        <f>SUM(C743:W743)</f>
        <v>10720</v>
      </c>
      <c r="Y743" s="200" t="s">
        <v>56</v>
      </c>
      <c r="Z743" s="263">
        <f>X730-X743</f>
        <v>33</v>
      </c>
      <c r="AA743" s="285">
        <f>Z743/X730</f>
        <v>3.0689110015809542E-3</v>
      </c>
    </row>
    <row r="744" spans="1:27" x14ac:dyDescent="0.2">
      <c r="A744" s="1206" t="s">
        <v>28</v>
      </c>
      <c r="B744" s="1207"/>
      <c r="C744" s="218">
        <v>153.9399999999998</v>
      </c>
      <c r="D744" s="267">
        <v>153.9399999999998</v>
      </c>
      <c r="E744" s="267">
        <v>153.9399999999998</v>
      </c>
      <c r="F744" s="267">
        <v>153.9399999999998</v>
      </c>
      <c r="G744" s="267">
        <v>153.9399999999998</v>
      </c>
      <c r="H744" s="267">
        <v>153.9399999999998</v>
      </c>
      <c r="I744" s="219">
        <v>153.9399999999998</v>
      </c>
      <c r="J744" s="425">
        <v>153.9399999999998</v>
      </c>
      <c r="K744" s="267">
        <v>153.9399999999998</v>
      </c>
      <c r="L744" s="267">
        <v>153.9399999999998</v>
      </c>
      <c r="M744" s="267">
        <v>153.9399999999998</v>
      </c>
      <c r="N744" s="267">
        <v>153.9399999999998</v>
      </c>
      <c r="O744" s="267">
        <v>153.9399999999998</v>
      </c>
      <c r="P744" s="219">
        <v>153.9399999999998</v>
      </c>
      <c r="Q744" s="425">
        <v>153.9399999999998</v>
      </c>
      <c r="R744" s="267">
        <v>153.9399999999998</v>
      </c>
      <c r="S744" s="267">
        <v>153.9399999999998</v>
      </c>
      <c r="T744" s="267">
        <v>153.9399999999998</v>
      </c>
      <c r="U744" s="267">
        <v>153.9399999999998</v>
      </c>
      <c r="V744" s="267">
        <v>153.9399999999998</v>
      </c>
      <c r="W744" s="219">
        <v>153.9399999999998</v>
      </c>
      <c r="X744" s="222"/>
      <c r="Y744" s="200" t="s">
        <v>57</v>
      </c>
      <c r="Z744" s="200">
        <v>154.01</v>
      </c>
    </row>
    <row r="745" spans="1:27" ht="13.5" thickBot="1" x14ac:dyDescent="0.25">
      <c r="A745" s="1212" t="s">
        <v>26</v>
      </c>
      <c r="B745" s="1213"/>
      <c r="C745" s="623">
        <f t="shared" ref="C745:W745" si="297">C744-C717</f>
        <v>153.9399999999998</v>
      </c>
      <c r="D745" s="624">
        <f t="shared" si="297"/>
        <v>153.9399999999998</v>
      </c>
      <c r="E745" s="624">
        <f t="shared" si="297"/>
        <v>153.9399999999998</v>
      </c>
      <c r="F745" s="624">
        <f t="shared" si="297"/>
        <v>153.9399999999998</v>
      </c>
      <c r="G745" s="624">
        <f t="shared" si="297"/>
        <v>153.9399999999998</v>
      </c>
      <c r="H745" s="624">
        <f t="shared" si="297"/>
        <v>153.9399999999998</v>
      </c>
      <c r="I745" s="625">
        <f t="shared" si="297"/>
        <v>153.9399999999998</v>
      </c>
      <c r="J745" s="723">
        <f t="shared" si="297"/>
        <v>153.9399999999998</v>
      </c>
      <c r="K745" s="624">
        <f t="shared" si="297"/>
        <v>153.9399999999998</v>
      </c>
      <c r="L745" s="624">
        <f t="shared" si="297"/>
        <v>153.9399999999998</v>
      </c>
      <c r="M745" s="624">
        <f t="shared" si="297"/>
        <v>153.9399999999998</v>
      </c>
      <c r="N745" s="624">
        <f t="shared" si="297"/>
        <v>153.9399999999998</v>
      </c>
      <c r="O745" s="624">
        <f t="shared" si="297"/>
        <v>153.9399999999998</v>
      </c>
      <c r="P745" s="625">
        <f t="shared" si="297"/>
        <v>153.9399999999998</v>
      </c>
      <c r="Q745" s="723">
        <f t="shared" si="297"/>
        <v>153.9399999999998</v>
      </c>
      <c r="R745" s="624">
        <f t="shared" si="297"/>
        <v>153.9399999999998</v>
      </c>
      <c r="S745" s="624">
        <f t="shared" si="297"/>
        <v>153.9399999999998</v>
      </c>
      <c r="T745" s="624">
        <f t="shared" si="297"/>
        <v>153.9399999999998</v>
      </c>
      <c r="U745" s="624">
        <f t="shared" si="297"/>
        <v>153.9399999999998</v>
      </c>
      <c r="V745" s="624">
        <f t="shared" si="297"/>
        <v>153.9399999999998</v>
      </c>
      <c r="W745" s="625">
        <f t="shared" si="297"/>
        <v>153.9399999999998</v>
      </c>
      <c r="X745" s="223"/>
      <c r="Y745" s="200" t="s">
        <v>26</v>
      </c>
      <c r="Z745" s="200">
        <f>Z744-Z718</f>
        <v>-1.2300000000000182</v>
      </c>
    </row>
    <row r="747" spans="1:27" ht="13.5" thickBot="1" x14ac:dyDescent="0.25"/>
    <row r="748" spans="1:27" ht="13.5" thickBot="1" x14ac:dyDescent="0.25">
      <c r="A748" s="230" t="s">
        <v>324</v>
      </c>
      <c r="B748" s="1025">
        <f>B735+1</f>
        <v>55</v>
      </c>
      <c r="C748" s="1082" t="s">
        <v>130</v>
      </c>
      <c r="D748" s="1083"/>
      <c r="E748" s="1083"/>
      <c r="F748" s="1083"/>
      <c r="G748" s="1083"/>
      <c r="H748" s="1083"/>
      <c r="I748" s="1084"/>
      <c r="J748" s="1085" t="s">
        <v>131</v>
      </c>
      <c r="K748" s="1083"/>
      <c r="L748" s="1083"/>
      <c r="M748" s="1083"/>
      <c r="N748" s="1083"/>
      <c r="O748" s="1083"/>
      <c r="P748" s="1084"/>
      <c r="Q748" s="1086" t="s">
        <v>53</v>
      </c>
      <c r="R748" s="1087"/>
      <c r="S748" s="1087"/>
      <c r="T748" s="1087"/>
      <c r="U748" s="1087"/>
      <c r="V748" s="1087"/>
      <c r="W748" s="1088"/>
      <c r="X748" s="1080" t="s">
        <v>55</v>
      </c>
      <c r="Y748" s="228"/>
    </row>
    <row r="749" spans="1:27" x14ac:dyDescent="0.2">
      <c r="A749" s="1204" t="s">
        <v>54</v>
      </c>
      <c r="B749" s="1205"/>
      <c r="C749" s="271">
        <v>1</v>
      </c>
      <c r="D749" s="273">
        <v>2</v>
      </c>
      <c r="E749" s="273">
        <v>3</v>
      </c>
      <c r="F749" s="273">
        <v>4</v>
      </c>
      <c r="G749" s="273">
        <v>5</v>
      </c>
      <c r="H749" s="273">
        <v>6</v>
      </c>
      <c r="I749" s="686">
        <v>7</v>
      </c>
      <c r="J749" s="272">
        <v>8</v>
      </c>
      <c r="K749" s="273">
        <v>9</v>
      </c>
      <c r="L749" s="273">
        <v>10</v>
      </c>
      <c r="M749" s="273">
        <v>11</v>
      </c>
      <c r="N749" s="273">
        <v>12</v>
      </c>
      <c r="O749" s="273">
        <v>13</v>
      </c>
      <c r="P749" s="686">
        <v>14</v>
      </c>
      <c r="Q749" s="272">
        <v>15</v>
      </c>
      <c r="R749" s="273">
        <v>16</v>
      </c>
      <c r="S749" s="273">
        <v>17</v>
      </c>
      <c r="T749" s="273">
        <v>18</v>
      </c>
      <c r="U749" s="273">
        <v>19</v>
      </c>
      <c r="V749" s="273">
        <v>20</v>
      </c>
      <c r="W749" s="686">
        <v>21</v>
      </c>
      <c r="X749" s="1081"/>
      <c r="Y749" s="228"/>
      <c r="Z749" s="228"/>
    </row>
    <row r="750" spans="1:27" x14ac:dyDescent="0.2">
      <c r="A750" s="1208" t="s">
        <v>3</v>
      </c>
      <c r="B750" s="1209"/>
      <c r="C750" s="949">
        <v>4302</v>
      </c>
      <c r="D750" s="949">
        <v>4302</v>
      </c>
      <c r="E750" s="949">
        <v>4302</v>
      </c>
      <c r="F750" s="949">
        <v>4302</v>
      </c>
      <c r="G750" s="949">
        <v>4302</v>
      </c>
      <c r="H750" s="949">
        <v>4302</v>
      </c>
      <c r="I750" s="949">
        <v>4302</v>
      </c>
      <c r="J750" s="949">
        <v>4302</v>
      </c>
      <c r="K750" s="949">
        <v>4302</v>
      </c>
      <c r="L750" s="949">
        <v>4302</v>
      </c>
      <c r="M750" s="949">
        <v>4302</v>
      </c>
      <c r="N750" s="949">
        <v>4302</v>
      </c>
      <c r="O750" s="949">
        <v>4302</v>
      </c>
      <c r="P750" s="949">
        <v>4302</v>
      </c>
      <c r="Q750" s="949">
        <v>4302</v>
      </c>
      <c r="R750" s="949">
        <v>4302</v>
      </c>
      <c r="S750" s="949">
        <v>4302</v>
      </c>
      <c r="T750" s="949">
        <v>4302</v>
      </c>
      <c r="U750" s="949">
        <v>4302</v>
      </c>
      <c r="V750" s="949">
        <v>4302</v>
      </c>
      <c r="W750" s="949">
        <v>4302</v>
      </c>
      <c r="X750" s="949">
        <v>4302</v>
      </c>
      <c r="Z750" s="210"/>
    </row>
    <row r="751" spans="1:27" x14ac:dyDescent="0.2">
      <c r="A751" s="1210" t="s">
        <v>6</v>
      </c>
      <c r="B751" s="1211"/>
      <c r="C751" s="239">
        <v>4694</v>
      </c>
      <c r="D751" s="240">
        <v>4780</v>
      </c>
      <c r="E751" s="240">
        <v>4881</v>
      </c>
      <c r="F751" s="240">
        <v>4926</v>
      </c>
      <c r="G751" s="240">
        <v>4822</v>
      </c>
      <c r="H751" s="240">
        <v>4849</v>
      </c>
      <c r="I751" s="241">
        <v>4739</v>
      </c>
      <c r="J751" s="239">
        <v>4846</v>
      </c>
      <c r="K751" s="240">
        <v>4573</v>
      </c>
      <c r="L751" s="240">
        <v>4813</v>
      </c>
      <c r="M751" s="240">
        <v>5477</v>
      </c>
      <c r="N751" s="240">
        <v>4384</v>
      </c>
      <c r="O751" s="240">
        <v>4672</v>
      </c>
      <c r="P751" s="241">
        <v>4542</v>
      </c>
      <c r="Q751" s="239">
        <v>4764</v>
      </c>
      <c r="R751" s="240">
        <v>5062</v>
      </c>
      <c r="S751" s="240">
        <v>4653</v>
      </c>
      <c r="T751" s="240">
        <v>4892</v>
      </c>
      <c r="U751" s="240">
        <v>4582</v>
      </c>
      <c r="V751" s="240">
        <v>4971</v>
      </c>
      <c r="W751" s="241">
        <v>4730</v>
      </c>
      <c r="X751" s="375">
        <v>4759</v>
      </c>
    </row>
    <row r="752" spans="1:27" x14ac:dyDescent="0.2">
      <c r="A752" s="1206" t="s">
        <v>7</v>
      </c>
      <c r="B752" s="1207"/>
      <c r="C752" s="242">
        <v>57.5</v>
      </c>
      <c r="D752" s="243">
        <v>70</v>
      </c>
      <c r="E752" s="243">
        <v>55</v>
      </c>
      <c r="F752" s="243">
        <v>58.3</v>
      </c>
      <c r="G752" s="243">
        <v>62.5</v>
      </c>
      <c r="H752" s="243">
        <v>57.5</v>
      </c>
      <c r="I752" s="244">
        <v>67.5</v>
      </c>
      <c r="J752" s="242">
        <v>55</v>
      </c>
      <c r="K752" s="243">
        <v>55</v>
      </c>
      <c r="L752" s="243">
        <v>50</v>
      </c>
      <c r="M752" s="243">
        <v>50</v>
      </c>
      <c r="N752" s="243">
        <v>75</v>
      </c>
      <c r="O752" s="243">
        <v>65</v>
      </c>
      <c r="P752" s="244">
        <v>47.5</v>
      </c>
      <c r="Q752" s="242">
        <v>65</v>
      </c>
      <c r="R752" s="243">
        <v>62.5</v>
      </c>
      <c r="S752" s="243">
        <v>62.5</v>
      </c>
      <c r="T752" s="243">
        <v>50</v>
      </c>
      <c r="U752" s="243">
        <v>57.5</v>
      </c>
      <c r="V752" s="243">
        <v>65</v>
      </c>
      <c r="W752" s="244">
        <v>60</v>
      </c>
      <c r="X752" s="951">
        <v>0.56599999999999995</v>
      </c>
      <c r="Y752" s="228"/>
      <c r="Z752" s="393"/>
    </row>
    <row r="753" spans="1:27" x14ac:dyDescent="0.2">
      <c r="A753" s="1206" t="s">
        <v>8</v>
      </c>
      <c r="B753" s="1207"/>
      <c r="C753" s="246">
        <v>0.114</v>
      </c>
      <c r="D753" s="247">
        <v>0.1</v>
      </c>
      <c r="E753" s="247">
        <v>0.129</v>
      </c>
      <c r="F753" s="247">
        <v>0.11700000000000001</v>
      </c>
      <c r="G753" s="247">
        <v>0.10199999999999999</v>
      </c>
      <c r="H753" s="247">
        <v>0.11799999999999999</v>
      </c>
      <c r="I753" s="248">
        <v>0.107</v>
      </c>
      <c r="J753" s="246">
        <v>0.11899999999999999</v>
      </c>
      <c r="K753" s="247">
        <v>0.13200000000000001</v>
      </c>
      <c r="L753" s="247">
        <v>0.13400000000000001</v>
      </c>
      <c r="M753" s="247">
        <v>0.11799999999999999</v>
      </c>
      <c r="N753" s="247">
        <v>0.1</v>
      </c>
      <c r="O753" s="247">
        <v>0.12</v>
      </c>
      <c r="P753" s="248">
        <v>0.125</v>
      </c>
      <c r="Q753" s="246">
        <v>0.11899999999999999</v>
      </c>
      <c r="R753" s="247">
        <v>0.104</v>
      </c>
      <c r="S753" s="247">
        <v>0.13</v>
      </c>
      <c r="T753" s="247">
        <v>0.123</v>
      </c>
      <c r="U753" s="247">
        <v>0.127</v>
      </c>
      <c r="V753" s="247">
        <v>0.115</v>
      </c>
      <c r="W753" s="248">
        <v>0.11</v>
      </c>
      <c r="X753" s="951">
        <v>0.122</v>
      </c>
      <c r="Z753" s="313"/>
    </row>
    <row r="754" spans="1:27" x14ac:dyDescent="0.2">
      <c r="A754" s="1210" t="s">
        <v>1</v>
      </c>
      <c r="B754" s="1211"/>
      <c r="C754" s="250">
        <f>C751/C750*100-100</f>
        <v>9.1120409112041045</v>
      </c>
      <c r="D754" s="251">
        <f t="shared" ref="D754:W754" si="298">D751/D750*100-100</f>
        <v>11.111111111111114</v>
      </c>
      <c r="E754" s="251">
        <f t="shared" si="298"/>
        <v>13.458856345885636</v>
      </c>
      <c r="F754" s="251">
        <f t="shared" si="298"/>
        <v>14.504881450488142</v>
      </c>
      <c r="G754" s="251">
        <f t="shared" si="298"/>
        <v>12.087401208740118</v>
      </c>
      <c r="H754" s="251">
        <f t="shared" si="298"/>
        <v>12.715016271501625</v>
      </c>
      <c r="I754" s="252">
        <f t="shared" si="298"/>
        <v>10.158066015806597</v>
      </c>
      <c r="J754" s="250">
        <f t="shared" si="298"/>
        <v>12.645281264528137</v>
      </c>
      <c r="K754" s="251">
        <f t="shared" si="298"/>
        <v>6.2993956299395535</v>
      </c>
      <c r="L754" s="251">
        <f t="shared" si="298"/>
        <v>11.878196187819626</v>
      </c>
      <c r="M754" s="251">
        <f t="shared" si="298"/>
        <v>27.31287773128777</v>
      </c>
      <c r="N754" s="251">
        <f t="shared" si="298"/>
        <v>1.9060901906090066</v>
      </c>
      <c r="O754" s="251">
        <f t="shared" si="298"/>
        <v>8.6006508600651017</v>
      </c>
      <c r="P754" s="252">
        <f t="shared" si="298"/>
        <v>5.5788005578800437</v>
      </c>
      <c r="Q754" s="250">
        <f t="shared" si="298"/>
        <v>10.739191073919102</v>
      </c>
      <c r="R754" s="251">
        <f t="shared" si="298"/>
        <v>17.666201766620176</v>
      </c>
      <c r="S754" s="251">
        <f t="shared" si="298"/>
        <v>8.158995815899587</v>
      </c>
      <c r="T754" s="251">
        <f t="shared" si="298"/>
        <v>13.714551371455144</v>
      </c>
      <c r="U754" s="251">
        <f t="shared" si="298"/>
        <v>6.5086006508600747</v>
      </c>
      <c r="V754" s="251">
        <f t="shared" si="298"/>
        <v>15.550906555090663</v>
      </c>
      <c r="W754" s="252">
        <f t="shared" si="298"/>
        <v>9.948860994886104</v>
      </c>
      <c r="X754" s="369">
        <f>X751/X750*100-100</f>
        <v>10.622966062296598</v>
      </c>
      <c r="Y754" s="228"/>
    </row>
    <row r="755" spans="1:27" ht="13.5" thickBot="1" x14ac:dyDescent="0.25">
      <c r="A755" s="1206" t="s">
        <v>27</v>
      </c>
      <c r="B755" s="1207"/>
      <c r="C755" s="254">
        <f>C751-C725</f>
        <v>-210</v>
      </c>
      <c r="D755" s="255">
        <f t="shared" ref="D755:X755" si="299">D751-D725</f>
        <v>-55</v>
      </c>
      <c r="E755" s="255">
        <f t="shared" si="299"/>
        <v>259</v>
      </c>
      <c r="F755" s="255">
        <f t="shared" si="299"/>
        <v>101</v>
      </c>
      <c r="G755" s="255">
        <f t="shared" si="299"/>
        <v>343</v>
      </c>
      <c r="H755" s="255">
        <f t="shared" si="299"/>
        <v>211</v>
      </c>
      <c r="I755" s="256">
        <f t="shared" si="299"/>
        <v>-41</v>
      </c>
      <c r="J755" s="437">
        <f t="shared" si="299"/>
        <v>177</v>
      </c>
      <c r="K755" s="255">
        <f t="shared" si="299"/>
        <v>142</v>
      </c>
      <c r="L755" s="255">
        <f t="shared" si="299"/>
        <v>-17</v>
      </c>
      <c r="M755" s="255">
        <f t="shared" si="299"/>
        <v>572</v>
      </c>
      <c r="N755" s="255">
        <f t="shared" si="299"/>
        <v>115</v>
      </c>
      <c r="O755" s="255">
        <f t="shared" si="299"/>
        <v>-57</v>
      </c>
      <c r="P755" s="256">
        <f t="shared" si="299"/>
        <v>-201</v>
      </c>
      <c r="Q755" s="437">
        <f t="shared" si="299"/>
        <v>249</v>
      </c>
      <c r="R755" s="255">
        <f t="shared" si="299"/>
        <v>61</v>
      </c>
      <c r="S755" s="255">
        <f t="shared" si="299"/>
        <v>-78</v>
      </c>
      <c r="T755" s="255">
        <f t="shared" si="299"/>
        <v>59</v>
      </c>
      <c r="U755" s="255">
        <f>U751-U725</f>
        <v>-244</v>
      </c>
      <c r="V755" s="255">
        <f t="shared" si="299"/>
        <v>-113</v>
      </c>
      <c r="W755" s="256">
        <f t="shared" si="299"/>
        <v>-144</v>
      </c>
      <c r="X755" s="363">
        <f t="shared" si="299"/>
        <v>35</v>
      </c>
      <c r="Z755" s="210"/>
    </row>
    <row r="756" spans="1:27" x14ac:dyDescent="0.2">
      <c r="A756" s="1206" t="s">
        <v>51</v>
      </c>
      <c r="B756" s="1207"/>
      <c r="C756" s="956">
        <v>554</v>
      </c>
      <c r="D756" s="957">
        <v>544</v>
      </c>
      <c r="E756" s="957">
        <v>547</v>
      </c>
      <c r="F756" s="957">
        <v>105</v>
      </c>
      <c r="G756" s="957">
        <v>553</v>
      </c>
      <c r="H756" s="957">
        <v>543</v>
      </c>
      <c r="I756" s="958">
        <v>556</v>
      </c>
      <c r="J756" s="959">
        <v>577</v>
      </c>
      <c r="K756" s="957">
        <v>581</v>
      </c>
      <c r="L756" s="957">
        <v>594</v>
      </c>
      <c r="M756" s="957">
        <v>121</v>
      </c>
      <c r="N756" s="957">
        <v>582</v>
      </c>
      <c r="O756" s="957">
        <v>587</v>
      </c>
      <c r="P756" s="960">
        <v>592</v>
      </c>
      <c r="Q756" s="956">
        <v>590</v>
      </c>
      <c r="R756" s="957">
        <v>587</v>
      </c>
      <c r="S756" s="957">
        <v>583</v>
      </c>
      <c r="T756" s="957">
        <v>136</v>
      </c>
      <c r="U756" s="957">
        <v>586</v>
      </c>
      <c r="V756" s="957">
        <v>582</v>
      </c>
      <c r="W756" s="960">
        <v>590</v>
      </c>
      <c r="X756" s="961">
        <f>SUM(C756:W756)</f>
        <v>10690</v>
      </c>
      <c r="Y756" s="200" t="s">
        <v>56</v>
      </c>
      <c r="Z756" s="263">
        <f>X743-X756</f>
        <v>30</v>
      </c>
      <c r="AA756" s="285">
        <f>Z756/X743</f>
        <v>2.798507462686567E-3</v>
      </c>
    </row>
    <row r="757" spans="1:27" x14ac:dyDescent="0.2">
      <c r="A757" s="1206" t="s">
        <v>28</v>
      </c>
      <c r="B757" s="1207"/>
      <c r="C757" s="218">
        <v>153.9399999999998</v>
      </c>
      <c r="D757" s="267">
        <v>153.9399999999998</v>
      </c>
      <c r="E757" s="267">
        <v>153.9399999999998</v>
      </c>
      <c r="F757" s="267">
        <v>153.9399999999998</v>
      </c>
      <c r="G757" s="267">
        <v>153.9399999999998</v>
      </c>
      <c r="H757" s="267">
        <v>153.9399999999998</v>
      </c>
      <c r="I757" s="219">
        <v>153.9399999999998</v>
      </c>
      <c r="J757" s="425">
        <v>153.9399999999998</v>
      </c>
      <c r="K757" s="267">
        <v>153.9399999999998</v>
      </c>
      <c r="L757" s="267">
        <v>153.9399999999998</v>
      </c>
      <c r="M757" s="267">
        <v>153.9399999999998</v>
      </c>
      <c r="N757" s="267">
        <v>153.9399999999998</v>
      </c>
      <c r="O757" s="267">
        <v>153.9399999999998</v>
      </c>
      <c r="P757" s="219">
        <v>153.9399999999998</v>
      </c>
      <c r="Q757" s="425">
        <v>153.9399999999998</v>
      </c>
      <c r="R757" s="267">
        <v>153.9399999999998</v>
      </c>
      <c r="S757" s="267">
        <v>153.9399999999998</v>
      </c>
      <c r="T757" s="267">
        <v>153.9399999999998</v>
      </c>
      <c r="U757" s="267">
        <v>153.9399999999998</v>
      </c>
      <c r="V757" s="267">
        <v>153.9399999999998</v>
      </c>
      <c r="W757" s="219">
        <v>153.9399999999998</v>
      </c>
      <c r="X757" s="222"/>
      <c r="Y757" s="200" t="s">
        <v>57</v>
      </c>
      <c r="Z757" s="200">
        <v>154.11000000000001</v>
      </c>
    </row>
    <row r="758" spans="1:27" ht="13.5" thickBot="1" x14ac:dyDescent="0.25">
      <c r="A758" s="1212" t="s">
        <v>26</v>
      </c>
      <c r="B758" s="1213"/>
      <c r="C758" s="623">
        <f t="shared" ref="C758:W758" si="300">C757-C730</f>
        <v>-403.06000000000017</v>
      </c>
      <c r="D758" s="624">
        <f t="shared" si="300"/>
        <v>-393.06000000000017</v>
      </c>
      <c r="E758" s="624">
        <f t="shared" si="300"/>
        <v>-394.06000000000017</v>
      </c>
      <c r="F758" s="624">
        <f t="shared" si="300"/>
        <v>39.939999999999799</v>
      </c>
      <c r="G758" s="624">
        <f t="shared" si="300"/>
        <v>-400.06000000000017</v>
      </c>
      <c r="H758" s="624">
        <f t="shared" si="300"/>
        <v>-392.06000000000017</v>
      </c>
      <c r="I758" s="625">
        <f t="shared" si="300"/>
        <v>-406.06000000000017</v>
      </c>
      <c r="J758" s="723">
        <f t="shared" si="300"/>
        <v>-427.06000000000017</v>
      </c>
      <c r="K758" s="624">
        <f t="shared" si="300"/>
        <v>-429.06000000000017</v>
      </c>
      <c r="L758" s="624">
        <f t="shared" si="300"/>
        <v>-440.06000000000017</v>
      </c>
      <c r="M758" s="624">
        <f t="shared" si="300"/>
        <v>21.939999999999799</v>
      </c>
      <c r="N758" s="624">
        <f t="shared" si="300"/>
        <v>-430.06000000000017</v>
      </c>
      <c r="O758" s="624">
        <f t="shared" si="300"/>
        <v>-436.06000000000017</v>
      </c>
      <c r="P758" s="625">
        <f t="shared" si="300"/>
        <v>-441.06000000000017</v>
      </c>
      <c r="Q758" s="723">
        <f t="shared" si="300"/>
        <v>-437.06000000000017</v>
      </c>
      <c r="R758" s="624">
        <f t="shared" si="300"/>
        <v>-435.06000000000017</v>
      </c>
      <c r="S758" s="624">
        <f t="shared" si="300"/>
        <v>-430.06000000000017</v>
      </c>
      <c r="T758" s="624">
        <f t="shared" si="300"/>
        <v>10.939999999999799</v>
      </c>
      <c r="U758" s="624">
        <f t="shared" si="300"/>
        <v>-433.06000000000017</v>
      </c>
      <c r="V758" s="624">
        <f t="shared" si="300"/>
        <v>-429.06000000000017</v>
      </c>
      <c r="W758" s="625">
        <f t="shared" si="300"/>
        <v>-437.06000000000017</v>
      </c>
      <c r="X758" s="223"/>
      <c r="Y758" s="200" t="s">
        <v>26</v>
      </c>
      <c r="Z758" s="200">
        <f>Z757-Z731</f>
        <v>-0.61999999999997613</v>
      </c>
    </row>
    <row r="760" spans="1:27" ht="13.5" thickBot="1" x14ac:dyDescent="0.25"/>
    <row r="761" spans="1:27" ht="13.5" thickBot="1" x14ac:dyDescent="0.25">
      <c r="A761" s="230" t="s">
        <v>324</v>
      </c>
      <c r="B761" s="1025">
        <f>B748+1</f>
        <v>56</v>
      </c>
      <c r="C761" s="1082" t="s">
        <v>130</v>
      </c>
      <c r="D761" s="1083"/>
      <c r="E761" s="1083"/>
      <c r="F761" s="1083"/>
      <c r="G761" s="1083"/>
      <c r="H761" s="1083"/>
      <c r="I761" s="1084"/>
      <c r="J761" s="1085" t="s">
        <v>131</v>
      </c>
      <c r="K761" s="1083"/>
      <c r="L761" s="1083"/>
      <c r="M761" s="1083"/>
      <c r="N761" s="1083"/>
      <c r="O761" s="1083"/>
      <c r="P761" s="1084"/>
      <c r="Q761" s="1086" t="s">
        <v>53</v>
      </c>
      <c r="R761" s="1087"/>
      <c r="S761" s="1087"/>
      <c r="T761" s="1087"/>
      <c r="U761" s="1087"/>
      <c r="V761" s="1087"/>
      <c r="W761" s="1088"/>
      <c r="X761" s="1080" t="s">
        <v>55</v>
      </c>
      <c r="Y761" s="228"/>
    </row>
    <row r="762" spans="1:27" x14ac:dyDescent="0.2">
      <c r="A762" s="1204" t="s">
        <v>54</v>
      </c>
      <c r="B762" s="1205"/>
      <c r="C762" s="271">
        <v>1</v>
      </c>
      <c r="D762" s="273">
        <v>2</v>
      </c>
      <c r="E762" s="273">
        <v>3</v>
      </c>
      <c r="F762" s="273">
        <v>4</v>
      </c>
      <c r="G762" s="273">
        <v>5</v>
      </c>
      <c r="H762" s="273">
        <v>6</v>
      </c>
      <c r="I762" s="686">
        <v>7</v>
      </c>
      <c r="J762" s="272">
        <v>8</v>
      </c>
      <c r="K762" s="273">
        <v>9</v>
      </c>
      <c r="L762" s="273">
        <v>10</v>
      </c>
      <c r="M762" s="273">
        <v>11</v>
      </c>
      <c r="N762" s="273">
        <v>12</v>
      </c>
      <c r="O762" s="273">
        <v>13</v>
      </c>
      <c r="P762" s="686">
        <v>14</v>
      </c>
      <c r="Q762" s="272">
        <v>15</v>
      </c>
      <c r="R762" s="273">
        <v>16</v>
      </c>
      <c r="S762" s="273">
        <v>17</v>
      </c>
      <c r="T762" s="273">
        <v>18</v>
      </c>
      <c r="U762" s="273">
        <v>19</v>
      </c>
      <c r="V762" s="273">
        <v>20</v>
      </c>
      <c r="W762" s="686">
        <v>21</v>
      </c>
      <c r="X762" s="1081"/>
      <c r="Y762" s="228"/>
      <c r="Z762" s="228"/>
    </row>
    <row r="763" spans="1:27" x14ac:dyDescent="0.2">
      <c r="A763" s="1208" t="s">
        <v>3</v>
      </c>
      <c r="B763" s="1209"/>
      <c r="C763" s="949">
        <v>4320</v>
      </c>
      <c r="D763" s="949">
        <v>4320</v>
      </c>
      <c r="E763" s="949">
        <v>4320</v>
      </c>
      <c r="F763" s="949">
        <v>4320</v>
      </c>
      <c r="G763" s="949">
        <v>4320</v>
      </c>
      <c r="H763" s="949">
        <v>4320</v>
      </c>
      <c r="I763" s="949">
        <v>4320</v>
      </c>
      <c r="J763" s="949">
        <v>4320</v>
      </c>
      <c r="K763" s="949">
        <v>4320</v>
      </c>
      <c r="L763" s="949">
        <v>4320</v>
      </c>
      <c r="M763" s="949">
        <v>4320</v>
      </c>
      <c r="N763" s="949">
        <v>4320</v>
      </c>
      <c r="O763" s="949">
        <v>4320</v>
      </c>
      <c r="P763" s="949">
        <v>4320</v>
      </c>
      <c r="Q763" s="949">
        <v>4320</v>
      </c>
      <c r="R763" s="949">
        <v>4320</v>
      </c>
      <c r="S763" s="949">
        <v>4320</v>
      </c>
      <c r="T763" s="949">
        <v>4320</v>
      </c>
      <c r="U763" s="949">
        <v>4320</v>
      </c>
      <c r="V763" s="949">
        <v>4320</v>
      </c>
      <c r="W763" s="949">
        <v>4320</v>
      </c>
      <c r="X763" s="949">
        <v>4320</v>
      </c>
      <c r="Z763" s="210"/>
    </row>
    <row r="764" spans="1:27" x14ac:dyDescent="0.2">
      <c r="A764" s="1210" t="s">
        <v>6</v>
      </c>
      <c r="B764" s="1211"/>
      <c r="C764" s="239"/>
      <c r="D764" s="240"/>
      <c r="E764" s="240"/>
      <c r="F764" s="240"/>
      <c r="G764" s="240"/>
      <c r="H764" s="240"/>
      <c r="I764" s="241"/>
      <c r="J764" s="239"/>
      <c r="K764" s="240"/>
      <c r="L764" s="240"/>
      <c r="M764" s="240"/>
      <c r="N764" s="240"/>
      <c r="O764" s="240"/>
      <c r="P764" s="241"/>
      <c r="Q764" s="239"/>
      <c r="R764" s="240"/>
      <c r="S764" s="240"/>
      <c r="T764" s="240"/>
      <c r="U764" s="240"/>
      <c r="V764" s="240"/>
      <c r="W764" s="241"/>
      <c r="X764" s="375"/>
    </row>
    <row r="765" spans="1:27" x14ac:dyDescent="0.2">
      <c r="A765" s="1206" t="s">
        <v>7</v>
      </c>
      <c r="B765" s="1207"/>
      <c r="C765" s="242"/>
      <c r="D765" s="243"/>
      <c r="E765" s="243"/>
      <c r="F765" s="243"/>
      <c r="G765" s="243"/>
      <c r="H765" s="243"/>
      <c r="I765" s="244"/>
      <c r="J765" s="242"/>
      <c r="K765" s="243"/>
      <c r="L765" s="243"/>
      <c r="M765" s="243"/>
      <c r="N765" s="243"/>
      <c r="O765" s="243"/>
      <c r="P765" s="244"/>
      <c r="Q765" s="242"/>
      <c r="R765" s="243"/>
      <c r="S765" s="243"/>
      <c r="T765" s="243"/>
      <c r="U765" s="243"/>
      <c r="V765" s="243"/>
      <c r="W765" s="244"/>
      <c r="X765" s="951"/>
      <c r="Y765" s="228"/>
      <c r="Z765" s="393"/>
    </row>
    <row r="766" spans="1:27" x14ac:dyDescent="0.2">
      <c r="A766" s="1206" t="s">
        <v>8</v>
      </c>
      <c r="B766" s="1207"/>
      <c r="C766" s="246"/>
      <c r="D766" s="247"/>
      <c r="E766" s="247"/>
      <c r="F766" s="247"/>
      <c r="G766" s="247"/>
      <c r="H766" s="247"/>
      <c r="I766" s="248"/>
      <c r="J766" s="246"/>
      <c r="K766" s="247"/>
      <c r="L766" s="247"/>
      <c r="M766" s="247"/>
      <c r="N766" s="247"/>
      <c r="O766" s="247"/>
      <c r="P766" s="248"/>
      <c r="Q766" s="246"/>
      <c r="R766" s="247"/>
      <c r="S766" s="247"/>
      <c r="T766" s="247"/>
      <c r="U766" s="247"/>
      <c r="V766" s="247"/>
      <c r="W766" s="248"/>
      <c r="X766" s="951"/>
      <c r="Z766" s="313"/>
    </row>
    <row r="767" spans="1:27" x14ac:dyDescent="0.2">
      <c r="A767" s="1210" t="s">
        <v>1</v>
      </c>
      <c r="B767" s="1211"/>
      <c r="C767" s="250">
        <f>C764/C763*100-100</f>
        <v>-100</v>
      </c>
      <c r="D767" s="251">
        <f t="shared" ref="D767:W767" si="301">D764/D763*100-100</f>
        <v>-100</v>
      </c>
      <c r="E767" s="251">
        <f t="shared" si="301"/>
        <v>-100</v>
      </c>
      <c r="F767" s="251">
        <f t="shared" si="301"/>
        <v>-100</v>
      </c>
      <c r="G767" s="251">
        <f t="shared" si="301"/>
        <v>-100</v>
      </c>
      <c r="H767" s="251">
        <f t="shared" si="301"/>
        <v>-100</v>
      </c>
      <c r="I767" s="252">
        <f t="shared" si="301"/>
        <v>-100</v>
      </c>
      <c r="J767" s="250">
        <f t="shared" si="301"/>
        <v>-100</v>
      </c>
      <c r="K767" s="251">
        <f t="shared" si="301"/>
        <v>-100</v>
      </c>
      <c r="L767" s="251">
        <f t="shared" si="301"/>
        <v>-100</v>
      </c>
      <c r="M767" s="251">
        <f t="shared" si="301"/>
        <v>-100</v>
      </c>
      <c r="N767" s="251">
        <f t="shared" si="301"/>
        <v>-100</v>
      </c>
      <c r="O767" s="251">
        <f t="shared" si="301"/>
        <v>-100</v>
      </c>
      <c r="P767" s="252">
        <f t="shared" si="301"/>
        <v>-100</v>
      </c>
      <c r="Q767" s="250">
        <f t="shared" si="301"/>
        <v>-100</v>
      </c>
      <c r="R767" s="251">
        <f t="shared" si="301"/>
        <v>-100</v>
      </c>
      <c r="S767" s="251">
        <f t="shared" si="301"/>
        <v>-100</v>
      </c>
      <c r="T767" s="251">
        <f t="shared" si="301"/>
        <v>-100</v>
      </c>
      <c r="U767" s="251">
        <f t="shared" si="301"/>
        <v>-100</v>
      </c>
      <c r="V767" s="251">
        <f t="shared" si="301"/>
        <v>-100</v>
      </c>
      <c r="W767" s="252">
        <f t="shared" si="301"/>
        <v>-100</v>
      </c>
      <c r="X767" s="369">
        <f>X764/X763*100-100</f>
        <v>-100</v>
      </c>
      <c r="Y767" s="228"/>
    </row>
    <row r="768" spans="1:27" ht="13.5" thickBot="1" x14ac:dyDescent="0.25">
      <c r="A768" s="1206" t="s">
        <v>27</v>
      </c>
      <c r="B768" s="1207"/>
      <c r="C768" s="254">
        <f>C764-C738</f>
        <v>0</v>
      </c>
      <c r="D768" s="255">
        <f t="shared" ref="D768:T768" si="302">D764-D738</f>
        <v>0</v>
      </c>
      <c r="E768" s="255">
        <f t="shared" si="302"/>
        <v>0</v>
      </c>
      <c r="F768" s="255">
        <f t="shared" si="302"/>
        <v>0</v>
      </c>
      <c r="G768" s="255">
        <f t="shared" si="302"/>
        <v>0</v>
      </c>
      <c r="H768" s="255">
        <f t="shared" si="302"/>
        <v>0</v>
      </c>
      <c r="I768" s="256">
        <f t="shared" si="302"/>
        <v>0</v>
      </c>
      <c r="J768" s="437">
        <f t="shared" si="302"/>
        <v>0</v>
      </c>
      <c r="K768" s="255">
        <f t="shared" si="302"/>
        <v>0</v>
      </c>
      <c r="L768" s="255">
        <f t="shared" si="302"/>
        <v>0</v>
      </c>
      <c r="M768" s="255">
        <f t="shared" si="302"/>
        <v>0</v>
      </c>
      <c r="N768" s="255">
        <f t="shared" si="302"/>
        <v>0</v>
      </c>
      <c r="O768" s="255">
        <f t="shared" si="302"/>
        <v>0</v>
      </c>
      <c r="P768" s="256">
        <f t="shared" si="302"/>
        <v>0</v>
      </c>
      <c r="Q768" s="437">
        <f t="shared" si="302"/>
        <v>0</v>
      </c>
      <c r="R768" s="255">
        <f t="shared" si="302"/>
        <v>0</v>
      </c>
      <c r="S768" s="255">
        <f t="shared" si="302"/>
        <v>0</v>
      </c>
      <c r="T768" s="255">
        <f t="shared" si="302"/>
        <v>0</v>
      </c>
      <c r="U768" s="255">
        <f>U764-U738</f>
        <v>0</v>
      </c>
      <c r="V768" s="255">
        <f t="shared" ref="V768:X768" si="303">V764-V738</f>
        <v>0</v>
      </c>
      <c r="W768" s="256">
        <f t="shared" si="303"/>
        <v>0</v>
      </c>
      <c r="X768" s="363">
        <f t="shared" si="303"/>
        <v>0</v>
      </c>
      <c r="Z768" s="210"/>
    </row>
    <row r="769" spans="1:27" x14ac:dyDescent="0.2">
      <c r="A769" s="1206" t="s">
        <v>51</v>
      </c>
      <c r="B769" s="1207"/>
      <c r="C769" s="956">
        <v>553</v>
      </c>
      <c r="D769" s="957">
        <v>544</v>
      </c>
      <c r="E769" s="957">
        <v>546</v>
      </c>
      <c r="F769" s="957">
        <v>102</v>
      </c>
      <c r="G769" s="957">
        <v>553</v>
      </c>
      <c r="H769" s="957">
        <v>543</v>
      </c>
      <c r="I769" s="958">
        <v>556</v>
      </c>
      <c r="J769" s="959">
        <v>575</v>
      </c>
      <c r="K769" s="957">
        <v>581</v>
      </c>
      <c r="L769" s="957">
        <v>594</v>
      </c>
      <c r="M769" s="957">
        <v>118</v>
      </c>
      <c r="N769" s="957">
        <v>581</v>
      </c>
      <c r="O769" s="957">
        <v>586</v>
      </c>
      <c r="P769" s="960">
        <v>590</v>
      </c>
      <c r="Q769" s="956">
        <v>589</v>
      </c>
      <c r="R769" s="957">
        <v>587</v>
      </c>
      <c r="S769" s="957">
        <v>582</v>
      </c>
      <c r="T769" s="957">
        <v>135</v>
      </c>
      <c r="U769" s="957">
        <v>586</v>
      </c>
      <c r="V769" s="957">
        <v>582</v>
      </c>
      <c r="W769" s="960">
        <v>589</v>
      </c>
      <c r="X769" s="961">
        <f>SUM(C769:W769)</f>
        <v>10672</v>
      </c>
      <c r="Y769" s="200" t="s">
        <v>56</v>
      </c>
      <c r="Z769" s="263">
        <f>X756-X769</f>
        <v>18</v>
      </c>
      <c r="AA769" s="285">
        <f>Z769/X756</f>
        <v>1.6838166510757717E-3</v>
      </c>
    </row>
    <row r="770" spans="1:27" x14ac:dyDescent="0.2">
      <c r="A770" s="1206" t="s">
        <v>28</v>
      </c>
      <c r="B770" s="1207"/>
      <c r="C770" s="218">
        <v>153.9399999999998</v>
      </c>
      <c r="D770" s="267">
        <v>153.9399999999998</v>
      </c>
      <c r="E770" s="267">
        <v>153.9399999999998</v>
      </c>
      <c r="F770" s="267">
        <v>153.9399999999998</v>
      </c>
      <c r="G770" s="267">
        <v>153.9399999999998</v>
      </c>
      <c r="H770" s="267">
        <v>153.9399999999998</v>
      </c>
      <c r="I770" s="219">
        <v>153.9399999999998</v>
      </c>
      <c r="J770" s="425">
        <v>153.9399999999998</v>
      </c>
      <c r="K770" s="267">
        <v>153.9399999999998</v>
      </c>
      <c r="L770" s="267">
        <v>153.9399999999998</v>
      </c>
      <c r="M770" s="267">
        <v>153.9399999999998</v>
      </c>
      <c r="N770" s="267">
        <v>153.9399999999998</v>
      </c>
      <c r="O770" s="267">
        <v>153.9399999999998</v>
      </c>
      <c r="P770" s="219">
        <v>153.9399999999998</v>
      </c>
      <c r="Q770" s="425">
        <v>153.9399999999998</v>
      </c>
      <c r="R770" s="267">
        <v>153.9399999999998</v>
      </c>
      <c r="S770" s="267">
        <v>153.9399999999998</v>
      </c>
      <c r="T770" s="267">
        <v>153.9399999999998</v>
      </c>
      <c r="U770" s="267">
        <v>153.9399999999998</v>
      </c>
      <c r="V770" s="267">
        <v>153.9399999999998</v>
      </c>
      <c r="W770" s="219">
        <v>153.9399999999998</v>
      </c>
      <c r="X770" s="222"/>
      <c r="Y770" s="200" t="s">
        <v>57</v>
      </c>
      <c r="Z770" s="200">
        <v>154.11000000000001</v>
      </c>
    </row>
    <row r="771" spans="1:27" ht="13.5" thickBot="1" x14ac:dyDescent="0.25">
      <c r="A771" s="1212" t="s">
        <v>26</v>
      </c>
      <c r="B771" s="1213"/>
      <c r="C771" s="623">
        <f t="shared" ref="C771:W771" si="304">C770-C743</f>
        <v>-401.06000000000017</v>
      </c>
      <c r="D771" s="624">
        <f t="shared" si="304"/>
        <v>-390.06000000000017</v>
      </c>
      <c r="E771" s="624">
        <f t="shared" si="304"/>
        <v>-393.06000000000017</v>
      </c>
      <c r="F771" s="624">
        <f t="shared" si="304"/>
        <v>45.939999999999799</v>
      </c>
      <c r="G771" s="624">
        <f t="shared" si="304"/>
        <v>-400.06000000000017</v>
      </c>
      <c r="H771" s="624">
        <f t="shared" si="304"/>
        <v>-391.06000000000017</v>
      </c>
      <c r="I771" s="625">
        <f t="shared" si="304"/>
        <v>-404.06000000000017</v>
      </c>
      <c r="J771" s="723">
        <f t="shared" si="304"/>
        <v>-425.06000000000017</v>
      </c>
      <c r="K771" s="624">
        <f t="shared" si="304"/>
        <v>-428.06000000000017</v>
      </c>
      <c r="L771" s="624">
        <f t="shared" si="304"/>
        <v>-440.06000000000017</v>
      </c>
      <c r="M771" s="624">
        <f t="shared" si="304"/>
        <v>25.939999999999799</v>
      </c>
      <c r="N771" s="624">
        <f t="shared" si="304"/>
        <v>-428.06000000000017</v>
      </c>
      <c r="O771" s="624">
        <f t="shared" si="304"/>
        <v>-434.06000000000017</v>
      </c>
      <c r="P771" s="625">
        <f t="shared" si="304"/>
        <v>-439.06000000000017</v>
      </c>
      <c r="Q771" s="723">
        <f t="shared" si="304"/>
        <v>-437.06000000000017</v>
      </c>
      <c r="R771" s="624">
        <f t="shared" si="304"/>
        <v>-434.06000000000017</v>
      </c>
      <c r="S771" s="624">
        <f t="shared" si="304"/>
        <v>-430.06000000000017</v>
      </c>
      <c r="T771" s="624">
        <f t="shared" si="304"/>
        <v>12.939999999999799</v>
      </c>
      <c r="U771" s="624">
        <f t="shared" si="304"/>
        <v>-432.06000000000017</v>
      </c>
      <c r="V771" s="624">
        <f t="shared" si="304"/>
        <v>-429.06000000000017</v>
      </c>
      <c r="W771" s="625">
        <f t="shared" si="304"/>
        <v>-436.06000000000017</v>
      </c>
      <c r="X771" s="223"/>
      <c r="Y771" s="200" t="s">
        <v>26</v>
      </c>
      <c r="Z771" s="200">
        <f>Z770-Z744</f>
        <v>0.10000000000002274</v>
      </c>
    </row>
    <row r="773" spans="1:27" ht="13.5" thickBot="1" x14ac:dyDescent="0.25"/>
    <row r="774" spans="1:27" ht="13.5" thickBot="1" x14ac:dyDescent="0.25">
      <c r="A774" s="230" t="s">
        <v>324</v>
      </c>
      <c r="B774" s="1025">
        <f>B761+1</f>
        <v>57</v>
      </c>
      <c r="C774" s="1082" t="s">
        <v>130</v>
      </c>
      <c r="D774" s="1083"/>
      <c r="E774" s="1083"/>
      <c r="F774" s="1083"/>
      <c r="G774" s="1083"/>
      <c r="H774" s="1083"/>
      <c r="I774" s="1084"/>
      <c r="J774" s="1085" t="s">
        <v>131</v>
      </c>
      <c r="K774" s="1083"/>
      <c r="L774" s="1083"/>
      <c r="M774" s="1083"/>
      <c r="N774" s="1083"/>
      <c r="O774" s="1083"/>
      <c r="P774" s="1084"/>
      <c r="Q774" s="1086" t="s">
        <v>53</v>
      </c>
      <c r="R774" s="1087"/>
      <c r="S774" s="1087"/>
      <c r="T774" s="1087"/>
      <c r="U774" s="1087"/>
      <c r="V774" s="1087"/>
      <c r="W774" s="1088"/>
      <c r="X774" s="1080" t="s">
        <v>55</v>
      </c>
      <c r="Y774" s="228"/>
    </row>
    <row r="775" spans="1:27" x14ac:dyDescent="0.2">
      <c r="A775" s="1204" t="s">
        <v>54</v>
      </c>
      <c r="B775" s="1205"/>
      <c r="C775" s="271">
        <v>1</v>
      </c>
      <c r="D775" s="273">
        <v>2</v>
      </c>
      <c r="E775" s="273">
        <v>3</v>
      </c>
      <c r="F775" s="273">
        <v>4</v>
      </c>
      <c r="G775" s="273">
        <v>5</v>
      </c>
      <c r="H775" s="273">
        <v>6</v>
      </c>
      <c r="I775" s="686">
        <v>7</v>
      </c>
      <c r="J775" s="272">
        <v>8</v>
      </c>
      <c r="K775" s="273">
        <v>9</v>
      </c>
      <c r="L775" s="273">
        <v>10</v>
      </c>
      <c r="M775" s="273">
        <v>11</v>
      </c>
      <c r="N775" s="273">
        <v>12</v>
      </c>
      <c r="O775" s="273">
        <v>13</v>
      </c>
      <c r="P775" s="686">
        <v>14</v>
      </c>
      <c r="Q775" s="272">
        <v>15</v>
      </c>
      <c r="R775" s="273">
        <v>16</v>
      </c>
      <c r="S775" s="273">
        <v>17</v>
      </c>
      <c r="T775" s="273">
        <v>18</v>
      </c>
      <c r="U775" s="273">
        <v>19</v>
      </c>
      <c r="V775" s="273">
        <v>20</v>
      </c>
      <c r="W775" s="686">
        <v>21</v>
      </c>
      <c r="X775" s="1081"/>
      <c r="Y775" s="228"/>
      <c r="Z775" s="228"/>
    </row>
    <row r="776" spans="1:27" x14ac:dyDescent="0.2">
      <c r="A776" s="1208" t="s">
        <v>3</v>
      </c>
      <c r="B776" s="1209"/>
      <c r="C776" s="949">
        <v>4338</v>
      </c>
      <c r="D776" s="949">
        <v>4338</v>
      </c>
      <c r="E776" s="949">
        <v>4338</v>
      </c>
      <c r="F776" s="949">
        <v>4338</v>
      </c>
      <c r="G776" s="949">
        <v>4338</v>
      </c>
      <c r="H776" s="949">
        <v>4338</v>
      </c>
      <c r="I776" s="949">
        <v>4338</v>
      </c>
      <c r="J776" s="949">
        <v>4338</v>
      </c>
      <c r="K776" s="949">
        <v>4338</v>
      </c>
      <c r="L776" s="949">
        <v>4338</v>
      </c>
      <c r="M776" s="949">
        <v>4338</v>
      </c>
      <c r="N776" s="949">
        <v>4338</v>
      </c>
      <c r="O776" s="949">
        <v>4338</v>
      </c>
      <c r="P776" s="949">
        <v>4338</v>
      </c>
      <c r="Q776" s="949">
        <v>4338</v>
      </c>
      <c r="R776" s="949">
        <v>4338</v>
      </c>
      <c r="S776" s="949">
        <v>4338</v>
      </c>
      <c r="T776" s="949">
        <v>4338</v>
      </c>
      <c r="U776" s="949">
        <v>4338</v>
      </c>
      <c r="V776" s="949">
        <v>4338</v>
      </c>
      <c r="W776" s="949">
        <v>4338</v>
      </c>
      <c r="X776" s="949">
        <v>4338</v>
      </c>
      <c r="Y776" s="215">
        <f>X776-X763</f>
        <v>18</v>
      </c>
      <c r="Z776" s="210"/>
    </row>
    <row r="777" spans="1:27" x14ac:dyDescent="0.2">
      <c r="A777" s="1210" t="s">
        <v>6</v>
      </c>
      <c r="B777" s="1211"/>
      <c r="C777" s="239">
        <v>4977</v>
      </c>
      <c r="D777" s="240">
        <v>5034</v>
      </c>
      <c r="E777" s="240">
        <v>5119</v>
      </c>
      <c r="F777" s="240">
        <v>5033</v>
      </c>
      <c r="G777" s="240">
        <v>4955</v>
      </c>
      <c r="H777" s="240">
        <v>4895</v>
      </c>
      <c r="I777" s="241">
        <v>4790</v>
      </c>
      <c r="J777" s="239">
        <v>4686</v>
      </c>
      <c r="K777" s="240">
        <v>4687</v>
      </c>
      <c r="L777" s="240">
        <v>4758</v>
      </c>
      <c r="M777" s="240">
        <v>5617</v>
      </c>
      <c r="N777" s="240">
        <v>4487</v>
      </c>
      <c r="O777" s="240">
        <v>4762</v>
      </c>
      <c r="P777" s="241">
        <v>5002</v>
      </c>
      <c r="Q777" s="239">
        <v>4659</v>
      </c>
      <c r="R777" s="240">
        <v>4908</v>
      </c>
      <c r="S777" s="240">
        <v>4508</v>
      </c>
      <c r="T777" s="240">
        <v>4874</v>
      </c>
      <c r="U777" s="240">
        <v>4772</v>
      </c>
      <c r="V777" s="240">
        <v>5213</v>
      </c>
      <c r="W777" s="241">
        <v>4789</v>
      </c>
      <c r="X777" s="375">
        <v>4863</v>
      </c>
    </row>
    <row r="778" spans="1:27" x14ac:dyDescent="0.2">
      <c r="A778" s="1206" t="s">
        <v>7</v>
      </c>
      <c r="B778" s="1207"/>
      <c r="C778" s="242">
        <v>70</v>
      </c>
      <c r="D778" s="243">
        <v>47.5</v>
      </c>
      <c r="E778" s="243">
        <v>57.5</v>
      </c>
      <c r="F778" s="243">
        <v>60.9</v>
      </c>
      <c r="G778" s="243">
        <v>65</v>
      </c>
      <c r="H778" s="243">
        <v>55</v>
      </c>
      <c r="I778" s="244">
        <v>62.5</v>
      </c>
      <c r="J778" s="242">
        <v>62.5</v>
      </c>
      <c r="K778" s="243">
        <v>52.5</v>
      </c>
      <c r="L778" s="243">
        <v>63.4</v>
      </c>
      <c r="M778" s="243">
        <v>65.2</v>
      </c>
      <c r="N778" s="243">
        <v>77.5</v>
      </c>
      <c r="O778" s="243">
        <v>65</v>
      </c>
      <c r="P778" s="244">
        <v>55</v>
      </c>
      <c r="Q778" s="242">
        <v>60</v>
      </c>
      <c r="R778" s="243">
        <v>62.5</v>
      </c>
      <c r="S778" s="243">
        <v>62.5</v>
      </c>
      <c r="T778" s="243">
        <v>56.5</v>
      </c>
      <c r="U778" s="243">
        <v>65</v>
      </c>
      <c r="V778" s="243">
        <v>50</v>
      </c>
      <c r="W778" s="244">
        <v>80</v>
      </c>
      <c r="X778" s="951">
        <v>0.57699999999999996</v>
      </c>
      <c r="Y778" s="228"/>
      <c r="Z778" s="393"/>
    </row>
    <row r="779" spans="1:27" x14ac:dyDescent="0.2">
      <c r="A779" s="1206" t="s">
        <v>8</v>
      </c>
      <c r="B779" s="1207"/>
      <c r="C779" s="246">
        <v>0.10199999999999999</v>
      </c>
      <c r="D779" s="247">
        <v>0.11700000000000001</v>
      </c>
      <c r="E779" s="247">
        <v>0.121</v>
      </c>
      <c r="F779" s="247">
        <v>0.156</v>
      </c>
      <c r="G779" s="247">
        <v>0.1</v>
      </c>
      <c r="H779" s="247">
        <v>0.13300000000000001</v>
      </c>
      <c r="I779" s="248">
        <v>0.11700000000000001</v>
      </c>
      <c r="J779" s="246">
        <v>9.9000000000000005E-2</v>
      </c>
      <c r="K779" s="247">
        <v>0.11799999999999999</v>
      </c>
      <c r="L779" s="247">
        <v>0.183</v>
      </c>
      <c r="M779" s="247">
        <v>0.12</v>
      </c>
      <c r="N779" s="247">
        <v>0.10299999999999999</v>
      </c>
      <c r="O779" s="247">
        <v>0.11</v>
      </c>
      <c r="P779" s="248">
        <v>0.11700000000000001</v>
      </c>
      <c r="Q779" s="246">
        <v>0.114</v>
      </c>
      <c r="R779" s="247">
        <v>0.109</v>
      </c>
      <c r="S779" s="247">
        <v>0.1</v>
      </c>
      <c r="T779" s="247">
        <v>0.12</v>
      </c>
      <c r="U779" s="247">
        <v>0.109</v>
      </c>
      <c r="V779" s="247">
        <v>0.13700000000000001</v>
      </c>
      <c r="W779" s="248">
        <v>0.10199999999999999</v>
      </c>
      <c r="X779" s="951">
        <v>0.127</v>
      </c>
      <c r="Z779" s="313"/>
    </row>
    <row r="780" spans="1:27" x14ac:dyDescent="0.2">
      <c r="A780" s="1210" t="s">
        <v>1</v>
      </c>
      <c r="B780" s="1211"/>
      <c r="C780" s="250">
        <f>C777/C776*100-100</f>
        <v>14.730290456431533</v>
      </c>
      <c r="D780" s="251">
        <f t="shared" ref="D780:W780" si="305">D777/D776*100-100</f>
        <v>16.044260027662531</v>
      </c>
      <c r="E780" s="251">
        <f t="shared" si="305"/>
        <v>18.003688335638543</v>
      </c>
      <c r="F780" s="251">
        <f t="shared" si="305"/>
        <v>16.02120792992163</v>
      </c>
      <c r="G780" s="251">
        <f t="shared" si="305"/>
        <v>14.223144306131857</v>
      </c>
      <c r="H780" s="251">
        <f t="shared" si="305"/>
        <v>12.840018441678197</v>
      </c>
      <c r="I780" s="252">
        <f t="shared" si="305"/>
        <v>10.419548178884284</v>
      </c>
      <c r="J780" s="250">
        <f t="shared" si="305"/>
        <v>8.0221300138312586</v>
      </c>
      <c r="K780" s="251">
        <f t="shared" si="305"/>
        <v>8.0451821115721458</v>
      </c>
      <c r="L780" s="251">
        <f t="shared" si="305"/>
        <v>9.6818810511756652</v>
      </c>
      <c r="M780" s="251">
        <f t="shared" si="305"/>
        <v>29.483633010603967</v>
      </c>
      <c r="N780" s="251">
        <f t="shared" si="305"/>
        <v>3.4347625633932779</v>
      </c>
      <c r="O780" s="251">
        <f t="shared" si="305"/>
        <v>9.7740894421392426</v>
      </c>
      <c r="P780" s="252">
        <f t="shared" si="305"/>
        <v>15.306592899953884</v>
      </c>
      <c r="Q780" s="250">
        <f t="shared" si="305"/>
        <v>7.3997233748271043</v>
      </c>
      <c r="R780" s="251">
        <f t="shared" si="305"/>
        <v>13.139695712309816</v>
      </c>
      <c r="S780" s="251">
        <f t="shared" si="305"/>
        <v>3.9188566159520661</v>
      </c>
      <c r="T780" s="251">
        <f t="shared" si="305"/>
        <v>12.355924389119409</v>
      </c>
      <c r="U780" s="251">
        <f t="shared" si="305"/>
        <v>10.004610419548186</v>
      </c>
      <c r="V780" s="251">
        <f t="shared" si="305"/>
        <v>20.170585523282611</v>
      </c>
      <c r="W780" s="252">
        <f t="shared" si="305"/>
        <v>10.396496081143397</v>
      </c>
      <c r="X780" s="369">
        <f>X777/X776*100-100</f>
        <v>12.102351313969578</v>
      </c>
      <c r="Y780" s="228"/>
    </row>
    <row r="781" spans="1:27" ht="13.5" thickBot="1" x14ac:dyDescent="0.25">
      <c r="A781" s="1206" t="s">
        <v>27</v>
      </c>
      <c r="B781" s="1207"/>
      <c r="C781" s="254">
        <f>C777-C751</f>
        <v>283</v>
      </c>
      <c r="D781" s="255">
        <f t="shared" ref="D781:T781" si="306">D777-D751</f>
        <v>254</v>
      </c>
      <c r="E781" s="255">
        <f t="shared" si="306"/>
        <v>238</v>
      </c>
      <c r="F781" s="255">
        <f t="shared" si="306"/>
        <v>107</v>
      </c>
      <c r="G781" s="255">
        <f t="shared" si="306"/>
        <v>133</v>
      </c>
      <c r="H781" s="255">
        <f t="shared" si="306"/>
        <v>46</v>
      </c>
      <c r="I781" s="256">
        <f t="shared" si="306"/>
        <v>51</v>
      </c>
      <c r="J781" s="437">
        <f t="shared" si="306"/>
        <v>-160</v>
      </c>
      <c r="K781" s="255">
        <f t="shared" si="306"/>
        <v>114</v>
      </c>
      <c r="L781" s="255">
        <f t="shared" si="306"/>
        <v>-55</v>
      </c>
      <c r="M781" s="255">
        <f t="shared" si="306"/>
        <v>140</v>
      </c>
      <c r="N781" s="255">
        <f t="shared" si="306"/>
        <v>103</v>
      </c>
      <c r="O781" s="255">
        <f t="shared" si="306"/>
        <v>90</v>
      </c>
      <c r="P781" s="256">
        <f t="shared" si="306"/>
        <v>460</v>
      </c>
      <c r="Q781" s="437">
        <f t="shared" si="306"/>
        <v>-105</v>
      </c>
      <c r="R781" s="255">
        <f t="shared" si="306"/>
        <v>-154</v>
      </c>
      <c r="S781" s="255">
        <f t="shared" si="306"/>
        <v>-145</v>
      </c>
      <c r="T781" s="255">
        <f t="shared" si="306"/>
        <v>-18</v>
      </c>
      <c r="U781" s="255">
        <f>U777-U751</f>
        <v>190</v>
      </c>
      <c r="V781" s="255">
        <f t="shared" ref="V781:X781" si="307">V777-V751</f>
        <v>242</v>
      </c>
      <c r="W781" s="256">
        <f t="shared" si="307"/>
        <v>59</v>
      </c>
      <c r="X781" s="363">
        <f t="shared" si="307"/>
        <v>104</v>
      </c>
      <c r="Z781" s="210"/>
    </row>
    <row r="782" spans="1:27" x14ac:dyDescent="0.2">
      <c r="A782" s="1206" t="s">
        <v>51</v>
      </c>
      <c r="B782" s="1207"/>
      <c r="C782" s="956">
        <v>550</v>
      </c>
      <c r="D782" s="957">
        <v>543</v>
      </c>
      <c r="E782" s="957">
        <v>545</v>
      </c>
      <c r="F782" s="957">
        <v>98</v>
      </c>
      <c r="G782" s="957">
        <v>552</v>
      </c>
      <c r="H782" s="957">
        <v>542</v>
      </c>
      <c r="I782" s="958">
        <v>552</v>
      </c>
      <c r="J782" s="959">
        <v>573</v>
      </c>
      <c r="K782" s="957">
        <v>580</v>
      </c>
      <c r="L782" s="957">
        <v>593</v>
      </c>
      <c r="M782" s="957">
        <v>113</v>
      </c>
      <c r="N782" s="957">
        <v>581</v>
      </c>
      <c r="O782" s="957">
        <v>586</v>
      </c>
      <c r="P782" s="960">
        <v>587</v>
      </c>
      <c r="Q782" s="956">
        <v>588</v>
      </c>
      <c r="R782" s="957">
        <v>587</v>
      </c>
      <c r="S782" s="957">
        <v>579</v>
      </c>
      <c r="T782" s="957">
        <v>130</v>
      </c>
      <c r="U782" s="957">
        <v>584</v>
      </c>
      <c r="V782" s="957">
        <v>582</v>
      </c>
      <c r="W782" s="960">
        <v>588</v>
      </c>
      <c r="X782" s="961">
        <f>SUM(C782:W782)</f>
        <v>10633</v>
      </c>
      <c r="Y782" s="200" t="s">
        <v>56</v>
      </c>
      <c r="Z782" s="263">
        <f>X769-X782</f>
        <v>39</v>
      </c>
      <c r="AA782" s="285">
        <f>Z782/X769</f>
        <v>3.6544227886056973E-3</v>
      </c>
    </row>
    <row r="783" spans="1:27" x14ac:dyDescent="0.2">
      <c r="A783" s="1206" t="s">
        <v>28</v>
      </c>
      <c r="B783" s="1207"/>
      <c r="C783" s="218">
        <v>153.9399999999998</v>
      </c>
      <c r="D783" s="267">
        <v>153.9399999999998</v>
      </c>
      <c r="E783" s="267">
        <v>153.9399999999998</v>
      </c>
      <c r="F783" s="267">
        <v>153.9399999999998</v>
      </c>
      <c r="G783" s="267">
        <v>153.9399999999998</v>
      </c>
      <c r="H783" s="267">
        <v>153.9399999999998</v>
      </c>
      <c r="I783" s="219">
        <v>153.9399999999998</v>
      </c>
      <c r="J783" s="425">
        <v>153.9399999999998</v>
      </c>
      <c r="K783" s="267">
        <v>153.9399999999998</v>
      </c>
      <c r="L783" s="267">
        <v>153.9399999999998</v>
      </c>
      <c r="M783" s="267">
        <v>153.9399999999998</v>
      </c>
      <c r="N783" s="267">
        <v>153.9399999999998</v>
      </c>
      <c r="O783" s="267">
        <v>153.9399999999998</v>
      </c>
      <c r="P783" s="219">
        <v>153.9399999999998</v>
      </c>
      <c r="Q783" s="425">
        <v>153.9399999999998</v>
      </c>
      <c r="R783" s="267">
        <v>153.9399999999998</v>
      </c>
      <c r="S783" s="267">
        <v>153.9399999999998</v>
      </c>
      <c r="T783" s="267">
        <v>153.9399999999998</v>
      </c>
      <c r="U783" s="267">
        <v>153.9399999999998</v>
      </c>
      <c r="V783" s="267">
        <v>153.9399999999998</v>
      </c>
      <c r="W783" s="219">
        <v>153.9399999999998</v>
      </c>
      <c r="X783" s="222">
        <f>AVERAGE(C783:W783)</f>
        <v>153.93999999999974</v>
      </c>
      <c r="Y783" s="200" t="s">
        <v>57</v>
      </c>
      <c r="Z783" s="200">
        <v>154.12</v>
      </c>
    </row>
    <row r="784" spans="1:27" ht="13.5" thickBot="1" x14ac:dyDescent="0.25">
      <c r="A784" s="1212" t="s">
        <v>26</v>
      </c>
      <c r="B784" s="1213"/>
      <c r="C784" s="623">
        <f t="shared" ref="C784:W784" si="308">C783-C756</f>
        <v>-400.06000000000017</v>
      </c>
      <c r="D784" s="624">
        <f t="shared" si="308"/>
        <v>-390.06000000000017</v>
      </c>
      <c r="E784" s="624">
        <f t="shared" si="308"/>
        <v>-393.06000000000017</v>
      </c>
      <c r="F784" s="624">
        <f t="shared" si="308"/>
        <v>48.939999999999799</v>
      </c>
      <c r="G784" s="624">
        <f t="shared" si="308"/>
        <v>-399.06000000000017</v>
      </c>
      <c r="H784" s="624">
        <f t="shared" si="308"/>
        <v>-389.06000000000017</v>
      </c>
      <c r="I784" s="625">
        <f t="shared" si="308"/>
        <v>-402.06000000000017</v>
      </c>
      <c r="J784" s="723">
        <f t="shared" si="308"/>
        <v>-423.06000000000017</v>
      </c>
      <c r="K784" s="624">
        <f t="shared" si="308"/>
        <v>-427.06000000000017</v>
      </c>
      <c r="L784" s="624">
        <f t="shared" si="308"/>
        <v>-440.06000000000017</v>
      </c>
      <c r="M784" s="624">
        <f t="shared" si="308"/>
        <v>32.939999999999799</v>
      </c>
      <c r="N784" s="624">
        <f t="shared" si="308"/>
        <v>-428.06000000000017</v>
      </c>
      <c r="O784" s="624">
        <f t="shared" si="308"/>
        <v>-433.06000000000017</v>
      </c>
      <c r="P784" s="625">
        <f t="shared" si="308"/>
        <v>-438.06000000000017</v>
      </c>
      <c r="Q784" s="723">
        <f t="shared" si="308"/>
        <v>-436.06000000000017</v>
      </c>
      <c r="R784" s="624">
        <f t="shared" si="308"/>
        <v>-433.06000000000017</v>
      </c>
      <c r="S784" s="624">
        <f t="shared" si="308"/>
        <v>-429.06000000000017</v>
      </c>
      <c r="T784" s="624">
        <f t="shared" si="308"/>
        <v>17.939999999999799</v>
      </c>
      <c r="U784" s="624">
        <f t="shared" si="308"/>
        <v>-432.06000000000017</v>
      </c>
      <c r="V784" s="624">
        <f t="shared" si="308"/>
        <v>-428.06000000000017</v>
      </c>
      <c r="W784" s="625">
        <f t="shared" si="308"/>
        <v>-436.06000000000017</v>
      </c>
      <c r="X784" s="223"/>
      <c r="Y784" s="200" t="s">
        <v>26</v>
      </c>
      <c r="Z784" s="200">
        <f>Z783-Z757</f>
        <v>9.9999999999909051E-3</v>
      </c>
    </row>
    <row r="785" spans="1:27" ht="13.5" thickBot="1" x14ac:dyDescent="0.25"/>
    <row r="786" spans="1:27" ht="13.5" thickBot="1" x14ac:dyDescent="0.25">
      <c r="A786" s="1003">
        <v>45783</v>
      </c>
      <c r="B786" s="1022"/>
    </row>
    <row r="787" spans="1:27" ht="13.5" thickBot="1" x14ac:dyDescent="0.25">
      <c r="A787" s="230" t="s">
        <v>324</v>
      </c>
      <c r="B787" s="1025">
        <f>B774+1</f>
        <v>58</v>
      </c>
      <c r="C787" s="1071" t="s">
        <v>130</v>
      </c>
      <c r="D787" s="1072"/>
      <c r="E787" s="1072"/>
      <c r="F787" s="1072"/>
      <c r="G787" s="1072"/>
      <c r="H787" s="1072"/>
      <c r="I787" s="1073"/>
      <c r="J787" s="1074" t="s">
        <v>131</v>
      </c>
      <c r="K787" s="1072"/>
      <c r="L787" s="1072"/>
      <c r="M787" s="1072"/>
      <c r="N787" s="1072"/>
      <c r="O787" s="1072"/>
      <c r="P787" s="1073"/>
      <c r="Q787" s="1077" t="s">
        <v>53</v>
      </c>
      <c r="R787" s="1078"/>
      <c r="S787" s="1078"/>
      <c r="T787" s="1078"/>
      <c r="U787" s="1078"/>
      <c r="V787" s="1078"/>
      <c r="W787" s="1079"/>
      <c r="X787" s="1080" t="s">
        <v>55</v>
      </c>
      <c r="Y787" s="228"/>
    </row>
    <row r="788" spans="1:27" x14ac:dyDescent="0.2">
      <c r="A788" s="1089" t="s">
        <v>54</v>
      </c>
      <c r="B788" s="1090"/>
      <c r="C788" s="310">
        <v>1</v>
      </c>
      <c r="D788" s="311">
        <v>2</v>
      </c>
      <c r="E788" s="311">
        <v>3</v>
      </c>
      <c r="F788" s="311">
        <v>4</v>
      </c>
      <c r="G788" s="311">
        <v>5</v>
      </c>
      <c r="H788" s="311">
        <v>6</v>
      </c>
      <c r="I788" s="312">
        <v>7</v>
      </c>
      <c r="J788" s="310">
        <v>8</v>
      </c>
      <c r="K788" s="311">
        <v>9</v>
      </c>
      <c r="L788" s="311">
        <v>10</v>
      </c>
      <c r="M788" s="311">
        <v>11</v>
      </c>
      <c r="N788" s="311">
        <v>12</v>
      </c>
      <c r="O788" s="311">
        <v>13</v>
      </c>
      <c r="P788" s="312">
        <v>14</v>
      </c>
      <c r="Q788" s="310">
        <v>15</v>
      </c>
      <c r="R788" s="311">
        <v>16</v>
      </c>
      <c r="S788" s="311">
        <v>17</v>
      </c>
      <c r="T788" s="311">
        <v>18</v>
      </c>
      <c r="U788" s="311">
        <v>19</v>
      </c>
      <c r="V788" s="311">
        <v>20</v>
      </c>
      <c r="W788" s="312">
        <v>21</v>
      </c>
      <c r="X788" s="1081"/>
      <c r="Y788" s="228"/>
      <c r="Z788" s="228"/>
    </row>
    <row r="789" spans="1:27" x14ac:dyDescent="0.2">
      <c r="A789" s="1075" t="s">
        <v>3</v>
      </c>
      <c r="B789" s="1076"/>
      <c r="C789" s="980">
        <v>4356</v>
      </c>
      <c r="D789" s="979">
        <v>4356</v>
      </c>
      <c r="E789" s="979">
        <v>4356</v>
      </c>
      <c r="F789" s="979">
        <v>4356</v>
      </c>
      <c r="G789" s="979">
        <v>4356</v>
      </c>
      <c r="H789" s="979">
        <v>4356</v>
      </c>
      <c r="I789" s="949">
        <v>4356</v>
      </c>
      <c r="J789" s="980">
        <v>4356</v>
      </c>
      <c r="K789" s="979">
        <v>4356</v>
      </c>
      <c r="L789" s="979">
        <v>4356</v>
      </c>
      <c r="M789" s="979">
        <v>4356</v>
      </c>
      <c r="N789" s="979">
        <v>4356</v>
      </c>
      <c r="O789" s="979">
        <v>4356</v>
      </c>
      <c r="P789" s="949">
        <v>4356</v>
      </c>
      <c r="Q789" s="980">
        <v>4356</v>
      </c>
      <c r="R789" s="979">
        <v>4356</v>
      </c>
      <c r="S789" s="979">
        <v>4356</v>
      </c>
      <c r="T789" s="979">
        <v>4356</v>
      </c>
      <c r="U789" s="979">
        <v>4356</v>
      </c>
      <c r="V789" s="979">
        <v>4356</v>
      </c>
      <c r="W789" s="949">
        <v>4356</v>
      </c>
      <c r="X789" s="978">
        <v>4356</v>
      </c>
      <c r="Y789" s="215">
        <f>X789-X776</f>
        <v>18</v>
      </c>
      <c r="Z789" s="210"/>
    </row>
    <row r="790" spans="1:27" ht="12.75" hidden="1" customHeight="1" x14ac:dyDescent="0.2">
      <c r="A790" s="1075" t="s">
        <v>4</v>
      </c>
      <c r="B790" s="1076"/>
      <c r="C790" s="980"/>
      <c r="D790" s="979"/>
      <c r="E790" s="979"/>
      <c r="F790" s="979"/>
      <c r="G790" s="979"/>
      <c r="H790" s="979"/>
      <c r="I790" s="949"/>
      <c r="J790" s="980"/>
      <c r="K790" s="979"/>
      <c r="L790" s="979"/>
      <c r="M790" s="979"/>
      <c r="N790" s="979"/>
      <c r="O790" s="979"/>
      <c r="P790" s="949"/>
      <c r="Q790" s="980"/>
      <c r="R790" s="979"/>
      <c r="S790" s="979"/>
      <c r="T790" s="979"/>
      <c r="U790" s="979"/>
      <c r="V790" s="979"/>
      <c r="W790" s="949"/>
      <c r="X790" s="978"/>
      <c r="Y790" s="215"/>
      <c r="Z790" s="210"/>
    </row>
    <row r="791" spans="1:27" ht="12.75" hidden="1" customHeight="1" x14ac:dyDescent="0.2">
      <c r="A791" s="1075" t="s">
        <v>322</v>
      </c>
      <c r="B791" s="1076"/>
      <c r="C791" s="980"/>
      <c r="D791" s="979"/>
      <c r="E791" s="979"/>
      <c r="F791" s="979"/>
      <c r="G791" s="979"/>
      <c r="H791" s="979"/>
      <c r="I791" s="949"/>
      <c r="J791" s="980"/>
      <c r="K791" s="979"/>
      <c r="L791" s="979"/>
      <c r="M791" s="979"/>
      <c r="N791" s="979"/>
      <c r="O791" s="979"/>
      <c r="P791" s="949"/>
      <c r="Q791" s="980"/>
      <c r="R791" s="979"/>
      <c r="S791" s="979"/>
      <c r="T791" s="979"/>
      <c r="U791" s="979"/>
      <c r="V791" s="979"/>
      <c r="W791" s="949"/>
      <c r="X791" s="978"/>
      <c r="Y791" s="215"/>
      <c r="Z791" s="210"/>
    </row>
    <row r="792" spans="1:27" x14ac:dyDescent="0.2">
      <c r="A792" s="1061" t="s">
        <v>6</v>
      </c>
      <c r="B792" s="1062"/>
      <c r="C792" s="239"/>
      <c r="D792" s="240"/>
      <c r="E792" s="240"/>
      <c r="F792" s="240"/>
      <c r="G792" s="240"/>
      <c r="H792" s="240"/>
      <c r="I792" s="241"/>
      <c r="J792" s="239"/>
      <c r="K792" s="240"/>
      <c r="L792" s="240"/>
      <c r="M792" s="240"/>
      <c r="N792" s="240"/>
      <c r="O792" s="240"/>
      <c r="P792" s="241"/>
      <c r="Q792" s="239"/>
      <c r="R792" s="240"/>
      <c r="S792" s="240"/>
      <c r="T792" s="240"/>
      <c r="U792" s="240"/>
      <c r="V792" s="240"/>
      <c r="W792" s="241"/>
      <c r="X792" s="375">
        <v>4863</v>
      </c>
    </row>
    <row r="793" spans="1:27" x14ac:dyDescent="0.2">
      <c r="A793" s="1059" t="s">
        <v>7</v>
      </c>
      <c r="B793" s="1060"/>
      <c r="C793" s="242"/>
      <c r="D793" s="243"/>
      <c r="E793" s="243"/>
      <c r="F793" s="243"/>
      <c r="G793" s="243"/>
      <c r="H793" s="243"/>
      <c r="I793" s="244"/>
      <c r="J793" s="242"/>
      <c r="K793" s="243"/>
      <c r="L793" s="243"/>
      <c r="M793" s="243"/>
      <c r="N793" s="243"/>
      <c r="O793" s="243"/>
      <c r="P793" s="244"/>
      <c r="Q793" s="242"/>
      <c r="R793" s="243"/>
      <c r="S793" s="243"/>
      <c r="T793" s="243"/>
      <c r="U793" s="243"/>
      <c r="V793" s="243"/>
      <c r="W793" s="244"/>
      <c r="X793" s="951">
        <v>0.57699999999999996</v>
      </c>
      <c r="Y793" s="228"/>
      <c r="Z793" s="393"/>
    </row>
    <row r="794" spans="1:27" x14ac:dyDescent="0.2">
      <c r="A794" s="1059" t="s">
        <v>8</v>
      </c>
      <c r="B794" s="1060"/>
      <c r="C794" s="246"/>
      <c r="D794" s="247"/>
      <c r="E794" s="247"/>
      <c r="F794" s="247"/>
      <c r="G794" s="247"/>
      <c r="H794" s="247"/>
      <c r="I794" s="248"/>
      <c r="J794" s="246"/>
      <c r="K794" s="247"/>
      <c r="L794" s="247"/>
      <c r="M794" s="247"/>
      <c r="N794" s="247"/>
      <c r="O794" s="247"/>
      <c r="P794" s="248"/>
      <c r="Q794" s="246"/>
      <c r="R794" s="247"/>
      <c r="S794" s="247"/>
      <c r="T794" s="247"/>
      <c r="U794" s="247"/>
      <c r="V794" s="247"/>
      <c r="W794" s="248"/>
      <c r="X794" s="951">
        <v>0.127</v>
      </c>
      <c r="Z794" s="313"/>
    </row>
    <row r="795" spans="1:27" x14ac:dyDescent="0.2">
      <c r="A795" s="1061" t="s">
        <v>1</v>
      </c>
      <c r="B795" s="1062"/>
      <c r="C795" s="250">
        <f>C792/C789*100-100</f>
        <v>-100</v>
      </c>
      <c r="D795" s="251">
        <f t="shared" ref="D795:W795" si="309">D792/D789*100-100</f>
        <v>-100</v>
      </c>
      <c r="E795" s="251">
        <f t="shared" si="309"/>
        <v>-100</v>
      </c>
      <c r="F795" s="251">
        <f t="shared" si="309"/>
        <v>-100</v>
      </c>
      <c r="G795" s="251">
        <f t="shared" si="309"/>
        <v>-100</v>
      </c>
      <c r="H795" s="251">
        <f t="shared" si="309"/>
        <v>-100</v>
      </c>
      <c r="I795" s="252">
        <f t="shared" si="309"/>
        <v>-100</v>
      </c>
      <c r="J795" s="250">
        <f t="shared" si="309"/>
        <v>-100</v>
      </c>
      <c r="K795" s="251">
        <f t="shared" si="309"/>
        <v>-100</v>
      </c>
      <c r="L795" s="251">
        <f t="shared" si="309"/>
        <v>-100</v>
      </c>
      <c r="M795" s="251">
        <f t="shared" si="309"/>
        <v>-100</v>
      </c>
      <c r="N795" s="251">
        <f t="shared" si="309"/>
        <v>-100</v>
      </c>
      <c r="O795" s="251">
        <f t="shared" si="309"/>
        <v>-100</v>
      </c>
      <c r="P795" s="252">
        <f t="shared" si="309"/>
        <v>-100</v>
      </c>
      <c r="Q795" s="250">
        <f t="shared" si="309"/>
        <v>-100</v>
      </c>
      <c r="R795" s="251">
        <f t="shared" si="309"/>
        <v>-100</v>
      </c>
      <c r="S795" s="251">
        <f t="shared" si="309"/>
        <v>-100</v>
      </c>
      <c r="T795" s="251">
        <f t="shared" si="309"/>
        <v>-100</v>
      </c>
      <c r="U795" s="251">
        <f t="shared" si="309"/>
        <v>-100</v>
      </c>
      <c r="V795" s="251">
        <f t="shared" si="309"/>
        <v>-100</v>
      </c>
      <c r="W795" s="252">
        <f t="shared" si="309"/>
        <v>-100</v>
      </c>
      <c r="X795" s="369">
        <f>X792/X789*100-100</f>
        <v>11.639118457300285</v>
      </c>
      <c r="Y795" s="228"/>
    </row>
    <row r="796" spans="1:27" ht="13.5" thickBot="1" x14ac:dyDescent="0.25">
      <c r="A796" s="1063" t="s">
        <v>27</v>
      </c>
      <c r="B796" s="1064"/>
      <c r="C796" s="220">
        <f>C792-C764</f>
        <v>0</v>
      </c>
      <c r="D796" s="221">
        <f t="shared" ref="D796:T796" si="310">D792-D764</f>
        <v>0</v>
      </c>
      <c r="E796" s="221">
        <f t="shared" si="310"/>
        <v>0</v>
      </c>
      <c r="F796" s="221">
        <f t="shared" si="310"/>
        <v>0</v>
      </c>
      <c r="G796" s="221">
        <f t="shared" si="310"/>
        <v>0</v>
      </c>
      <c r="H796" s="221">
        <f t="shared" si="310"/>
        <v>0</v>
      </c>
      <c r="I796" s="226">
        <f t="shared" si="310"/>
        <v>0</v>
      </c>
      <c r="J796" s="220">
        <f t="shared" si="310"/>
        <v>0</v>
      </c>
      <c r="K796" s="221">
        <f t="shared" si="310"/>
        <v>0</v>
      </c>
      <c r="L796" s="221">
        <f t="shared" si="310"/>
        <v>0</v>
      </c>
      <c r="M796" s="221">
        <f t="shared" si="310"/>
        <v>0</v>
      </c>
      <c r="N796" s="221">
        <f t="shared" si="310"/>
        <v>0</v>
      </c>
      <c r="O796" s="221">
        <f t="shared" si="310"/>
        <v>0</v>
      </c>
      <c r="P796" s="226">
        <f t="shared" si="310"/>
        <v>0</v>
      </c>
      <c r="Q796" s="220">
        <f t="shared" si="310"/>
        <v>0</v>
      </c>
      <c r="R796" s="221">
        <f t="shared" si="310"/>
        <v>0</v>
      </c>
      <c r="S796" s="221">
        <f t="shared" si="310"/>
        <v>0</v>
      </c>
      <c r="T796" s="221">
        <f t="shared" si="310"/>
        <v>0</v>
      </c>
      <c r="U796" s="221">
        <f>U792-U764</f>
        <v>0</v>
      </c>
      <c r="V796" s="221">
        <f t="shared" ref="V796:X796" si="311">V792-V764</f>
        <v>0</v>
      </c>
      <c r="W796" s="226">
        <f t="shared" si="311"/>
        <v>0</v>
      </c>
      <c r="X796" s="363">
        <f t="shared" si="311"/>
        <v>4863</v>
      </c>
      <c r="Z796" s="210"/>
    </row>
    <row r="797" spans="1:27" x14ac:dyDescent="0.2">
      <c r="A797" s="1065" t="s">
        <v>51</v>
      </c>
      <c r="B797" s="1066"/>
      <c r="C797" s="962">
        <v>548</v>
      </c>
      <c r="D797" s="963">
        <v>542</v>
      </c>
      <c r="E797" s="963">
        <v>541</v>
      </c>
      <c r="F797" s="963">
        <v>96</v>
      </c>
      <c r="G797" s="963">
        <v>552</v>
      </c>
      <c r="H797" s="963">
        <v>542</v>
      </c>
      <c r="I797" s="964">
        <v>548</v>
      </c>
      <c r="J797" s="965">
        <v>570</v>
      </c>
      <c r="K797" s="963">
        <v>579</v>
      </c>
      <c r="L797" s="963">
        <v>592</v>
      </c>
      <c r="M797" s="963">
        <v>111</v>
      </c>
      <c r="N797" s="963">
        <v>581</v>
      </c>
      <c r="O797" s="963">
        <v>586</v>
      </c>
      <c r="P797" s="966">
        <v>587</v>
      </c>
      <c r="Q797" s="962">
        <v>587</v>
      </c>
      <c r="R797" s="963">
        <v>585</v>
      </c>
      <c r="S797" s="963">
        <v>578</v>
      </c>
      <c r="T797" s="963">
        <v>130</v>
      </c>
      <c r="U797" s="963">
        <v>582</v>
      </c>
      <c r="V797" s="963">
        <v>581</v>
      </c>
      <c r="W797" s="966">
        <v>587</v>
      </c>
      <c r="X797" s="961">
        <f>SUM(C797:W797)</f>
        <v>10605</v>
      </c>
      <c r="Y797" s="200" t="s">
        <v>56</v>
      </c>
      <c r="Z797" s="263">
        <f>X782-X797</f>
        <v>28</v>
      </c>
      <c r="AA797" s="285">
        <f>Z797/X782</f>
        <v>2.6333113890717576E-3</v>
      </c>
    </row>
    <row r="798" spans="1:27" x14ac:dyDescent="0.2">
      <c r="A798" s="1067" t="s">
        <v>28</v>
      </c>
      <c r="B798" s="1068"/>
      <c r="C798" s="218">
        <v>153.9399999999998</v>
      </c>
      <c r="D798" s="267">
        <v>153.9399999999998</v>
      </c>
      <c r="E798" s="267">
        <v>153.9399999999998</v>
      </c>
      <c r="F798" s="267">
        <v>153.9399999999998</v>
      </c>
      <c r="G798" s="267">
        <v>153.9399999999998</v>
      </c>
      <c r="H798" s="267">
        <v>153.9399999999998</v>
      </c>
      <c r="I798" s="219">
        <v>153.9399999999998</v>
      </c>
      <c r="J798" s="425">
        <v>153.9399999999998</v>
      </c>
      <c r="K798" s="267">
        <v>153.9399999999998</v>
      </c>
      <c r="L798" s="267">
        <v>153.9399999999998</v>
      </c>
      <c r="M798" s="267">
        <v>153.9399999999998</v>
      </c>
      <c r="N798" s="267">
        <v>153.9399999999998</v>
      </c>
      <c r="O798" s="267">
        <v>153.9399999999998</v>
      </c>
      <c r="P798" s="219">
        <v>153.9399999999998</v>
      </c>
      <c r="Q798" s="425">
        <v>153.9399999999998</v>
      </c>
      <c r="R798" s="267">
        <v>153.9399999999998</v>
      </c>
      <c r="S798" s="267">
        <v>153.9399999999998</v>
      </c>
      <c r="T798" s="267">
        <v>153.9399999999998</v>
      </c>
      <c r="U798" s="267">
        <v>153.9399999999998</v>
      </c>
      <c r="V798" s="267">
        <v>153.9399999999998</v>
      </c>
      <c r="W798" s="219">
        <v>153.9399999999998</v>
      </c>
      <c r="X798" s="222"/>
      <c r="Y798" s="200" t="s">
        <v>57</v>
      </c>
      <c r="Z798" s="200">
        <v>153.97</v>
      </c>
    </row>
    <row r="799" spans="1:27" ht="13.5" thickBot="1" x14ac:dyDescent="0.25">
      <c r="A799" s="1069" t="s">
        <v>26</v>
      </c>
      <c r="B799" s="1070"/>
      <c r="C799" s="623">
        <f t="shared" ref="C799:W799" si="312">C798-C769</f>
        <v>-399.06000000000017</v>
      </c>
      <c r="D799" s="624">
        <f t="shared" si="312"/>
        <v>-390.06000000000017</v>
      </c>
      <c r="E799" s="624">
        <f t="shared" si="312"/>
        <v>-392.06000000000017</v>
      </c>
      <c r="F799" s="624">
        <f t="shared" si="312"/>
        <v>51.939999999999799</v>
      </c>
      <c r="G799" s="624">
        <f t="shared" si="312"/>
        <v>-399.06000000000017</v>
      </c>
      <c r="H799" s="624">
        <f t="shared" si="312"/>
        <v>-389.06000000000017</v>
      </c>
      <c r="I799" s="625">
        <f t="shared" si="312"/>
        <v>-402.06000000000017</v>
      </c>
      <c r="J799" s="723">
        <f t="shared" si="312"/>
        <v>-421.06000000000017</v>
      </c>
      <c r="K799" s="624">
        <f t="shared" si="312"/>
        <v>-427.06000000000017</v>
      </c>
      <c r="L799" s="624">
        <f t="shared" si="312"/>
        <v>-440.06000000000017</v>
      </c>
      <c r="M799" s="624">
        <f t="shared" si="312"/>
        <v>35.939999999999799</v>
      </c>
      <c r="N799" s="624">
        <f t="shared" si="312"/>
        <v>-427.06000000000017</v>
      </c>
      <c r="O799" s="624">
        <f t="shared" si="312"/>
        <v>-432.06000000000017</v>
      </c>
      <c r="P799" s="625">
        <f t="shared" si="312"/>
        <v>-436.06000000000017</v>
      </c>
      <c r="Q799" s="723">
        <f t="shared" si="312"/>
        <v>-435.06000000000017</v>
      </c>
      <c r="R799" s="624">
        <f t="shared" si="312"/>
        <v>-433.06000000000017</v>
      </c>
      <c r="S799" s="624">
        <f t="shared" si="312"/>
        <v>-428.06000000000017</v>
      </c>
      <c r="T799" s="624">
        <f t="shared" si="312"/>
        <v>18.939999999999799</v>
      </c>
      <c r="U799" s="624">
        <f t="shared" si="312"/>
        <v>-432.06000000000017</v>
      </c>
      <c r="V799" s="624">
        <f t="shared" si="312"/>
        <v>-428.06000000000017</v>
      </c>
      <c r="W799" s="625">
        <f t="shared" si="312"/>
        <v>-435.06000000000017</v>
      </c>
      <c r="X799" s="223"/>
      <c r="Y799" s="200" t="s">
        <v>26</v>
      </c>
      <c r="Z799" s="200">
        <f>Z798-Z770</f>
        <v>-0.14000000000001478</v>
      </c>
    </row>
    <row r="800" spans="1:27" ht="13.5" thickBot="1" x14ac:dyDescent="0.25"/>
    <row r="801" spans="1:27" ht="13.5" thickBot="1" x14ac:dyDescent="0.25">
      <c r="A801" s="1003">
        <f>A786+7</f>
        <v>45790</v>
      </c>
      <c r="B801" s="1022"/>
      <c r="C801" s="989">
        <f>C806/C812</f>
        <v>7.3529411764705885E-2</v>
      </c>
      <c r="D801" s="989">
        <f t="shared" ref="D801:W801" si="313">D806/D812</f>
        <v>7.407407407407407E-2</v>
      </c>
      <c r="E801" s="989">
        <f t="shared" si="313"/>
        <v>7.407407407407407E-2</v>
      </c>
      <c r="F801" s="989">
        <f t="shared" si="313"/>
        <v>0.13186813186813187</v>
      </c>
      <c r="G801" s="989">
        <f t="shared" si="313"/>
        <v>7.2463768115942032E-2</v>
      </c>
      <c r="H801" s="989">
        <f t="shared" si="313"/>
        <v>7.3937153419593352E-2</v>
      </c>
      <c r="I801" s="989">
        <f t="shared" si="313"/>
        <v>7.2992700729927001E-2</v>
      </c>
      <c r="J801" s="989">
        <f t="shared" si="313"/>
        <v>7.0422535211267609E-2</v>
      </c>
      <c r="K801" s="989">
        <f t="shared" si="313"/>
        <v>6.9324090121317156E-2</v>
      </c>
      <c r="L801" s="989">
        <f t="shared" si="313"/>
        <v>6.7567567567567571E-2</v>
      </c>
      <c r="M801" s="989">
        <f t="shared" si="313"/>
        <v>0.10909090909090909</v>
      </c>
      <c r="N801" s="989">
        <f t="shared" si="313"/>
        <v>6.8846815834767636E-2</v>
      </c>
      <c r="O801" s="989">
        <f t="shared" si="313"/>
        <v>6.8728522336769765E-2</v>
      </c>
      <c r="P801" s="989">
        <f t="shared" si="313"/>
        <v>6.8259385665529013E-2</v>
      </c>
      <c r="Q801" s="989">
        <f t="shared" si="313"/>
        <v>6.8143100511073251E-2</v>
      </c>
      <c r="R801" s="989">
        <f t="shared" si="313"/>
        <v>6.8728522336769765E-2</v>
      </c>
      <c r="S801" s="989">
        <f t="shared" si="313"/>
        <v>6.9204152249134954E-2</v>
      </c>
      <c r="T801" s="989">
        <f t="shared" si="313"/>
        <v>9.375E-2</v>
      </c>
      <c r="U801" s="989">
        <f t="shared" si="313"/>
        <v>6.8728522336769765E-2</v>
      </c>
      <c r="V801" s="989">
        <f t="shared" si="313"/>
        <v>6.8965517241379309E-2</v>
      </c>
      <c r="W801" s="989">
        <f t="shared" si="313"/>
        <v>6.8493150684931503E-2</v>
      </c>
    </row>
    <row r="802" spans="1:27" ht="13.5" thickBot="1" x14ac:dyDescent="0.25">
      <c r="A802" s="230" t="s">
        <v>324</v>
      </c>
      <c r="B802" s="1025">
        <f>B787+1</f>
        <v>59</v>
      </c>
      <c r="C802" s="1071" t="s">
        <v>130</v>
      </c>
      <c r="D802" s="1072"/>
      <c r="E802" s="1072"/>
      <c r="F802" s="1072"/>
      <c r="G802" s="1072"/>
      <c r="H802" s="1072"/>
      <c r="I802" s="1073"/>
      <c r="J802" s="1074" t="s">
        <v>131</v>
      </c>
      <c r="K802" s="1072"/>
      <c r="L802" s="1072"/>
      <c r="M802" s="1072"/>
      <c r="N802" s="1072"/>
      <c r="O802" s="1072"/>
      <c r="P802" s="1073"/>
      <c r="Q802" s="1077" t="s">
        <v>53</v>
      </c>
      <c r="R802" s="1078"/>
      <c r="S802" s="1078"/>
      <c r="T802" s="1078"/>
      <c r="U802" s="1078"/>
      <c r="V802" s="1078"/>
      <c r="W802" s="1079"/>
      <c r="X802" s="1080" t="s">
        <v>55</v>
      </c>
      <c r="Y802" s="228"/>
    </row>
    <row r="803" spans="1:27" x14ac:dyDescent="0.2">
      <c r="A803" s="1089" t="s">
        <v>54</v>
      </c>
      <c r="B803" s="1090"/>
      <c r="C803" s="310">
        <v>1</v>
      </c>
      <c r="D803" s="311">
        <v>2</v>
      </c>
      <c r="E803" s="311">
        <v>3</v>
      </c>
      <c r="F803" s="311">
        <v>4</v>
      </c>
      <c r="G803" s="311">
        <v>5</v>
      </c>
      <c r="H803" s="311">
        <v>6</v>
      </c>
      <c r="I803" s="312">
        <v>7</v>
      </c>
      <c r="J803" s="310">
        <v>8</v>
      </c>
      <c r="K803" s="311">
        <v>9</v>
      </c>
      <c r="L803" s="311">
        <v>10</v>
      </c>
      <c r="M803" s="311">
        <v>11</v>
      </c>
      <c r="N803" s="311">
        <v>12</v>
      </c>
      <c r="O803" s="311">
        <v>13</v>
      </c>
      <c r="P803" s="312">
        <v>14</v>
      </c>
      <c r="Q803" s="310">
        <v>15</v>
      </c>
      <c r="R803" s="311">
        <v>16</v>
      </c>
      <c r="S803" s="311">
        <v>17</v>
      </c>
      <c r="T803" s="311">
        <v>18</v>
      </c>
      <c r="U803" s="311">
        <v>19</v>
      </c>
      <c r="V803" s="311">
        <v>20</v>
      </c>
      <c r="W803" s="312">
        <v>21</v>
      </c>
      <c r="X803" s="1081"/>
      <c r="Y803" s="228"/>
      <c r="Z803" s="228"/>
    </row>
    <row r="804" spans="1:27" x14ac:dyDescent="0.2">
      <c r="A804" s="1075" t="s">
        <v>3</v>
      </c>
      <c r="B804" s="1076"/>
      <c r="C804" s="980">
        <v>4374</v>
      </c>
      <c r="D804" s="979">
        <v>4374</v>
      </c>
      <c r="E804" s="979">
        <v>4374</v>
      </c>
      <c r="F804" s="979">
        <v>4374</v>
      </c>
      <c r="G804" s="979">
        <v>4374</v>
      </c>
      <c r="H804" s="979">
        <v>4374</v>
      </c>
      <c r="I804" s="949">
        <v>4374</v>
      </c>
      <c r="J804" s="980">
        <v>4374</v>
      </c>
      <c r="K804" s="979">
        <v>4374</v>
      </c>
      <c r="L804" s="979">
        <v>4374</v>
      </c>
      <c r="M804" s="979">
        <v>4374</v>
      </c>
      <c r="N804" s="979">
        <v>4374</v>
      </c>
      <c r="O804" s="979">
        <v>4374</v>
      </c>
      <c r="P804" s="949">
        <v>4374</v>
      </c>
      <c r="Q804" s="980">
        <v>4374</v>
      </c>
      <c r="R804" s="979">
        <v>4374</v>
      </c>
      <c r="S804" s="979">
        <v>4374</v>
      </c>
      <c r="T804" s="979">
        <v>4374</v>
      </c>
      <c r="U804" s="979">
        <v>4374</v>
      </c>
      <c r="V804" s="979">
        <v>4374</v>
      </c>
      <c r="W804" s="949">
        <v>4374</v>
      </c>
      <c r="X804" s="978">
        <v>4374</v>
      </c>
      <c r="Y804" s="215">
        <f>X804-X789</f>
        <v>18</v>
      </c>
      <c r="Z804" s="210"/>
    </row>
    <row r="805" spans="1:27" hidden="1" x14ac:dyDescent="0.2">
      <c r="A805" s="1075" t="s">
        <v>4</v>
      </c>
      <c r="B805" s="1076"/>
      <c r="C805" s="1030">
        <v>206793</v>
      </c>
      <c r="D805" s="1031">
        <v>195800</v>
      </c>
      <c r="E805" s="1031">
        <v>198166</v>
      </c>
      <c r="F805" s="1031">
        <v>61086</v>
      </c>
      <c r="G805" s="1031">
        <v>193489</v>
      </c>
      <c r="H805" s="1031">
        <v>198675</v>
      </c>
      <c r="I805" s="1032">
        <v>186811</v>
      </c>
      <c r="J805" s="1030">
        <v>196341</v>
      </c>
      <c r="K805" s="1031">
        <v>185234</v>
      </c>
      <c r="L805" s="1031">
        <v>200966</v>
      </c>
      <c r="M805" s="1031">
        <v>63736</v>
      </c>
      <c r="N805" s="1031">
        <v>183122</v>
      </c>
      <c r="O805" s="1031">
        <v>185758</v>
      </c>
      <c r="P805" s="1032">
        <v>188557</v>
      </c>
      <c r="Q805" s="1030">
        <v>196393</v>
      </c>
      <c r="R805" s="1031">
        <v>203220</v>
      </c>
      <c r="S805" s="1031">
        <v>182962</v>
      </c>
      <c r="T805" s="1031">
        <v>56778</v>
      </c>
      <c r="U805" s="1031">
        <v>201472</v>
      </c>
      <c r="V805" s="1031">
        <v>209291</v>
      </c>
      <c r="W805" s="1032">
        <v>196393</v>
      </c>
      <c r="X805" s="978">
        <v>3691043</v>
      </c>
      <c r="Y805" s="215"/>
      <c r="Z805" s="210"/>
    </row>
    <row r="806" spans="1:27" hidden="1" x14ac:dyDescent="0.2">
      <c r="A806" s="1075" t="s">
        <v>322</v>
      </c>
      <c r="B806" s="1076"/>
      <c r="C806" s="1030">
        <v>40</v>
      </c>
      <c r="D806" s="1031">
        <v>40</v>
      </c>
      <c r="E806" s="1031">
        <v>40</v>
      </c>
      <c r="F806" s="1031">
        <v>12</v>
      </c>
      <c r="G806" s="1031">
        <v>40</v>
      </c>
      <c r="H806" s="1031">
        <v>40</v>
      </c>
      <c r="I806" s="1032">
        <v>40</v>
      </c>
      <c r="J806" s="1030">
        <v>40</v>
      </c>
      <c r="K806" s="1031">
        <v>40</v>
      </c>
      <c r="L806" s="1031">
        <v>40</v>
      </c>
      <c r="M806" s="1031">
        <v>12</v>
      </c>
      <c r="N806" s="1031">
        <v>40</v>
      </c>
      <c r="O806" s="1031">
        <v>40</v>
      </c>
      <c r="P806" s="1032">
        <v>40</v>
      </c>
      <c r="Q806" s="1030">
        <v>40</v>
      </c>
      <c r="R806" s="1031">
        <v>40</v>
      </c>
      <c r="S806" s="1031">
        <v>40</v>
      </c>
      <c r="T806" s="1031">
        <v>12</v>
      </c>
      <c r="U806" s="1031">
        <v>40</v>
      </c>
      <c r="V806" s="1031">
        <v>40</v>
      </c>
      <c r="W806" s="1032">
        <v>40</v>
      </c>
      <c r="X806" s="978">
        <v>756</v>
      </c>
      <c r="Y806" s="215"/>
      <c r="Z806" s="210"/>
    </row>
    <row r="807" spans="1:27" x14ac:dyDescent="0.2">
      <c r="A807" s="1061" t="s">
        <v>6</v>
      </c>
      <c r="B807" s="1062"/>
      <c r="C807" s="239">
        <v>5169.8249999999998</v>
      </c>
      <c r="D807" s="240">
        <v>4895</v>
      </c>
      <c r="E807" s="240">
        <v>4954.1499999999996</v>
      </c>
      <c r="F807" s="240">
        <v>5090.5</v>
      </c>
      <c r="G807" s="240">
        <v>4837.2250000000004</v>
      </c>
      <c r="H807" s="240">
        <v>4966.875</v>
      </c>
      <c r="I807" s="241">
        <v>4670.2749999999996</v>
      </c>
      <c r="J807" s="239">
        <v>4908.5249999999996</v>
      </c>
      <c r="K807" s="240">
        <v>4630.8500000000004</v>
      </c>
      <c r="L807" s="240">
        <v>5024.1499999999996</v>
      </c>
      <c r="M807" s="240">
        <v>5311.333333333333</v>
      </c>
      <c r="N807" s="240">
        <v>4578.05</v>
      </c>
      <c r="O807" s="240">
        <v>4643.95</v>
      </c>
      <c r="P807" s="241">
        <v>4713.9250000000002</v>
      </c>
      <c r="Q807" s="239">
        <v>4909.8249999999998</v>
      </c>
      <c r="R807" s="240">
        <v>5080.5</v>
      </c>
      <c r="S807" s="240">
        <v>4574.05</v>
      </c>
      <c r="T807" s="240">
        <v>4731.5</v>
      </c>
      <c r="U807" s="240">
        <v>5036.8</v>
      </c>
      <c r="V807" s="240">
        <v>5232.2749999999996</v>
      </c>
      <c r="W807" s="241">
        <v>4909.8249999999998</v>
      </c>
      <c r="X807" s="375">
        <v>4882.3320105820103</v>
      </c>
    </row>
    <row r="808" spans="1:27" x14ac:dyDescent="0.2">
      <c r="A808" s="1059" t="s">
        <v>7</v>
      </c>
      <c r="B808" s="1060"/>
      <c r="C808" s="242">
        <v>0.60000000000000031</v>
      </c>
      <c r="D808" s="243">
        <v>0.47499999999999998</v>
      </c>
      <c r="E808" s="243">
        <v>0.5249999999999998</v>
      </c>
      <c r="F808" s="243">
        <v>0.75</v>
      </c>
      <c r="G808" s="243">
        <v>0.75</v>
      </c>
      <c r="H808" s="243">
        <v>0.47499999999999998</v>
      </c>
      <c r="I808" s="244">
        <v>0.80000000000000038</v>
      </c>
      <c r="J808" s="242">
        <v>0.5249999999999998</v>
      </c>
      <c r="K808" s="243">
        <v>0.67500000000000049</v>
      </c>
      <c r="L808" s="243">
        <v>0.80000000000000038</v>
      </c>
      <c r="M808" s="243">
        <v>0.33333333333333331</v>
      </c>
      <c r="N808" s="243">
        <v>0.5249999999999998</v>
      </c>
      <c r="O808" s="243">
        <v>0.55000000000000038</v>
      </c>
      <c r="P808" s="244">
        <v>0.625</v>
      </c>
      <c r="Q808" s="242">
        <v>0.64999999999999958</v>
      </c>
      <c r="R808" s="243">
        <v>0.60000000000000031</v>
      </c>
      <c r="S808" s="243">
        <v>0.60000000000000031</v>
      </c>
      <c r="T808" s="243">
        <v>0.5</v>
      </c>
      <c r="U808" s="243">
        <v>0.72500000000000042</v>
      </c>
      <c r="V808" s="243">
        <v>0.69999999999999951</v>
      </c>
      <c r="W808" s="244">
        <v>0.67500000000000049</v>
      </c>
      <c r="X808" s="1016">
        <v>0.62169312169312663</v>
      </c>
      <c r="Y808" s="228"/>
      <c r="Z808" s="393"/>
    </row>
    <row r="809" spans="1:27" x14ac:dyDescent="0.2">
      <c r="A809" s="1059" t="s">
        <v>8</v>
      </c>
      <c r="B809" s="1060"/>
      <c r="C809" s="246">
        <v>0.12178166655711005</v>
      </c>
      <c r="D809" s="247">
        <v>0.12861897942974709</v>
      </c>
      <c r="E809" s="247">
        <v>0.12708333504407648</v>
      </c>
      <c r="F809" s="247">
        <v>0.12367938401112101</v>
      </c>
      <c r="G809" s="247">
        <v>0.13015518283904753</v>
      </c>
      <c r="H809" s="247">
        <v>0.12675775096184455</v>
      </c>
      <c r="I809" s="248">
        <v>0.13480788696781501</v>
      </c>
      <c r="J809" s="246">
        <v>0.12826458137803345</v>
      </c>
      <c r="K809" s="247">
        <v>0.13595558143939268</v>
      </c>
      <c r="L809" s="247">
        <v>0.12531272042208377</v>
      </c>
      <c r="M809" s="247">
        <v>0.11853707248185234</v>
      </c>
      <c r="N809" s="247">
        <v>0.13752359723214277</v>
      </c>
      <c r="O809" s="247">
        <v>0.13557206781050871</v>
      </c>
      <c r="P809" s="248">
        <v>0.13355959297371336</v>
      </c>
      <c r="Q809" s="246">
        <v>0.12823062009513816</v>
      </c>
      <c r="R809" s="247">
        <v>0.12392282340490339</v>
      </c>
      <c r="S809" s="247">
        <v>0.13764386141572812</v>
      </c>
      <c r="T809" s="247">
        <v>0.13306349029031209</v>
      </c>
      <c r="U809" s="247">
        <v>0.12499799561400324</v>
      </c>
      <c r="V809" s="247">
        <v>0.12032813724596111</v>
      </c>
      <c r="W809" s="248">
        <v>0.12823062009513816</v>
      </c>
      <c r="X809" s="1016">
        <v>0.12917095158525724</v>
      </c>
      <c r="Z809" s="313"/>
    </row>
    <row r="810" spans="1:27" x14ac:dyDescent="0.2">
      <c r="A810" s="1061" t="s">
        <v>1</v>
      </c>
      <c r="B810" s="1062"/>
      <c r="C810" s="250">
        <f>C807/C804*100-100</f>
        <v>18.194444444444443</v>
      </c>
      <c r="D810" s="251">
        <f t="shared" ref="D810:W810" si="314">D807/D804*100-100</f>
        <v>11.911294010059436</v>
      </c>
      <c r="E810" s="251">
        <f t="shared" si="314"/>
        <v>13.263603109282116</v>
      </c>
      <c r="F810" s="251">
        <f t="shared" si="314"/>
        <v>16.380887059899393</v>
      </c>
      <c r="G810" s="251">
        <f t="shared" si="314"/>
        <v>10.590420667581185</v>
      </c>
      <c r="H810" s="251">
        <f t="shared" si="314"/>
        <v>13.554526748971199</v>
      </c>
      <c r="I810" s="252">
        <f t="shared" si="314"/>
        <v>6.7735482395976163</v>
      </c>
      <c r="J810" s="250">
        <f t="shared" si="314"/>
        <v>12.220507544581622</v>
      </c>
      <c r="K810" s="251">
        <f t="shared" si="314"/>
        <v>5.8721993598536812</v>
      </c>
      <c r="L810" s="251">
        <f t="shared" si="314"/>
        <v>14.863968907178787</v>
      </c>
      <c r="M810" s="251">
        <f t="shared" si="314"/>
        <v>21.429660112787687</v>
      </c>
      <c r="N810" s="251">
        <f t="shared" si="314"/>
        <v>4.6650663008687872</v>
      </c>
      <c r="O810" s="251">
        <f t="shared" si="314"/>
        <v>6.1716963877457687</v>
      </c>
      <c r="P810" s="252">
        <f t="shared" si="314"/>
        <v>7.7714906264288999</v>
      </c>
      <c r="Q810" s="250">
        <f t="shared" si="314"/>
        <v>12.250228623685416</v>
      </c>
      <c r="R810" s="251">
        <f t="shared" si="314"/>
        <v>16.152263374485585</v>
      </c>
      <c r="S810" s="251">
        <f t="shared" si="314"/>
        <v>4.5736168267032582</v>
      </c>
      <c r="T810" s="251">
        <f t="shared" si="314"/>
        <v>8.1732967535436529</v>
      </c>
      <c r="U810" s="251">
        <f t="shared" si="314"/>
        <v>15.15317786922725</v>
      </c>
      <c r="V810" s="251">
        <f t="shared" si="314"/>
        <v>19.622199359853681</v>
      </c>
      <c r="W810" s="252">
        <f t="shared" si="314"/>
        <v>12.250228623685416</v>
      </c>
      <c r="X810" s="369">
        <f>X807/X804*100-100</f>
        <v>11.621673767307044</v>
      </c>
      <c r="Y810" s="228"/>
    </row>
    <row r="811" spans="1:27" ht="13.5" thickBot="1" x14ac:dyDescent="0.25">
      <c r="A811" s="1063" t="s">
        <v>27</v>
      </c>
      <c r="B811" s="1064"/>
      <c r="C811" s="220">
        <f>C807-C779</f>
        <v>5169.723</v>
      </c>
      <c r="D811" s="221">
        <f t="shared" ref="D811:T811" si="315">D807-D779</f>
        <v>4894.8829999999998</v>
      </c>
      <c r="E811" s="221">
        <f t="shared" si="315"/>
        <v>4954.0289999999995</v>
      </c>
      <c r="F811" s="221">
        <f t="shared" si="315"/>
        <v>5090.3440000000001</v>
      </c>
      <c r="G811" s="221">
        <f t="shared" si="315"/>
        <v>4837.125</v>
      </c>
      <c r="H811" s="221">
        <f t="shared" si="315"/>
        <v>4966.7420000000002</v>
      </c>
      <c r="I811" s="226">
        <f t="shared" si="315"/>
        <v>4670.1579999999994</v>
      </c>
      <c r="J811" s="220">
        <f t="shared" si="315"/>
        <v>4908.4259999999995</v>
      </c>
      <c r="K811" s="221">
        <f t="shared" si="315"/>
        <v>4630.732</v>
      </c>
      <c r="L811" s="221">
        <f t="shared" si="315"/>
        <v>5023.9669999999996</v>
      </c>
      <c r="M811" s="221">
        <f t="shared" si="315"/>
        <v>5311.2133333333331</v>
      </c>
      <c r="N811" s="221">
        <f t="shared" si="315"/>
        <v>4577.9470000000001</v>
      </c>
      <c r="O811" s="221">
        <f t="shared" si="315"/>
        <v>4643.84</v>
      </c>
      <c r="P811" s="226">
        <f t="shared" si="315"/>
        <v>4713.808</v>
      </c>
      <c r="Q811" s="220">
        <f t="shared" si="315"/>
        <v>4909.7110000000002</v>
      </c>
      <c r="R811" s="221">
        <f t="shared" si="315"/>
        <v>5080.3909999999996</v>
      </c>
      <c r="S811" s="221">
        <f t="shared" si="315"/>
        <v>4573.95</v>
      </c>
      <c r="T811" s="221">
        <f t="shared" si="315"/>
        <v>4731.38</v>
      </c>
      <c r="U811" s="221">
        <f>U807-U779</f>
        <v>5036.6909999999998</v>
      </c>
      <c r="V811" s="221">
        <f t="shared" ref="V811:X811" si="316">V807-V779</f>
        <v>5232.1379999999999</v>
      </c>
      <c r="W811" s="226">
        <f t="shared" si="316"/>
        <v>4909.723</v>
      </c>
      <c r="X811" s="363">
        <f t="shared" si="316"/>
        <v>4882.2050105820099</v>
      </c>
      <c r="Z811" s="210"/>
    </row>
    <row r="812" spans="1:27" x14ac:dyDescent="0.2">
      <c r="A812" s="1065" t="s">
        <v>51</v>
      </c>
      <c r="B812" s="1066"/>
      <c r="C812" s="962">
        <v>544</v>
      </c>
      <c r="D812" s="963">
        <v>540</v>
      </c>
      <c r="E812" s="963">
        <v>540</v>
      </c>
      <c r="F812" s="963">
        <v>91</v>
      </c>
      <c r="G812" s="963">
        <v>552</v>
      </c>
      <c r="H812" s="963">
        <v>541</v>
      </c>
      <c r="I812" s="964">
        <v>548</v>
      </c>
      <c r="J812" s="965">
        <v>568</v>
      </c>
      <c r="K812" s="963">
        <v>577</v>
      </c>
      <c r="L812" s="963">
        <v>592</v>
      </c>
      <c r="M812" s="963">
        <v>110</v>
      </c>
      <c r="N812" s="963">
        <v>581</v>
      </c>
      <c r="O812" s="963">
        <v>582</v>
      </c>
      <c r="P812" s="966">
        <v>586</v>
      </c>
      <c r="Q812" s="962">
        <v>587</v>
      </c>
      <c r="R812" s="963">
        <v>582</v>
      </c>
      <c r="S812" s="963">
        <v>578</v>
      </c>
      <c r="T812" s="963">
        <v>128</v>
      </c>
      <c r="U812" s="963">
        <v>582</v>
      </c>
      <c r="V812" s="963">
        <v>580</v>
      </c>
      <c r="W812" s="966">
        <v>584</v>
      </c>
      <c r="X812" s="961">
        <f>SUM(C812:W812)</f>
        <v>10573</v>
      </c>
      <c r="Y812" s="200" t="s">
        <v>56</v>
      </c>
      <c r="Z812" s="263">
        <f>X797-X812</f>
        <v>32</v>
      </c>
      <c r="AA812" s="285">
        <f>Z812/X797</f>
        <v>3.0174446016030176E-3</v>
      </c>
    </row>
    <row r="813" spans="1:27" x14ac:dyDescent="0.2">
      <c r="A813" s="1067" t="s">
        <v>28</v>
      </c>
      <c r="B813" s="1068"/>
      <c r="C813" s="218">
        <v>153.9399999999998</v>
      </c>
      <c r="D813" s="267">
        <v>153.9399999999998</v>
      </c>
      <c r="E813" s="267">
        <v>153.9399999999998</v>
      </c>
      <c r="F813" s="267">
        <v>153.9399999999998</v>
      </c>
      <c r="G813" s="267">
        <v>153.9399999999998</v>
      </c>
      <c r="H813" s="267">
        <v>153.9399999999998</v>
      </c>
      <c r="I813" s="219">
        <v>153.9399999999998</v>
      </c>
      <c r="J813" s="425">
        <v>153.9399999999998</v>
      </c>
      <c r="K813" s="267">
        <v>153.9399999999998</v>
      </c>
      <c r="L813" s="267">
        <v>153.9399999999998</v>
      </c>
      <c r="M813" s="267">
        <v>153.9399999999998</v>
      </c>
      <c r="N813" s="267">
        <v>153.9399999999998</v>
      </c>
      <c r="O813" s="267">
        <v>153.9399999999998</v>
      </c>
      <c r="P813" s="219">
        <v>153.9399999999998</v>
      </c>
      <c r="Q813" s="425">
        <v>153.9399999999998</v>
      </c>
      <c r="R813" s="267">
        <v>153.9399999999998</v>
      </c>
      <c r="S813" s="267">
        <v>153.9399999999998</v>
      </c>
      <c r="T813" s="267">
        <v>153.9399999999998</v>
      </c>
      <c r="U813" s="267">
        <v>153.9399999999998</v>
      </c>
      <c r="V813" s="267">
        <v>153.9399999999998</v>
      </c>
      <c r="W813" s="219">
        <v>153.9399999999998</v>
      </c>
      <c r="X813" s="222"/>
      <c r="Y813" s="200" t="s">
        <v>57</v>
      </c>
      <c r="Z813" s="200">
        <v>154.22999999999999</v>
      </c>
    </row>
    <row r="814" spans="1:27" ht="13.5" thickBot="1" x14ac:dyDescent="0.25">
      <c r="A814" s="1069" t="s">
        <v>26</v>
      </c>
      <c r="B814" s="1070"/>
      <c r="C814" s="623">
        <f t="shared" ref="C814:W814" si="317">C813-C784</f>
        <v>554</v>
      </c>
      <c r="D814" s="624">
        <f t="shared" si="317"/>
        <v>544</v>
      </c>
      <c r="E814" s="624">
        <f t="shared" si="317"/>
        <v>547</v>
      </c>
      <c r="F814" s="624">
        <f t="shared" si="317"/>
        <v>105</v>
      </c>
      <c r="G814" s="624">
        <f t="shared" si="317"/>
        <v>553</v>
      </c>
      <c r="H814" s="624">
        <f t="shared" si="317"/>
        <v>543</v>
      </c>
      <c r="I814" s="625">
        <f t="shared" si="317"/>
        <v>556</v>
      </c>
      <c r="J814" s="723">
        <f t="shared" si="317"/>
        <v>577</v>
      </c>
      <c r="K814" s="624">
        <f t="shared" si="317"/>
        <v>581</v>
      </c>
      <c r="L814" s="624">
        <f t="shared" si="317"/>
        <v>594</v>
      </c>
      <c r="M814" s="624">
        <f t="shared" si="317"/>
        <v>121</v>
      </c>
      <c r="N814" s="624">
        <f t="shared" si="317"/>
        <v>582</v>
      </c>
      <c r="O814" s="624">
        <f t="shared" si="317"/>
        <v>587</v>
      </c>
      <c r="P814" s="625">
        <f t="shared" si="317"/>
        <v>592</v>
      </c>
      <c r="Q814" s="723">
        <f t="shared" si="317"/>
        <v>590</v>
      </c>
      <c r="R814" s="624">
        <f t="shared" si="317"/>
        <v>587</v>
      </c>
      <c r="S814" s="624">
        <f t="shared" si="317"/>
        <v>583</v>
      </c>
      <c r="T814" s="624">
        <f t="shared" si="317"/>
        <v>136</v>
      </c>
      <c r="U814" s="624">
        <f t="shared" si="317"/>
        <v>586</v>
      </c>
      <c r="V814" s="624">
        <f t="shared" si="317"/>
        <v>582</v>
      </c>
      <c r="W814" s="625">
        <f t="shared" si="317"/>
        <v>590</v>
      </c>
      <c r="X814" s="223"/>
      <c r="Y814" s="200" t="s">
        <v>26</v>
      </c>
      <c r="Z814" s="200">
        <f>Z813-Z798</f>
        <v>0.25999999999999091</v>
      </c>
    </row>
    <row r="815" spans="1:27" ht="13.5" thickBot="1" x14ac:dyDescent="0.25"/>
    <row r="816" spans="1:27" ht="13.5" thickBot="1" x14ac:dyDescent="0.25">
      <c r="A816" s="1003">
        <f>A801+7</f>
        <v>45797</v>
      </c>
      <c r="B816" s="1022"/>
      <c r="C816" s="989">
        <f>C821/C827</f>
        <v>0</v>
      </c>
      <c r="D816" s="989">
        <f t="shared" ref="D816:W816" si="318">D821/D827</f>
        <v>0</v>
      </c>
      <c r="E816" s="989">
        <f t="shared" si="318"/>
        <v>0</v>
      </c>
      <c r="F816" s="989">
        <f t="shared" si="318"/>
        <v>0</v>
      </c>
      <c r="G816" s="989">
        <f t="shared" si="318"/>
        <v>0</v>
      </c>
      <c r="H816" s="989">
        <f t="shared" si="318"/>
        <v>0</v>
      </c>
      <c r="I816" s="989">
        <f t="shared" si="318"/>
        <v>0</v>
      </c>
      <c r="J816" s="989">
        <f t="shared" si="318"/>
        <v>0</v>
      </c>
      <c r="K816" s="989">
        <f t="shared" si="318"/>
        <v>0</v>
      </c>
      <c r="L816" s="989">
        <f t="shared" si="318"/>
        <v>0</v>
      </c>
      <c r="M816" s="989">
        <f t="shared" si="318"/>
        <v>0</v>
      </c>
      <c r="N816" s="989">
        <f t="shared" si="318"/>
        <v>0</v>
      </c>
      <c r="O816" s="989">
        <f t="shared" si="318"/>
        <v>0</v>
      </c>
      <c r="P816" s="989">
        <f t="shared" si="318"/>
        <v>0</v>
      </c>
      <c r="Q816" s="989">
        <f t="shared" si="318"/>
        <v>0</v>
      </c>
      <c r="R816" s="989">
        <f t="shared" si="318"/>
        <v>0</v>
      </c>
      <c r="S816" s="989">
        <f t="shared" si="318"/>
        <v>0</v>
      </c>
      <c r="T816" s="989">
        <f t="shared" si="318"/>
        <v>0</v>
      </c>
      <c r="U816" s="989">
        <f t="shared" si="318"/>
        <v>0</v>
      </c>
      <c r="V816" s="989">
        <f t="shared" si="318"/>
        <v>0</v>
      </c>
      <c r="W816" s="989">
        <f t="shared" si="318"/>
        <v>0</v>
      </c>
    </row>
    <row r="817" spans="1:27" ht="13.5" thickBot="1" x14ac:dyDescent="0.25">
      <c r="A817" s="230" t="s">
        <v>324</v>
      </c>
      <c r="B817" s="1025">
        <f>B802+1</f>
        <v>60</v>
      </c>
      <c r="C817" s="1071" t="s">
        <v>130</v>
      </c>
      <c r="D817" s="1072"/>
      <c r="E817" s="1072"/>
      <c r="F817" s="1072"/>
      <c r="G817" s="1072"/>
      <c r="H817" s="1072"/>
      <c r="I817" s="1073"/>
      <c r="J817" s="1074" t="s">
        <v>131</v>
      </c>
      <c r="K817" s="1072"/>
      <c r="L817" s="1072"/>
      <c r="M817" s="1072"/>
      <c r="N817" s="1072"/>
      <c r="O817" s="1072"/>
      <c r="P817" s="1073"/>
      <c r="Q817" s="1077" t="s">
        <v>53</v>
      </c>
      <c r="R817" s="1078"/>
      <c r="S817" s="1078"/>
      <c r="T817" s="1078"/>
      <c r="U817" s="1078"/>
      <c r="V817" s="1078"/>
      <c r="W817" s="1079"/>
      <c r="X817" s="1080" t="s">
        <v>55</v>
      </c>
      <c r="Y817" s="228"/>
    </row>
    <row r="818" spans="1:27" x14ac:dyDescent="0.2">
      <c r="A818" s="1089" t="s">
        <v>54</v>
      </c>
      <c r="B818" s="1090"/>
      <c r="C818" s="310">
        <v>1</v>
      </c>
      <c r="D818" s="311">
        <v>2</v>
      </c>
      <c r="E818" s="311">
        <v>3</v>
      </c>
      <c r="F818" s="311">
        <v>4</v>
      </c>
      <c r="G818" s="311">
        <v>5</v>
      </c>
      <c r="H818" s="311">
        <v>6</v>
      </c>
      <c r="I818" s="312">
        <v>7</v>
      </c>
      <c r="J818" s="310">
        <v>8</v>
      </c>
      <c r="K818" s="311">
        <v>9</v>
      </c>
      <c r="L818" s="311">
        <v>10</v>
      </c>
      <c r="M818" s="311">
        <v>11</v>
      </c>
      <c r="N818" s="311">
        <v>12</v>
      </c>
      <c r="O818" s="311">
        <v>13</v>
      </c>
      <c r="P818" s="312">
        <v>14</v>
      </c>
      <c r="Q818" s="310">
        <v>15</v>
      </c>
      <c r="R818" s="311">
        <v>16</v>
      </c>
      <c r="S818" s="311">
        <v>17</v>
      </c>
      <c r="T818" s="311">
        <v>18</v>
      </c>
      <c r="U818" s="311">
        <v>19</v>
      </c>
      <c r="V818" s="311">
        <v>20</v>
      </c>
      <c r="W818" s="312">
        <v>21</v>
      </c>
      <c r="X818" s="1081"/>
      <c r="Y818" s="228"/>
      <c r="Z818" s="228"/>
    </row>
    <row r="819" spans="1:27" x14ac:dyDescent="0.2">
      <c r="A819" s="1075" t="s">
        <v>3</v>
      </c>
      <c r="B819" s="1076"/>
      <c r="C819" s="980">
        <v>4392</v>
      </c>
      <c r="D819" s="979">
        <v>4392</v>
      </c>
      <c r="E819" s="979">
        <v>4392</v>
      </c>
      <c r="F819" s="979">
        <v>4392</v>
      </c>
      <c r="G819" s="979">
        <v>4392</v>
      </c>
      <c r="H819" s="979">
        <v>4392</v>
      </c>
      <c r="I819" s="949">
        <v>4392</v>
      </c>
      <c r="J819" s="980">
        <v>4392</v>
      </c>
      <c r="K819" s="979">
        <v>4392</v>
      </c>
      <c r="L819" s="979">
        <v>4392</v>
      </c>
      <c r="M819" s="979">
        <v>4392</v>
      </c>
      <c r="N819" s="979">
        <v>4392</v>
      </c>
      <c r="O819" s="979">
        <v>4392</v>
      </c>
      <c r="P819" s="949">
        <v>4392</v>
      </c>
      <c r="Q819" s="980">
        <v>4392</v>
      </c>
      <c r="R819" s="979">
        <v>4392</v>
      </c>
      <c r="S819" s="979">
        <v>4392</v>
      </c>
      <c r="T819" s="979">
        <v>4392</v>
      </c>
      <c r="U819" s="979">
        <v>4392</v>
      </c>
      <c r="V819" s="979">
        <v>4392</v>
      </c>
      <c r="W819" s="949">
        <v>4392</v>
      </c>
      <c r="X819" s="978">
        <v>4392</v>
      </c>
      <c r="Y819" s="215">
        <f>X819-X804</f>
        <v>18</v>
      </c>
      <c r="Z819" s="210"/>
    </row>
    <row r="820" spans="1:27" hidden="1" x14ac:dyDescent="0.2">
      <c r="A820" s="1075" t="s">
        <v>4</v>
      </c>
      <c r="B820" s="1076"/>
      <c r="C820" s="980"/>
      <c r="D820" s="979"/>
      <c r="E820" s="979"/>
      <c r="F820" s="979"/>
      <c r="G820" s="979"/>
      <c r="H820" s="979"/>
      <c r="I820" s="949"/>
      <c r="J820" s="980"/>
      <c r="K820" s="979"/>
      <c r="L820" s="979"/>
      <c r="M820" s="979"/>
      <c r="N820" s="979"/>
      <c r="O820" s="979"/>
      <c r="P820" s="949"/>
      <c r="Q820" s="980"/>
      <c r="R820" s="979"/>
      <c r="S820" s="979"/>
      <c r="T820" s="979"/>
      <c r="U820" s="979"/>
      <c r="V820" s="979"/>
      <c r="W820" s="949"/>
      <c r="X820" s="978"/>
      <c r="Y820" s="215"/>
      <c r="Z820" s="210"/>
    </row>
    <row r="821" spans="1:27" hidden="1" x14ac:dyDescent="0.2">
      <c r="A821" s="1075" t="s">
        <v>322</v>
      </c>
      <c r="B821" s="1076"/>
      <c r="C821" s="980"/>
      <c r="D821" s="979"/>
      <c r="E821" s="979"/>
      <c r="F821" s="979"/>
      <c r="G821" s="979"/>
      <c r="H821" s="979"/>
      <c r="I821" s="949"/>
      <c r="J821" s="980"/>
      <c r="K821" s="979"/>
      <c r="L821" s="979"/>
      <c r="M821" s="979"/>
      <c r="N821" s="979"/>
      <c r="O821" s="979"/>
      <c r="P821" s="949"/>
      <c r="Q821" s="980"/>
      <c r="R821" s="979"/>
      <c r="S821" s="979"/>
      <c r="T821" s="979"/>
      <c r="U821" s="979"/>
      <c r="V821" s="979"/>
      <c r="W821" s="949"/>
      <c r="X821" s="978"/>
      <c r="Y821" s="215"/>
      <c r="Z821" s="210"/>
    </row>
    <row r="822" spans="1:27" x14ac:dyDescent="0.2">
      <c r="A822" s="1061" t="s">
        <v>6</v>
      </c>
      <c r="B822" s="1062"/>
      <c r="C822" s="239"/>
      <c r="D822" s="240"/>
      <c r="E822" s="240"/>
      <c r="F822" s="240"/>
      <c r="G822" s="240"/>
      <c r="H822" s="240"/>
      <c r="I822" s="241"/>
      <c r="J822" s="239"/>
      <c r="K822" s="240"/>
      <c r="L822" s="240"/>
      <c r="M822" s="240"/>
      <c r="N822" s="240"/>
      <c r="O822" s="240"/>
      <c r="P822" s="241"/>
      <c r="Q822" s="239"/>
      <c r="R822" s="240"/>
      <c r="S822" s="240"/>
      <c r="T822" s="240"/>
      <c r="U822" s="240"/>
      <c r="V822" s="240"/>
      <c r="W822" s="241"/>
      <c r="X822" s="375"/>
    </row>
    <row r="823" spans="1:27" x14ac:dyDescent="0.2">
      <c r="A823" s="1059" t="s">
        <v>7</v>
      </c>
      <c r="B823" s="1060"/>
      <c r="C823" s="242"/>
      <c r="D823" s="243"/>
      <c r="E823" s="243"/>
      <c r="F823" s="243"/>
      <c r="G823" s="243"/>
      <c r="H823" s="243"/>
      <c r="I823" s="244"/>
      <c r="J823" s="242"/>
      <c r="K823" s="243"/>
      <c r="L823" s="243"/>
      <c r="M823" s="243"/>
      <c r="N823" s="243"/>
      <c r="O823" s="243"/>
      <c r="P823" s="244"/>
      <c r="Q823" s="242"/>
      <c r="R823" s="243"/>
      <c r="S823" s="243"/>
      <c r="T823" s="243"/>
      <c r="U823" s="243"/>
      <c r="V823" s="243"/>
      <c r="W823" s="244"/>
      <c r="X823" s="1016"/>
      <c r="Y823" s="228"/>
      <c r="Z823" s="393"/>
    </row>
    <row r="824" spans="1:27" x14ac:dyDescent="0.2">
      <c r="A824" s="1059" t="s">
        <v>8</v>
      </c>
      <c r="B824" s="1060"/>
      <c r="C824" s="246"/>
      <c r="D824" s="247"/>
      <c r="E824" s="247"/>
      <c r="F824" s="247"/>
      <c r="G824" s="247"/>
      <c r="H824" s="247"/>
      <c r="I824" s="248"/>
      <c r="J824" s="246"/>
      <c r="K824" s="247"/>
      <c r="L824" s="247"/>
      <c r="M824" s="247"/>
      <c r="N824" s="247"/>
      <c r="O824" s="247"/>
      <c r="P824" s="248"/>
      <c r="Q824" s="246"/>
      <c r="R824" s="247"/>
      <c r="S824" s="247"/>
      <c r="T824" s="247"/>
      <c r="U824" s="247"/>
      <c r="V824" s="247"/>
      <c r="W824" s="248"/>
      <c r="X824" s="1016"/>
      <c r="Z824" s="313"/>
    </row>
    <row r="825" spans="1:27" x14ac:dyDescent="0.2">
      <c r="A825" s="1061" t="s">
        <v>1</v>
      </c>
      <c r="B825" s="1062"/>
      <c r="C825" s="250">
        <f>C822/C819*100-100</f>
        <v>-100</v>
      </c>
      <c r="D825" s="251">
        <f t="shared" ref="D825:W825" si="319">D822/D819*100-100</f>
        <v>-100</v>
      </c>
      <c r="E825" s="251">
        <f t="shared" si="319"/>
        <v>-100</v>
      </c>
      <c r="F825" s="251">
        <f t="shared" si="319"/>
        <v>-100</v>
      </c>
      <c r="G825" s="251">
        <f t="shared" si="319"/>
        <v>-100</v>
      </c>
      <c r="H825" s="251">
        <f t="shared" si="319"/>
        <v>-100</v>
      </c>
      <c r="I825" s="252">
        <f t="shared" si="319"/>
        <v>-100</v>
      </c>
      <c r="J825" s="250">
        <f t="shared" si="319"/>
        <v>-100</v>
      </c>
      <c r="K825" s="251">
        <f t="shared" si="319"/>
        <v>-100</v>
      </c>
      <c r="L825" s="251">
        <f t="shared" si="319"/>
        <v>-100</v>
      </c>
      <c r="M825" s="251">
        <f t="shared" si="319"/>
        <v>-100</v>
      </c>
      <c r="N825" s="251">
        <f t="shared" si="319"/>
        <v>-100</v>
      </c>
      <c r="O825" s="251">
        <f t="shared" si="319"/>
        <v>-100</v>
      </c>
      <c r="P825" s="252">
        <f t="shared" si="319"/>
        <v>-100</v>
      </c>
      <c r="Q825" s="250">
        <f t="shared" si="319"/>
        <v>-100</v>
      </c>
      <c r="R825" s="251">
        <f t="shared" si="319"/>
        <v>-100</v>
      </c>
      <c r="S825" s="251">
        <f t="shared" si="319"/>
        <v>-100</v>
      </c>
      <c r="T825" s="251">
        <f t="shared" si="319"/>
        <v>-100</v>
      </c>
      <c r="U825" s="251">
        <f t="shared" si="319"/>
        <v>-100</v>
      </c>
      <c r="V825" s="251">
        <f t="shared" si="319"/>
        <v>-100</v>
      </c>
      <c r="W825" s="252">
        <f t="shared" si="319"/>
        <v>-100</v>
      </c>
      <c r="X825" s="369">
        <f>X822/X819*100-100</f>
        <v>-100</v>
      </c>
      <c r="Y825" s="228"/>
    </row>
    <row r="826" spans="1:27" ht="13.5" thickBot="1" x14ac:dyDescent="0.25">
      <c r="A826" s="1063" t="s">
        <v>27</v>
      </c>
      <c r="B826" s="1064"/>
      <c r="C826" s="220">
        <f>C822-C794</f>
        <v>0</v>
      </c>
      <c r="D826" s="221">
        <f t="shared" ref="D826:T826" si="320">D822-D794</f>
        <v>0</v>
      </c>
      <c r="E826" s="221">
        <f t="shared" si="320"/>
        <v>0</v>
      </c>
      <c r="F826" s="221">
        <f t="shared" si="320"/>
        <v>0</v>
      </c>
      <c r="G826" s="221">
        <f t="shared" si="320"/>
        <v>0</v>
      </c>
      <c r="H826" s="221">
        <f t="shared" si="320"/>
        <v>0</v>
      </c>
      <c r="I826" s="226">
        <f t="shared" si="320"/>
        <v>0</v>
      </c>
      <c r="J826" s="220">
        <f t="shared" si="320"/>
        <v>0</v>
      </c>
      <c r="K826" s="221">
        <f t="shared" si="320"/>
        <v>0</v>
      </c>
      <c r="L826" s="221">
        <f t="shared" si="320"/>
        <v>0</v>
      </c>
      <c r="M826" s="221">
        <f t="shared" si="320"/>
        <v>0</v>
      </c>
      <c r="N826" s="221">
        <f t="shared" si="320"/>
        <v>0</v>
      </c>
      <c r="O826" s="221">
        <f t="shared" si="320"/>
        <v>0</v>
      </c>
      <c r="P826" s="226">
        <f t="shared" si="320"/>
        <v>0</v>
      </c>
      <c r="Q826" s="220">
        <f t="shared" si="320"/>
        <v>0</v>
      </c>
      <c r="R826" s="221">
        <f t="shared" si="320"/>
        <v>0</v>
      </c>
      <c r="S826" s="221">
        <f t="shared" si="320"/>
        <v>0</v>
      </c>
      <c r="T826" s="221">
        <f t="shared" si="320"/>
        <v>0</v>
      </c>
      <c r="U826" s="221">
        <f>U822-U794</f>
        <v>0</v>
      </c>
      <c r="V826" s="221">
        <f t="shared" ref="V826:X826" si="321">V822-V794</f>
        <v>0</v>
      </c>
      <c r="W826" s="226">
        <f t="shared" si="321"/>
        <v>0</v>
      </c>
      <c r="X826" s="363">
        <f t="shared" si="321"/>
        <v>-0.127</v>
      </c>
      <c r="Z826" s="210"/>
    </row>
    <row r="827" spans="1:27" x14ac:dyDescent="0.2">
      <c r="A827" s="1065" t="s">
        <v>51</v>
      </c>
      <c r="B827" s="1066"/>
      <c r="C827" s="962">
        <v>543</v>
      </c>
      <c r="D827" s="963">
        <v>538</v>
      </c>
      <c r="E827" s="963">
        <v>537</v>
      </c>
      <c r="F827" s="963">
        <v>87</v>
      </c>
      <c r="G827" s="963">
        <v>552</v>
      </c>
      <c r="H827" s="963">
        <v>539</v>
      </c>
      <c r="I827" s="964">
        <v>546</v>
      </c>
      <c r="J827" s="965">
        <v>567</v>
      </c>
      <c r="K827" s="963">
        <v>576</v>
      </c>
      <c r="L827" s="963">
        <v>590</v>
      </c>
      <c r="M827" s="963">
        <v>106</v>
      </c>
      <c r="N827" s="963">
        <v>581</v>
      </c>
      <c r="O827" s="963">
        <v>578</v>
      </c>
      <c r="P827" s="966">
        <v>586</v>
      </c>
      <c r="Q827" s="962">
        <v>584</v>
      </c>
      <c r="R827" s="963">
        <v>575</v>
      </c>
      <c r="S827" s="963">
        <v>573</v>
      </c>
      <c r="T827" s="963">
        <v>122</v>
      </c>
      <c r="U827" s="963">
        <v>581</v>
      </c>
      <c r="V827" s="963">
        <v>577</v>
      </c>
      <c r="W827" s="966">
        <v>583</v>
      </c>
      <c r="X827" s="961">
        <f>SUM(C827:W827)</f>
        <v>10521</v>
      </c>
      <c r="Y827" s="200" t="s">
        <v>56</v>
      </c>
      <c r="Z827" s="263">
        <f>X812-X827</f>
        <v>52</v>
      </c>
      <c r="AA827" s="285">
        <f>Z827/X812</f>
        <v>4.9181878369431572E-3</v>
      </c>
    </row>
    <row r="828" spans="1:27" x14ac:dyDescent="0.2">
      <c r="A828" s="1067" t="s">
        <v>28</v>
      </c>
      <c r="B828" s="1068"/>
      <c r="C828" s="218">
        <v>153.9399999999998</v>
      </c>
      <c r="D828" s="267">
        <v>153.9399999999998</v>
      </c>
      <c r="E828" s="267">
        <v>153.9399999999998</v>
      </c>
      <c r="F828" s="267">
        <v>153.9399999999998</v>
      </c>
      <c r="G828" s="267">
        <v>153.9399999999998</v>
      </c>
      <c r="H828" s="267">
        <v>153.9399999999998</v>
      </c>
      <c r="I828" s="219">
        <v>153.9399999999998</v>
      </c>
      <c r="J828" s="425">
        <v>153.9399999999998</v>
      </c>
      <c r="K828" s="267">
        <v>153.9399999999998</v>
      </c>
      <c r="L828" s="267">
        <v>153.9399999999998</v>
      </c>
      <c r="M828" s="267">
        <v>153.9399999999998</v>
      </c>
      <c r="N828" s="267">
        <v>153.9399999999998</v>
      </c>
      <c r="O828" s="267">
        <v>153.9399999999998</v>
      </c>
      <c r="P828" s="219">
        <v>153.9399999999998</v>
      </c>
      <c r="Q828" s="425">
        <v>153.9399999999998</v>
      </c>
      <c r="R828" s="267">
        <v>153.9399999999998</v>
      </c>
      <c r="S828" s="267">
        <v>153.9399999999998</v>
      </c>
      <c r="T828" s="267">
        <v>153.9399999999998</v>
      </c>
      <c r="U828" s="267">
        <v>153.9399999999998</v>
      </c>
      <c r="V828" s="267">
        <v>153.9399999999998</v>
      </c>
      <c r="W828" s="219">
        <v>153.9399999999998</v>
      </c>
      <c r="X828" s="1010">
        <f>AVERAGE(C828:W828)</f>
        <v>153.93999999999974</v>
      </c>
      <c r="Y828" s="200" t="s">
        <v>57</v>
      </c>
      <c r="Z828" s="200">
        <v>154.15</v>
      </c>
    </row>
    <row r="829" spans="1:27" ht="13.5" thickBot="1" x14ac:dyDescent="0.25">
      <c r="A829" s="1069" t="s">
        <v>26</v>
      </c>
      <c r="B829" s="1070"/>
      <c r="C829" s="623">
        <f t="shared" ref="C829:W829" si="322">C828-C799</f>
        <v>553</v>
      </c>
      <c r="D829" s="624">
        <f t="shared" si="322"/>
        <v>544</v>
      </c>
      <c r="E829" s="624">
        <f t="shared" si="322"/>
        <v>546</v>
      </c>
      <c r="F829" s="624">
        <f t="shared" si="322"/>
        <v>102</v>
      </c>
      <c r="G829" s="624">
        <f t="shared" si="322"/>
        <v>553</v>
      </c>
      <c r="H829" s="624">
        <f t="shared" si="322"/>
        <v>543</v>
      </c>
      <c r="I829" s="625">
        <f t="shared" si="322"/>
        <v>556</v>
      </c>
      <c r="J829" s="723">
        <f t="shared" si="322"/>
        <v>575</v>
      </c>
      <c r="K829" s="624">
        <f t="shared" si="322"/>
        <v>581</v>
      </c>
      <c r="L829" s="624">
        <f t="shared" si="322"/>
        <v>594</v>
      </c>
      <c r="M829" s="624">
        <f t="shared" si="322"/>
        <v>118</v>
      </c>
      <c r="N829" s="624">
        <f t="shared" si="322"/>
        <v>581</v>
      </c>
      <c r="O829" s="624">
        <f t="shared" si="322"/>
        <v>586</v>
      </c>
      <c r="P829" s="625">
        <f t="shared" si="322"/>
        <v>590</v>
      </c>
      <c r="Q829" s="723">
        <f t="shared" si="322"/>
        <v>589</v>
      </c>
      <c r="R829" s="624">
        <f t="shared" si="322"/>
        <v>587</v>
      </c>
      <c r="S829" s="624">
        <f t="shared" si="322"/>
        <v>582</v>
      </c>
      <c r="T829" s="624">
        <f t="shared" si="322"/>
        <v>135</v>
      </c>
      <c r="U829" s="624">
        <f t="shared" si="322"/>
        <v>586</v>
      </c>
      <c r="V829" s="624">
        <f t="shared" si="322"/>
        <v>582</v>
      </c>
      <c r="W829" s="625">
        <f t="shared" si="322"/>
        <v>589</v>
      </c>
      <c r="X829" s="223"/>
      <c r="Y829" s="200" t="s">
        <v>26</v>
      </c>
      <c r="Z829" s="200">
        <f>Z828-Z813</f>
        <v>-7.9999999999984084E-2</v>
      </c>
    </row>
    <row r="830" spans="1:27" ht="13.5" thickBot="1" x14ac:dyDescent="0.25"/>
    <row r="831" spans="1:27" ht="13.5" thickBot="1" x14ac:dyDescent="0.25">
      <c r="A831" s="1003">
        <f>A816+7</f>
        <v>45804</v>
      </c>
      <c r="B831" s="1022"/>
      <c r="C831" s="989">
        <f>C836/C842</f>
        <v>7.3664825046040522E-2</v>
      </c>
      <c r="D831" s="989">
        <f t="shared" ref="D831:W831" si="323">D836/D842</f>
        <v>7.4626865671641784E-2</v>
      </c>
      <c r="E831" s="989">
        <f t="shared" si="323"/>
        <v>7.4487895716946001E-2</v>
      </c>
      <c r="F831" s="989">
        <f t="shared" si="323"/>
        <v>0.14457831325301204</v>
      </c>
      <c r="G831" s="989">
        <f t="shared" si="323"/>
        <v>7.2463768115942032E-2</v>
      </c>
      <c r="H831" s="989">
        <f t="shared" si="323"/>
        <v>7.434944237918216E-2</v>
      </c>
      <c r="I831" s="989">
        <f t="shared" si="323"/>
        <v>7.3664825046040522E-2</v>
      </c>
      <c r="J831" s="989">
        <f t="shared" si="323"/>
        <v>7.0796460176991149E-2</v>
      </c>
      <c r="K831" s="989">
        <f t="shared" si="323"/>
        <v>6.9565217391304349E-2</v>
      </c>
      <c r="L831" s="989">
        <f t="shared" si="323"/>
        <v>6.7796610169491525E-2</v>
      </c>
      <c r="M831" s="989">
        <f t="shared" si="323"/>
        <v>0.11764705882352941</v>
      </c>
      <c r="N831" s="989">
        <f t="shared" si="323"/>
        <v>6.8846815834767636E-2</v>
      </c>
      <c r="O831" s="989">
        <f t="shared" si="323"/>
        <v>6.9324090121317156E-2</v>
      </c>
      <c r="P831" s="989">
        <f t="shared" si="323"/>
        <v>6.8259385665529013E-2</v>
      </c>
      <c r="Q831" s="989">
        <f t="shared" si="323"/>
        <v>6.8493150684931503E-2</v>
      </c>
      <c r="R831" s="989">
        <f t="shared" si="323"/>
        <v>6.9808027923211169E-2</v>
      </c>
      <c r="S831" s="989">
        <f t="shared" si="323"/>
        <v>6.9808027923211169E-2</v>
      </c>
      <c r="T831" s="989">
        <f t="shared" si="323"/>
        <v>0.10084033613445378</v>
      </c>
      <c r="U831" s="989">
        <f t="shared" si="323"/>
        <v>6.9084628670120898E-2</v>
      </c>
      <c r="V831" s="989">
        <f t="shared" si="323"/>
        <v>6.9565217391304349E-2</v>
      </c>
      <c r="W831" s="989">
        <f t="shared" si="323"/>
        <v>6.8728522336769765E-2</v>
      </c>
    </row>
    <row r="832" spans="1:27" ht="13.5" thickBot="1" x14ac:dyDescent="0.25">
      <c r="A832" s="230" t="s">
        <v>324</v>
      </c>
      <c r="B832" s="1025">
        <f>B817+1</f>
        <v>61</v>
      </c>
      <c r="C832" s="1071" t="s">
        <v>130</v>
      </c>
      <c r="D832" s="1072"/>
      <c r="E832" s="1072"/>
      <c r="F832" s="1072"/>
      <c r="G832" s="1072"/>
      <c r="H832" s="1072"/>
      <c r="I832" s="1073"/>
      <c r="J832" s="1074" t="s">
        <v>131</v>
      </c>
      <c r="K832" s="1072"/>
      <c r="L832" s="1072"/>
      <c r="M832" s="1072"/>
      <c r="N832" s="1072"/>
      <c r="O832" s="1072"/>
      <c r="P832" s="1073"/>
      <c r="Q832" s="1077" t="s">
        <v>53</v>
      </c>
      <c r="R832" s="1078"/>
      <c r="S832" s="1078"/>
      <c r="T832" s="1078"/>
      <c r="U832" s="1078"/>
      <c r="V832" s="1078"/>
      <c r="W832" s="1079"/>
      <c r="X832" s="1080" t="s">
        <v>55</v>
      </c>
      <c r="Y832" s="228"/>
    </row>
    <row r="833" spans="1:27" x14ac:dyDescent="0.2">
      <c r="A833" s="1089" t="s">
        <v>54</v>
      </c>
      <c r="B833" s="1090"/>
      <c r="C833" s="310">
        <v>1</v>
      </c>
      <c r="D833" s="311">
        <v>2</v>
      </c>
      <c r="E833" s="311">
        <v>3</v>
      </c>
      <c r="F833" s="311">
        <v>4</v>
      </c>
      <c r="G833" s="311">
        <v>5</v>
      </c>
      <c r="H833" s="311">
        <v>6</v>
      </c>
      <c r="I833" s="312">
        <v>7</v>
      </c>
      <c r="J833" s="310">
        <v>8</v>
      </c>
      <c r="K833" s="311">
        <v>9</v>
      </c>
      <c r="L833" s="311">
        <v>10</v>
      </c>
      <c r="M833" s="311">
        <v>11</v>
      </c>
      <c r="N833" s="311">
        <v>12</v>
      </c>
      <c r="O833" s="311">
        <v>13</v>
      </c>
      <c r="P833" s="312">
        <v>14</v>
      </c>
      <c r="Q833" s="310">
        <v>15</v>
      </c>
      <c r="R833" s="311">
        <v>16</v>
      </c>
      <c r="S833" s="311">
        <v>17</v>
      </c>
      <c r="T833" s="311">
        <v>18</v>
      </c>
      <c r="U833" s="311">
        <v>19</v>
      </c>
      <c r="V833" s="311">
        <v>20</v>
      </c>
      <c r="W833" s="312">
        <v>21</v>
      </c>
      <c r="X833" s="1081"/>
      <c r="Y833" s="228"/>
      <c r="Z833" s="228"/>
    </row>
    <row r="834" spans="1:27" x14ac:dyDescent="0.2">
      <c r="A834" s="1075" t="s">
        <v>3</v>
      </c>
      <c r="B834" s="1076"/>
      <c r="C834" s="980">
        <v>4410</v>
      </c>
      <c r="D834" s="979">
        <v>4410</v>
      </c>
      <c r="E834" s="979">
        <v>4410</v>
      </c>
      <c r="F834" s="979">
        <v>4410</v>
      </c>
      <c r="G834" s="979">
        <v>4410</v>
      </c>
      <c r="H834" s="979">
        <v>4410</v>
      </c>
      <c r="I834" s="949">
        <v>4410</v>
      </c>
      <c r="J834" s="980">
        <v>4410</v>
      </c>
      <c r="K834" s="979">
        <v>4410</v>
      </c>
      <c r="L834" s="979">
        <v>4410</v>
      </c>
      <c r="M834" s="979">
        <v>4410</v>
      </c>
      <c r="N834" s="979">
        <v>4410</v>
      </c>
      <c r="O834" s="979">
        <v>4410</v>
      </c>
      <c r="P834" s="949">
        <v>4410</v>
      </c>
      <c r="Q834" s="980">
        <v>4410</v>
      </c>
      <c r="R834" s="979">
        <v>4410</v>
      </c>
      <c r="S834" s="979">
        <v>4410</v>
      </c>
      <c r="T834" s="979">
        <v>4410</v>
      </c>
      <c r="U834" s="979">
        <v>4410</v>
      </c>
      <c r="V834" s="979">
        <v>4410</v>
      </c>
      <c r="W834" s="949">
        <v>4410</v>
      </c>
      <c r="X834" s="978">
        <v>4410</v>
      </c>
      <c r="Y834" s="215">
        <f>X834-X819</f>
        <v>18</v>
      </c>
      <c r="Z834" s="210"/>
    </row>
    <row r="835" spans="1:27" x14ac:dyDescent="0.2">
      <c r="A835" s="1075" t="s">
        <v>4</v>
      </c>
      <c r="B835" s="1076"/>
      <c r="C835" s="980">
        <v>205660</v>
      </c>
      <c r="D835" s="979">
        <v>192850</v>
      </c>
      <c r="E835" s="979">
        <v>206251</v>
      </c>
      <c r="F835" s="979">
        <v>59957</v>
      </c>
      <c r="G835" s="979">
        <v>196539</v>
      </c>
      <c r="H835" s="979">
        <v>196152</v>
      </c>
      <c r="I835" s="949">
        <v>201142</v>
      </c>
      <c r="J835" s="980">
        <v>184913</v>
      </c>
      <c r="K835" s="979">
        <v>192717</v>
      </c>
      <c r="L835" s="979">
        <v>192345</v>
      </c>
      <c r="M835" s="979">
        <v>57200</v>
      </c>
      <c r="N835" s="979">
        <v>202046</v>
      </c>
      <c r="O835" s="979">
        <v>188474</v>
      </c>
      <c r="P835" s="949">
        <v>175995</v>
      </c>
      <c r="Q835" s="980">
        <v>192827</v>
      </c>
      <c r="R835" s="979">
        <v>200479</v>
      </c>
      <c r="S835" s="979">
        <v>200148</v>
      </c>
      <c r="T835" s="979">
        <v>50144</v>
      </c>
      <c r="U835" s="979">
        <v>184416</v>
      </c>
      <c r="V835" s="979">
        <v>210411</v>
      </c>
      <c r="W835" s="949">
        <v>207811</v>
      </c>
      <c r="X835" s="978">
        <v>3698477</v>
      </c>
      <c r="Y835" s="215"/>
      <c r="Z835" s="210"/>
    </row>
    <row r="836" spans="1:27" x14ac:dyDescent="0.2">
      <c r="A836" s="1075" t="s">
        <v>322</v>
      </c>
      <c r="B836" s="1076"/>
      <c r="C836" s="980">
        <v>40</v>
      </c>
      <c r="D836" s="979">
        <v>40</v>
      </c>
      <c r="E836" s="979">
        <v>40</v>
      </c>
      <c r="F836" s="979">
        <v>12</v>
      </c>
      <c r="G836" s="979">
        <v>40</v>
      </c>
      <c r="H836" s="979">
        <v>40</v>
      </c>
      <c r="I836" s="949">
        <v>40</v>
      </c>
      <c r="J836" s="980">
        <v>40</v>
      </c>
      <c r="K836" s="979">
        <v>40</v>
      </c>
      <c r="L836" s="979">
        <v>40</v>
      </c>
      <c r="M836" s="979">
        <v>12</v>
      </c>
      <c r="N836" s="979">
        <v>40</v>
      </c>
      <c r="O836" s="979">
        <v>40</v>
      </c>
      <c r="P836" s="949">
        <v>40</v>
      </c>
      <c r="Q836" s="980">
        <v>40</v>
      </c>
      <c r="R836" s="979">
        <v>40</v>
      </c>
      <c r="S836" s="979">
        <v>40</v>
      </c>
      <c r="T836" s="979">
        <v>12</v>
      </c>
      <c r="U836" s="979">
        <v>40</v>
      </c>
      <c r="V836" s="979">
        <v>40</v>
      </c>
      <c r="W836" s="949">
        <v>40</v>
      </c>
      <c r="X836" s="1052">
        <v>756</v>
      </c>
      <c r="Y836" s="215"/>
      <c r="Z836" s="210"/>
    </row>
    <row r="837" spans="1:27" x14ac:dyDescent="0.2">
      <c r="A837" s="1061" t="s">
        <v>6</v>
      </c>
      <c r="B837" s="1062"/>
      <c r="C837" s="239">
        <v>5141.5</v>
      </c>
      <c r="D837" s="240">
        <v>4821.25</v>
      </c>
      <c r="E837" s="240">
        <v>5156.2749999999996</v>
      </c>
      <c r="F837" s="240">
        <v>4996.416666666667</v>
      </c>
      <c r="G837" s="240">
        <v>4913.4750000000004</v>
      </c>
      <c r="H837" s="240">
        <v>4903.8</v>
      </c>
      <c r="I837" s="241">
        <v>5028.55</v>
      </c>
      <c r="J837" s="239">
        <v>4622.8249999999998</v>
      </c>
      <c r="K837" s="240">
        <v>4817.9250000000002</v>
      </c>
      <c r="L837" s="240">
        <v>4808.625</v>
      </c>
      <c r="M837" s="240">
        <v>4766.666666666667</v>
      </c>
      <c r="N837" s="240">
        <v>5051.1499999999996</v>
      </c>
      <c r="O837" s="240">
        <v>4711.8500000000004</v>
      </c>
      <c r="P837" s="241">
        <v>4399.875</v>
      </c>
      <c r="Q837" s="239">
        <v>4820.6750000000002</v>
      </c>
      <c r="R837" s="240">
        <v>5011.9750000000004</v>
      </c>
      <c r="S837" s="240">
        <v>5003.7</v>
      </c>
      <c r="T837" s="240">
        <v>4178.666666666667</v>
      </c>
      <c r="U837" s="240">
        <v>4610.3999999999996</v>
      </c>
      <c r="V837" s="240">
        <v>5260.2749999999996</v>
      </c>
      <c r="W837" s="241">
        <v>5195.2749999999996</v>
      </c>
      <c r="X837" s="375">
        <v>4892.1653439153442</v>
      </c>
    </row>
    <row r="838" spans="1:27" x14ac:dyDescent="0.2">
      <c r="A838" s="1059" t="s">
        <v>7</v>
      </c>
      <c r="B838" s="1060"/>
      <c r="C838" s="1033">
        <v>0.58749999999999969</v>
      </c>
      <c r="D838" s="1034">
        <v>0.55000000000000038</v>
      </c>
      <c r="E838" s="1034">
        <v>0.58749999999999969</v>
      </c>
      <c r="F838" s="1034">
        <v>0.70833333333333315</v>
      </c>
      <c r="G838" s="1034">
        <v>0.66250000000000042</v>
      </c>
      <c r="H838" s="1034">
        <v>0.5375000000000002</v>
      </c>
      <c r="I838" s="1035">
        <v>0.63749999999999951</v>
      </c>
      <c r="J838" s="1033">
        <v>0.51249999999999962</v>
      </c>
      <c r="K838" s="1034">
        <v>0.625</v>
      </c>
      <c r="L838" s="1034">
        <v>0.69999999999999951</v>
      </c>
      <c r="M838" s="1034">
        <v>0.54166666666666674</v>
      </c>
      <c r="N838" s="1034">
        <v>0.5249999999999998</v>
      </c>
      <c r="O838" s="1034">
        <v>0.55000000000000038</v>
      </c>
      <c r="P838" s="1035">
        <v>0.58749999999999969</v>
      </c>
      <c r="Q838" s="1033">
        <v>0.60000000000000031</v>
      </c>
      <c r="R838" s="1034">
        <v>0.61250000000000049</v>
      </c>
      <c r="S838" s="1034">
        <v>0.61250000000000049</v>
      </c>
      <c r="T838" s="1034">
        <v>0.58333333333333326</v>
      </c>
      <c r="U838" s="1034">
        <v>0.58749999999999969</v>
      </c>
      <c r="V838" s="1034">
        <v>0.64999999999999958</v>
      </c>
      <c r="W838" s="1035">
        <v>0.71249999999999958</v>
      </c>
      <c r="X838" s="1016">
        <v>0.602513227513223</v>
      </c>
      <c r="Y838" s="228"/>
      <c r="Z838" s="393"/>
    </row>
    <row r="839" spans="1:27" x14ac:dyDescent="0.2">
      <c r="A839" s="1059" t="s">
        <v>8</v>
      </c>
      <c r="B839" s="1060"/>
      <c r="C839" s="246">
        <v>0.10958106862751282</v>
      </c>
      <c r="D839" s="247">
        <v>0.11629239804097136</v>
      </c>
      <c r="E839" s="247">
        <v>0.11175850792282113</v>
      </c>
      <c r="F839" s="247">
        <v>0.11201896970156928</v>
      </c>
      <c r="G839" s="247">
        <v>0.11588152773294089</v>
      </c>
      <c r="H839" s="247">
        <v>0.11447302362458375</v>
      </c>
      <c r="I839" s="248">
        <v>0.11650133005447445</v>
      </c>
      <c r="J839" s="246">
        <v>0.11854837063643534</v>
      </c>
      <c r="K839" s="247">
        <v>0.11958439188842866</v>
      </c>
      <c r="L839" s="247">
        <v>0.11491425487368398</v>
      </c>
      <c r="M839" s="247">
        <v>0.11211808022083629</v>
      </c>
      <c r="N839" s="247">
        <v>0.11734370585984169</v>
      </c>
      <c r="O839" s="247">
        <v>0.12077278399127686</v>
      </c>
      <c r="P839" s="248">
        <v>0.12397968053562602</v>
      </c>
      <c r="Q839" s="246">
        <v>0.1161220916155993</v>
      </c>
      <c r="R839" s="247">
        <v>0.11195727633366323</v>
      </c>
      <c r="S839" s="247">
        <v>0.11797405575062918</v>
      </c>
      <c r="T839" s="247">
        <v>0.12681311750235741</v>
      </c>
      <c r="U839" s="247">
        <v>0.11712476288100057</v>
      </c>
      <c r="V839" s="247">
        <v>0.10768840867716505</v>
      </c>
      <c r="W839" s="248">
        <v>0.11181740036868389</v>
      </c>
      <c r="X839" s="1016">
        <v>0.11574603648903535</v>
      </c>
      <c r="Z839" s="313"/>
    </row>
    <row r="840" spans="1:27" x14ac:dyDescent="0.2">
      <c r="A840" s="1061" t="s">
        <v>1</v>
      </c>
      <c r="B840" s="1062"/>
      <c r="C840" s="250">
        <f>C837/C834*100-100</f>
        <v>16.587301587301596</v>
      </c>
      <c r="D840" s="251">
        <f t="shared" ref="D840:W840" si="324">D837/D834*100-100</f>
        <v>9.3253968253968083</v>
      </c>
      <c r="E840" s="251">
        <f t="shared" si="324"/>
        <v>16.922335600907019</v>
      </c>
      <c r="F840" s="251">
        <f t="shared" si="324"/>
        <v>13.297430083144363</v>
      </c>
      <c r="G840" s="251">
        <f t="shared" si="324"/>
        <v>11.416666666666671</v>
      </c>
      <c r="H840" s="251">
        <f t="shared" si="324"/>
        <v>11.197278911564638</v>
      </c>
      <c r="I840" s="252">
        <f t="shared" si="324"/>
        <v>14.026077097505677</v>
      </c>
      <c r="J840" s="250">
        <f t="shared" si="324"/>
        <v>4.8259637188208444</v>
      </c>
      <c r="K840" s="251">
        <f t="shared" si="324"/>
        <v>9.25</v>
      </c>
      <c r="L840" s="251">
        <f t="shared" si="324"/>
        <v>9.0391156462584945</v>
      </c>
      <c r="M840" s="251">
        <f t="shared" si="324"/>
        <v>8.087679516250958</v>
      </c>
      <c r="N840" s="251">
        <f t="shared" si="324"/>
        <v>14.538548752834473</v>
      </c>
      <c r="O840" s="251">
        <f t="shared" si="324"/>
        <v>6.8446712018140659</v>
      </c>
      <c r="P840" s="252">
        <f t="shared" si="324"/>
        <v>-0.22959183673469852</v>
      </c>
      <c r="Q840" s="250">
        <f t="shared" si="324"/>
        <v>9.3123582766440052</v>
      </c>
      <c r="R840" s="251">
        <f t="shared" si="324"/>
        <v>13.650226757369623</v>
      </c>
      <c r="S840" s="251">
        <f t="shared" si="324"/>
        <v>13.462585034013614</v>
      </c>
      <c r="T840" s="251">
        <f t="shared" si="324"/>
        <v>-5.2456538170823848</v>
      </c>
      <c r="U840" s="251">
        <f t="shared" si="324"/>
        <v>4.5442176870748199</v>
      </c>
      <c r="V840" s="251">
        <f t="shared" si="324"/>
        <v>19.280612244897938</v>
      </c>
      <c r="W840" s="252">
        <f t="shared" si="324"/>
        <v>17.806689342403615</v>
      </c>
      <c r="X840" s="369">
        <f>X837/X834*100-100</f>
        <v>10.933454510552025</v>
      </c>
      <c r="Y840" s="228"/>
    </row>
    <row r="841" spans="1:27" ht="13.5" thickBot="1" x14ac:dyDescent="0.25">
      <c r="A841" s="1063" t="s">
        <v>27</v>
      </c>
      <c r="B841" s="1064"/>
      <c r="C841" s="220">
        <f>C837-C809</f>
        <v>5141.3782183334433</v>
      </c>
      <c r="D841" s="221">
        <f t="shared" ref="D841:T841" si="325">D837-D809</f>
        <v>4821.12138102057</v>
      </c>
      <c r="E841" s="221">
        <f t="shared" si="325"/>
        <v>5156.1479166649551</v>
      </c>
      <c r="F841" s="221">
        <f t="shared" si="325"/>
        <v>4996.2929872826562</v>
      </c>
      <c r="G841" s="221">
        <f t="shared" si="325"/>
        <v>4913.3448448171612</v>
      </c>
      <c r="H841" s="221">
        <f t="shared" si="325"/>
        <v>4903.6732422490386</v>
      </c>
      <c r="I841" s="226">
        <f t="shared" si="325"/>
        <v>5028.4151921130324</v>
      </c>
      <c r="J841" s="220">
        <f t="shared" si="325"/>
        <v>4622.6967354186218</v>
      </c>
      <c r="K841" s="221">
        <f t="shared" si="325"/>
        <v>4817.7890444185605</v>
      </c>
      <c r="L841" s="221">
        <f t="shared" si="325"/>
        <v>4808.4996872795782</v>
      </c>
      <c r="M841" s="221">
        <f t="shared" si="325"/>
        <v>4766.5481295941854</v>
      </c>
      <c r="N841" s="221">
        <f t="shared" si="325"/>
        <v>5051.0124764027678</v>
      </c>
      <c r="O841" s="221">
        <f t="shared" si="325"/>
        <v>4711.7144279321901</v>
      </c>
      <c r="P841" s="226">
        <f t="shared" si="325"/>
        <v>4399.7414404070259</v>
      </c>
      <c r="Q841" s="220">
        <f t="shared" si="325"/>
        <v>4820.5467693799046</v>
      </c>
      <c r="R841" s="221">
        <f t="shared" si="325"/>
        <v>5011.851077176595</v>
      </c>
      <c r="S841" s="221">
        <f t="shared" si="325"/>
        <v>5003.5623561385837</v>
      </c>
      <c r="T841" s="221">
        <f t="shared" si="325"/>
        <v>4178.5336031763763</v>
      </c>
      <c r="U841" s="221">
        <f>U837-U809</f>
        <v>4610.2750020043859</v>
      </c>
      <c r="V841" s="221">
        <f t="shared" ref="V841:X841" si="326">V837-V809</f>
        <v>5260.1546718627533</v>
      </c>
      <c r="W841" s="226">
        <f t="shared" si="326"/>
        <v>5195.1467693799041</v>
      </c>
      <c r="X841" s="363">
        <f t="shared" si="326"/>
        <v>4892.0361729637589</v>
      </c>
      <c r="Z841" s="210"/>
    </row>
    <row r="842" spans="1:27" x14ac:dyDescent="0.2">
      <c r="A842" s="1065" t="s">
        <v>51</v>
      </c>
      <c r="B842" s="1066"/>
      <c r="C842" s="962">
        <v>543</v>
      </c>
      <c r="D842" s="963">
        <v>536</v>
      </c>
      <c r="E842" s="963">
        <v>537</v>
      </c>
      <c r="F842" s="963">
        <v>83</v>
      </c>
      <c r="G842" s="963">
        <v>552</v>
      </c>
      <c r="H842" s="963">
        <v>538</v>
      </c>
      <c r="I842" s="964">
        <v>543</v>
      </c>
      <c r="J842" s="965">
        <v>565</v>
      </c>
      <c r="K842" s="963">
        <v>575</v>
      </c>
      <c r="L842" s="963">
        <v>590</v>
      </c>
      <c r="M842" s="963">
        <v>102</v>
      </c>
      <c r="N842" s="963">
        <v>581</v>
      </c>
      <c r="O842" s="963">
        <v>577</v>
      </c>
      <c r="P842" s="966">
        <v>586</v>
      </c>
      <c r="Q842" s="962">
        <v>584</v>
      </c>
      <c r="R842" s="963">
        <v>573</v>
      </c>
      <c r="S842" s="963">
        <v>573</v>
      </c>
      <c r="T842" s="963">
        <v>119</v>
      </c>
      <c r="U842" s="963">
        <v>579</v>
      </c>
      <c r="V842" s="963">
        <v>575</v>
      </c>
      <c r="W842" s="966">
        <v>582</v>
      </c>
      <c r="X842" s="961">
        <f>SUM(C842:W842)</f>
        <v>10493</v>
      </c>
      <c r="Y842" s="200" t="s">
        <v>56</v>
      </c>
      <c r="Z842" s="263">
        <f>X827-X842</f>
        <v>28</v>
      </c>
      <c r="AA842" s="285">
        <f>Z842/X827</f>
        <v>2.6613439787092482E-3</v>
      </c>
    </row>
    <row r="843" spans="1:27" x14ac:dyDescent="0.2">
      <c r="A843" s="1067" t="s">
        <v>28</v>
      </c>
      <c r="B843" s="1068"/>
      <c r="C843" s="218">
        <v>153.9399999999998</v>
      </c>
      <c r="D843" s="267">
        <v>153.9399999999998</v>
      </c>
      <c r="E843" s="267">
        <v>153.9399999999998</v>
      </c>
      <c r="F843" s="267">
        <v>153.9399999999998</v>
      </c>
      <c r="G843" s="267">
        <v>153.9399999999998</v>
      </c>
      <c r="H843" s="267">
        <v>153.9399999999998</v>
      </c>
      <c r="I843" s="219">
        <v>153.9399999999998</v>
      </c>
      <c r="J843" s="425">
        <v>153.9399999999998</v>
      </c>
      <c r="K843" s="267">
        <v>153.9399999999998</v>
      </c>
      <c r="L843" s="267">
        <v>153.9399999999998</v>
      </c>
      <c r="M843" s="267">
        <v>153.9399999999998</v>
      </c>
      <c r="N843" s="267">
        <v>153.9399999999998</v>
      </c>
      <c r="O843" s="267">
        <v>153.9399999999998</v>
      </c>
      <c r="P843" s="219">
        <v>153.9399999999998</v>
      </c>
      <c r="Q843" s="425">
        <v>153.9399999999998</v>
      </c>
      <c r="R843" s="267">
        <v>153.9399999999998</v>
      </c>
      <c r="S843" s="267">
        <v>153.9399999999998</v>
      </c>
      <c r="T843" s="267">
        <v>153.9399999999998</v>
      </c>
      <c r="U843" s="267">
        <v>153.9399999999998</v>
      </c>
      <c r="V843" s="267">
        <v>153.9399999999998</v>
      </c>
      <c r="W843" s="219">
        <v>153.9399999999998</v>
      </c>
      <c r="X843" s="1010">
        <f>AVERAGE(C843:W843)</f>
        <v>153.93999999999974</v>
      </c>
      <c r="Y843" s="200" t="s">
        <v>57</v>
      </c>
      <c r="Z843" s="200">
        <v>154.18</v>
      </c>
    </row>
    <row r="844" spans="1:27" ht="13.5" thickBot="1" x14ac:dyDescent="0.25">
      <c r="A844" s="1069" t="s">
        <v>26</v>
      </c>
      <c r="B844" s="1070"/>
      <c r="C844" s="623">
        <f t="shared" ref="C844:W844" si="327">C843-C814</f>
        <v>-400.06000000000017</v>
      </c>
      <c r="D844" s="624">
        <f t="shared" si="327"/>
        <v>-390.06000000000017</v>
      </c>
      <c r="E844" s="624">
        <f t="shared" si="327"/>
        <v>-393.06000000000017</v>
      </c>
      <c r="F844" s="624">
        <f t="shared" si="327"/>
        <v>48.939999999999799</v>
      </c>
      <c r="G844" s="624">
        <f t="shared" si="327"/>
        <v>-399.06000000000017</v>
      </c>
      <c r="H844" s="624">
        <f t="shared" si="327"/>
        <v>-389.06000000000017</v>
      </c>
      <c r="I844" s="625">
        <f t="shared" si="327"/>
        <v>-402.06000000000017</v>
      </c>
      <c r="J844" s="723">
        <f t="shared" si="327"/>
        <v>-423.06000000000017</v>
      </c>
      <c r="K844" s="624">
        <f t="shared" si="327"/>
        <v>-427.06000000000017</v>
      </c>
      <c r="L844" s="624">
        <f t="shared" si="327"/>
        <v>-440.06000000000017</v>
      </c>
      <c r="M844" s="624">
        <f t="shared" si="327"/>
        <v>32.939999999999799</v>
      </c>
      <c r="N844" s="624">
        <f t="shared" si="327"/>
        <v>-428.06000000000017</v>
      </c>
      <c r="O844" s="624">
        <f t="shared" si="327"/>
        <v>-433.06000000000017</v>
      </c>
      <c r="P844" s="625">
        <f t="shared" si="327"/>
        <v>-438.06000000000017</v>
      </c>
      <c r="Q844" s="723">
        <f t="shared" si="327"/>
        <v>-436.06000000000017</v>
      </c>
      <c r="R844" s="624">
        <f t="shared" si="327"/>
        <v>-433.06000000000017</v>
      </c>
      <c r="S844" s="624">
        <f t="shared" si="327"/>
        <v>-429.06000000000017</v>
      </c>
      <c r="T844" s="624">
        <f t="shared" si="327"/>
        <v>17.939999999999799</v>
      </c>
      <c r="U844" s="624">
        <f t="shared" si="327"/>
        <v>-432.06000000000017</v>
      </c>
      <c r="V844" s="624">
        <f t="shared" si="327"/>
        <v>-428.06000000000017</v>
      </c>
      <c r="W844" s="625">
        <f t="shared" si="327"/>
        <v>-436.06000000000017</v>
      </c>
      <c r="X844" s="223"/>
      <c r="Y844" s="200" t="s">
        <v>26</v>
      </c>
      <c r="Z844" s="200">
        <f>Z843-Z828</f>
        <v>3.0000000000001137E-2</v>
      </c>
    </row>
    <row r="845" spans="1:27" ht="13.5" thickBot="1" x14ac:dyDescent="0.25">
      <c r="A845" s="1050"/>
      <c r="B845" s="1050"/>
      <c r="C845" s="1050"/>
      <c r="D845" s="1050"/>
      <c r="E845" s="1050"/>
      <c r="F845" s="1050"/>
      <c r="G845" s="1050"/>
      <c r="H845" s="1050"/>
      <c r="I845" s="1050"/>
      <c r="J845" s="1050"/>
      <c r="K845" s="1050"/>
      <c r="L845" s="1050"/>
      <c r="M845" s="1050"/>
      <c r="N845" s="1050"/>
      <c r="O845" s="1050"/>
      <c r="P845" s="1050"/>
      <c r="Q845" s="1050"/>
      <c r="R845" s="1050"/>
      <c r="S845" s="1050"/>
      <c r="T845" s="1050"/>
      <c r="U845" s="1050"/>
      <c r="V845" s="1050"/>
      <c r="W845" s="1050"/>
      <c r="X845" s="1050"/>
      <c r="Y845" s="1050"/>
      <c r="Z845" s="1050"/>
      <c r="AA845" s="1050"/>
    </row>
    <row r="846" spans="1:27" ht="13.5" thickBot="1" x14ac:dyDescent="0.25">
      <c r="A846" s="1003">
        <f>A831+7</f>
        <v>45811</v>
      </c>
      <c r="B846" s="1022"/>
      <c r="C846" s="989">
        <f>C851/C857</f>
        <v>0</v>
      </c>
      <c r="D846" s="989">
        <f t="shared" ref="D846:W846" si="328">D851/D857</f>
        <v>0</v>
      </c>
      <c r="E846" s="989">
        <f t="shared" si="328"/>
        <v>0</v>
      </c>
      <c r="F846" s="989">
        <f t="shared" si="328"/>
        <v>0</v>
      </c>
      <c r="G846" s="989">
        <f t="shared" si="328"/>
        <v>0</v>
      </c>
      <c r="H846" s="989">
        <f t="shared" si="328"/>
        <v>0</v>
      </c>
      <c r="I846" s="989">
        <f t="shared" si="328"/>
        <v>0</v>
      </c>
      <c r="J846" s="989">
        <f t="shared" si="328"/>
        <v>0</v>
      </c>
      <c r="K846" s="989">
        <f t="shared" si="328"/>
        <v>0</v>
      </c>
      <c r="L846" s="989">
        <f t="shared" si="328"/>
        <v>0</v>
      </c>
      <c r="M846" s="989">
        <f t="shared" si="328"/>
        <v>0</v>
      </c>
      <c r="N846" s="989">
        <f t="shared" si="328"/>
        <v>0</v>
      </c>
      <c r="O846" s="989">
        <f t="shared" si="328"/>
        <v>0</v>
      </c>
      <c r="P846" s="989">
        <f t="shared" si="328"/>
        <v>0</v>
      </c>
      <c r="Q846" s="989">
        <f t="shared" si="328"/>
        <v>0</v>
      </c>
      <c r="R846" s="989">
        <f t="shared" si="328"/>
        <v>0</v>
      </c>
      <c r="S846" s="989">
        <f t="shared" si="328"/>
        <v>0</v>
      </c>
      <c r="T846" s="989">
        <f t="shared" si="328"/>
        <v>0</v>
      </c>
      <c r="U846" s="989">
        <f t="shared" si="328"/>
        <v>0</v>
      </c>
      <c r="V846" s="989">
        <f t="shared" si="328"/>
        <v>0</v>
      </c>
      <c r="W846" s="989">
        <f t="shared" si="328"/>
        <v>0</v>
      </c>
      <c r="X846" s="1050"/>
      <c r="Y846" s="1050"/>
      <c r="Z846" s="1050"/>
      <c r="AA846" s="1050"/>
    </row>
    <row r="847" spans="1:27" ht="13.5" thickBot="1" x14ac:dyDescent="0.25">
      <c r="A847" s="230" t="s">
        <v>324</v>
      </c>
      <c r="B847" s="1025">
        <f>B832+1</f>
        <v>62</v>
      </c>
      <c r="C847" s="1071" t="s">
        <v>130</v>
      </c>
      <c r="D847" s="1072"/>
      <c r="E847" s="1072"/>
      <c r="F847" s="1072"/>
      <c r="G847" s="1072"/>
      <c r="H847" s="1072"/>
      <c r="I847" s="1073"/>
      <c r="J847" s="1074" t="s">
        <v>131</v>
      </c>
      <c r="K847" s="1072"/>
      <c r="L847" s="1072"/>
      <c r="M847" s="1072"/>
      <c r="N847" s="1072"/>
      <c r="O847" s="1072"/>
      <c r="P847" s="1073"/>
      <c r="Q847" s="1077" t="s">
        <v>53</v>
      </c>
      <c r="R847" s="1078"/>
      <c r="S847" s="1078"/>
      <c r="T847" s="1078"/>
      <c r="U847" s="1078"/>
      <c r="V847" s="1078"/>
      <c r="W847" s="1079"/>
      <c r="X847" s="1080" t="s">
        <v>55</v>
      </c>
      <c r="Y847" s="228"/>
      <c r="Z847" s="1050"/>
      <c r="AA847" s="1050"/>
    </row>
    <row r="848" spans="1:27" x14ac:dyDescent="0.2">
      <c r="A848" s="1089" t="s">
        <v>54</v>
      </c>
      <c r="B848" s="1090"/>
      <c r="C848" s="1044">
        <v>1</v>
      </c>
      <c r="D848" s="1045">
        <v>2</v>
      </c>
      <c r="E848" s="1045">
        <v>3</v>
      </c>
      <c r="F848" s="1045">
        <v>4</v>
      </c>
      <c r="G848" s="1045">
        <v>5</v>
      </c>
      <c r="H848" s="1045">
        <v>6</v>
      </c>
      <c r="I848" s="1046">
        <v>7</v>
      </c>
      <c r="J848" s="1044">
        <v>8</v>
      </c>
      <c r="K848" s="1045">
        <v>9</v>
      </c>
      <c r="L848" s="1045">
        <v>10</v>
      </c>
      <c r="M848" s="1045">
        <v>11</v>
      </c>
      <c r="N848" s="1045">
        <v>12</v>
      </c>
      <c r="O848" s="1045">
        <v>13</v>
      </c>
      <c r="P848" s="1046">
        <v>14</v>
      </c>
      <c r="Q848" s="1044">
        <v>15</v>
      </c>
      <c r="R848" s="1045">
        <v>16</v>
      </c>
      <c r="S848" s="1045">
        <v>17</v>
      </c>
      <c r="T848" s="1045">
        <v>18</v>
      </c>
      <c r="U848" s="1045">
        <v>19</v>
      </c>
      <c r="V848" s="1045">
        <v>20</v>
      </c>
      <c r="W848" s="1046">
        <v>21</v>
      </c>
      <c r="X848" s="1081"/>
      <c r="Y848" s="228"/>
      <c r="Z848" s="228"/>
      <c r="AA848" s="1050"/>
    </row>
    <row r="849" spans="1:27" x14ac:dyDescent="0.2">
      <c r="A849" s="1075" t="s">
        <v>3</v>
      </c>
      <c r="B849" s="1076"/>
      <c r="C849" s="980">
        <v>4428</v>
      </c>
      <c r="D849" s="979">
        <v>4428</v>
      </c>
      <c r="E849" s="979">
        <v>4428</v>
      </c>
      <c r="F849" s="979">
        <v>4428</v>
      </c>
      <c r="G849" s="979">
        <v>4428</v>
      </c>
      <c r="H849" s="979">
        <v>4428</v>
      </c>
      <c r="I849" s="949">
        <v>4428</v>
      </c>
      <c r="J849" s="980">
        <v>4428</v>
      </c>
      <c r="K849" s="979">
        <v>4428</v>
      </c>
      <c r="L849" s="979">
        <v>4428</v>
      </c>
      <c r="M849" s="979">
        <v>4428</v>
      </c>
      <c r="N849" s="979">
        <v>4428</v>
      </c>
      <c r="O849" s="979">
        <v>4428</v>
      </c>
      <c r="P849" s="949">
        <v>4428</v>
      </c>
      <c r="Q849" s="980">
        <v>4428</v>
      </c>
      <c r="R849" s="979">
        <v>4428</v>
      </c>
      <c r="S849" s="979">
        <v>4428</v>
      </c>
      <c r="T849" s="979">
        <v>4428</v>
      </c>
      <c r="U849" s="979">
        <v>4428</v>
      </c>
      <c r="V849" s="979">
        <v>4428</v>
      </c>
      <c r="W849" s="949">
        <v>4428</v>
      </c>
      <c r="X849" s="978">
        <v>4428</v>
      </c>
      <c r="Y849" s="215">
        <f>X849-X834</f>
        <v>18</v>
      </c>
      <c r="Z849" s="210"/>
      <c r="AA849" s="1050"/>
    </row>
    <row r="850" spans="1:27" x14ac:dyDescent="0.2">
      <c r="A850" s="1075" t="s">
        <v>4</v>
      </c>
      <c r="B850" s="1076"/>
      <c r="C850" s="980"/>
      <c r="D850" s="979"/>
      <c r="E850" s="979"/>
      <c r="F850" s="979"/>
      <c r="G850" s="979"/>
      <c r="H850" s="979"/>
      <c r="I850" s="949"/>
      <c r="J850" s="980"/>
      <c r="K850" s="979"/>
      <c r="L850" s="979"/>
      <c r="M850" s="979"/>
      <c r="N850" s="979"/>
      <c r="O850" s="979"/>
      <c r="P850" s="949"/>
      <c r="Q850" s="980"/>
      <c r="R850" s="979"/>
      <c r="S850" s="979"/>
      <c r="T850" s="979"/>
      <c r="U850" s="979"/>
      <c r="V850" s="979"/>
      <c r="W850" s="949"/>
      <c r="X850" s="978"/>
      <c r="Y850" s="215"/>
      <c r="Z850" s="210"/>
      <c r="AA850" s="1050"/>
    </row>
    <row r="851" spans="1:27" x14ac:dyDescent="0.2">
      <c r="A851" s="1075" t="s">
        <v>322</v>
      </c>
      <c r="B851" s="1076"/>
      <c r="C851" s="980"/>
      <c r="D851" s="979"/>
      <c r="E851" s="979"/>
      <c r="F851" s="979"/>
      <c r="G851" s="979"/>
      <c r="H851" s="979"/>
      <c r="I851" s="949"/>
      <c r="J851" s="980"/>
      <c r="K851" s="979"/>
      <c r="L851" s="979"/>
      <c r="M851" s="979"/>
      <c r="N851" s="979"/>
      <c r="O851" s="979"/>
      <c r="P851" s="949"/>
      <c r="Q851" s="980"/>
      <c r="R851" s="979"/>
      <c r="S851" s="979"/>
      <c r="T851" s="979"/>
      <c r="U851" s="979"/>
      <c r="V851" s="979"/>
      <c r="W851" s="949"/>
      <c r="X851" s="1052"/>
      <c r="Y851" s="215"/>
      <c r="Z851" s="210"/>
      <c r="AA851" s="1050"/>
    </row>
    <row r="852" spans="1:27" x14ac:dyDescent="0.2">
      <c r="A852" s="1061" t="s">
        <v>6</v>
      </c>
      <c r="B852" s="1062"/>
      <c r="C852" s="239"/>
      <c r="D852" s="240"/>
      <c r="E852" s="240"/>
      <c r="F852" s="240"/>
      <c r="G852" s="240"/>
      <c r="H852" s="240"/>
      <c r="I852" s="241"/>
      <c r="J852" s="239"/>
      <c r="K852" s="240"/>
      <c r="L852" s="240"/>
      <c r="M852" s="240"/>
      <c r="N852" s="240"/>
      <c r="O852" s="240"/>
      <c r="P852" s="241"/>
      <c r="Q852" s="239"/>
      <c r="R852" s="240"/>
      <c r="S852" s="240"/>
      <c r="T852" s="240"/>
      <c r="U852" s="240"/>
      <c r="V852" s="240"/>
      <c r="W852" s="241"/>
      <c r="X852" s="375"/>
      <c r="Y852" s="1050"/>
      <c r="Z852" s="1050"/>
      <c r="AA852" s="1050"/>
    </row>
    <row r="853" spans="1:27" x14ac:dyDescent="0.2">
      <c r="A853" s="1059" t="s">
        <v>7</v>
      </c>
      <c r="B853" s="1060"/>
      <c r="C853" s="1033"/>
      <c r="D853" s="1034"/>
      <c r="E853" s="1034"/>
      <c r="F853" s="1034"/>
      <c r="G853" s="1034"/>
      <c r="H853" s="1034"/>
      <c r="I853" s="1035"/>
      <c r="J853" s="1033"/>
      <c r="K853" s="1034"/>
      <c r="L853" s="1034"/>
      <c r="M853" s="1034"/>
      <c r="N853" s="1034"/>
      <c r="O853" s="1034"/>
      <c r="P853" s="1035"/>
      <c r="Q853" s="1033"/>
      <c r="R853" s="1034"/>
      <c r="S853" s="1034"/>
      <c r="T853" s="1034"/>
      <c r="U853" s="1034"/>
      <c r="V853" s="1034"/>
      <c r="W853" s="1035"/>
      <c r="X853" s="1016"/>
      <c r="Y853" s="228"/>
      <c r="Z853" s="393"/>
      <c r="AA853" s="1050"/>
    </row>
    <row r="854" spans="1:27" x14ac:dyDescent="0.2">
      <c r="A854" s="1059" t="s">
        <v>8</v>
      </c>
      <c r="B854" s="1060"/>
      <c r="C854" s="246"/>
      <c r="D854" s="247"/>
      <c r="E854" s="247"/>
      <c r="F854" s="247"/>
      <c r="G854" s="247"/>
      <c r="H854" s="247"/>
      <c r="I854" s="248"/>
      <c r="J854" s="246"/>
      <c r="K854" s="247"/>
      <c r="L854" s="247"/>
      <c r="M854" s="247"/>
      <c r="N854" s="247"/>
      <c r="O854" s="247"/>
      <c r="P854" s="248"/>
      <c r="Q854" s="246"/>
      <c r="R854" s="247"/>
      <c r="S854" s="247"/>
      <c r="T854" s="247"/>
      <c r="U854" s="247"/>
      <c r="V854" s="247"/>
      <c r="W854" s="248"/>
      <c r="X854" s="1016"/>
      <c r="Y854" s="1050"/>
      <c r="Z854" s="313"/>
      <c r="AA854" s="1050"/>
    </row>
    <row r="855" spans="1:27" x14ac:dyDescent="0.2">
      <c r="A855" s="1061" t="s">
        <v>1</v>
      </c>
      <c r="B855" s="1062"/>
      <c r="C855" s="250">
        <f>C852/C849*100-100</f>
        <v>-100</v>
      </c>
      <c r="D855" s="251">
        <f t="shared" ref="D855:W855" si="329">D852/D849*100-100</f>
        <v>-100</v>
      </c>
      <c r="E855" s="251">
        <f t="shared" si="329"/>
        <v>-100</v>
      </c>
      <c r="F855" s="251">
        <f t="shared" si="329"/>
        <v>-100</v>
      </c>
      <c r="G855" s="251">
        <f t="shared" si="329"/>
        <v>-100</v>
      </c>
      <c r="H855" s="251">
        <f t="shared" si="329"/>
        <v>-100</v>
      </c>
      <c r="I855" s="252">
        <f t="shared" si="329"/>
        <v>-100</v>
      </c>
      <c r="J855" s="250">
        <f t="shared" si="329"/>
        <v>-100</v>
      </c>
      <c r="K855" s="251">
        <f t="shared" si="329"/>
        <v>-100</v>
      </c>
      <c r="L855" s="251">
        <f t="shared" si="329"/>
        <v>-100</v>
      </c>
      <c r="M855" s="251">
        <f t="shared" si="329"/>
        <v>-100</v>
      </c>
      <c r="N855" s="251">
        <f t="shared" si="329"/>
        <v>-100</v>
      </c>
      <c r="O855" s="251">
        <f t="shared" si="329"/>
        <v>-100</v>
      </c>
      <c r="P855" s="252">
        <f t="shared" si="329"/>
        <v>-100</v>
      </c>
      <c r="Q855" s="250">
        <f t="shared" si="329"/>
        <v>-100</v>
      </c>
      <c r="R855" s="251">
        <f t="shared" si="329"/>
        <v>-100</v>
      </c>
      <c r="S855" s="251">
        <f t="shared" si="329"/>
        <v>-100</v>
      </c>
      <c r="T855" s="251">
        <f t="shared" si="329"/>
        <v>-100</v>
      </c>
      <c r="U855" s="251">
        <f t="shared" si="329"/>
        <v>-100</v>
      </c>
      <c r="V855" s="251">
        <f t="shared" si="329"/>
        <v>-100</v>
      </c>
      <c r="W855" s="252">
        <f t="shared" si="329"/>
        <v>-100</v>
      </c>
      <c r="X855" s="369">
        <f>X852/X849*100-100</f>
        <v>-100</v>
      </c>
      <c r="Y855" s="228"/>
      <c r="Z855" s="1050"/>
      <c r="AA855" s="1050"/>
    </row>
    <row r="856" spans="1:27" ht="13.5" thickBot="1" x14ac:dyDescent="0.25">
      <c r="A856" s="1063" t="s">
        <v>27</v>
      </c>
      <c r="B856" s="1064"/>
      <c r="C856" s="220">
        <f>C852-C824</f>
        <v>0</v>
      </c>
      <c r="D856" s="221">
        <f t="shared" ref="D856:T856" si="330">D852-D824</f>
        <v>0</v>
      </c>
      <c r="E856" s="221">
        <f t="shared" si="330"/>
        <v>0</v>
      </c>
      <c r="F856" s="221">
        <f t="shared" si="330"/>
        <v>0</v>
      </c>
      <c r="G856" s="221">
        <f t="shared" si="330"/>
        <v>0</v>
      </c>
      <c r="H856" s="221">
        <f t="shared" si="330"/>
        <v>0</v>
      </c>
      <c r="I856" s="226">
        <f t="shared" si="330"/>
        <v>0</v>
      </c>
      <c r="J856" s="220">
        <f t="shared" si="330"/>
        <v>0</v>
      </c>
      <c r="K856" s="221">
        <f t="shared" si="330"/>
        <v>0</v>
      </c>
      <c r="L856" s="221">
        <f t="shared" si="330"/>
        <v>0</v>
      </c>
      <c r="M856" s="221">
        <f t="shared" si="330"/>
        <v>0</v>
      </c>
      <c r="N856" s="221">
        <f t="shared" si="330"/>
        <v>0</v>
      </c>
      <c r="O856" s="221">
        <f t="shared" si="330"/>
        <v>0</v>
      </c>
      <c r="P856" s="226">
        <f t="shared" si="330"/>
        <v>0</v>
      </c>
      <c r="Q856" s="220">
        <f t="shared" si="330"/>
        <v>0</v>
      </c>
      <c r="R856" s="221">
        <f t="shared" si="330"/>
        <v>0</v>
      </c>
      <c r="S856" s="221">
        <f t="shared" si="330"/>
        <v>0</v>
      </c>
      <c r="T856" s="221">
        <f t="shared" si="330"/>
        <v>0</v>
      </c>
      <c r="U856" s="221">
        <f>U852-U824</f>
        <v>0</v>
      </c>
      <c r="V856" s="221">
        <f t="shared" ref="V856:X856" si="331">V852-V824</f>
        <v>0</v>
      </c>
      <c r="W856" s="226">
        <f t="shared" si="331"/>
        <v>0</v>
      </c>
      <c r="X856" s="363">
        <f t="shared" si="331"/>
        <v>0</v>
      </c>
      <c r="Y856" s="1050"/>
      <c r="Z856" s="210"/>
      <c r="AA856" s="1050"/>
    </row>
    <row r="857" spans="1:27" x14ac:dyDescent="0.2">
      <c r="A857" s="1065" t="s">
        <v>51</v>
      </c>
      <c r="B857" s="1066"/>
      <c r="C857" s="962">
        <v>542</v>
      </c>
      <c r="D857" s="963">
        <v>536</v>
      </c>
      <c r="E857" s="963">
        <v>532</v>
      </c>
      <c r="F857" s="963">
        <v>80</v>
      </c>
      <c r="G857" s="963">
        <v>550</v>
      </c>
      <c r="H857" s="963">
        <v>532</v>
      </c>
      <c r="I857" s="964">
        <v>542</v>
      </c>
      <c r="J857" s="965">
        <v>562</v>
      </c>
      <c r="K857" s="963">
        <v>574</v>
      </c>
      <c r="L857" s="963">
        <v>590</v>
      </c>
      <c r="M857" s="963">
        <v>96</v>
      </c>
      <c r="N857" s="963">
        <v>580</v>
      </c>
      <c r="O857" s="963">
        <v>576</v>
      </c>
      <c r="P857" s="966">
        <v>585</v>
      </c>
      <c r="Q857" s="962">
        <v>582</v>
      </c>
      <c r="R857" s="963">
        <v>572</v>
      </c>
      <c r="S857" s="963">
        <v>572</v>
      </c>
      <c r="T857" s="963">
        <v>115</v>
      </c>
      <c r="U857" s="963">
        <v>579</v>
      </c>
      <c r="V857" s="963">
        <v>574</v>
      </c>
      <c r="W857" s="966">
        <v>582</v>
      </c>
      <c r="X857" s="961">
        <f>SUM(C857:W857)</f>
        <v>10453</v>
      </c>
      <c r="Y857" s="1050" t="s">
        <v>56</v>
      </c>
      <c r="Z857" s="263">
        <f>X842-X857</f>
        <v>40</v>
      </c>
      <c r="AA857" s="285">
        <f>Z857/X842</f>
        <v>3.8120651863146858E-3</v>
      </c>
    </row>
    <row r="858" spans="1:27" x14ac:dyDescent="0.2">
      <c r="A858" s="1067" t="s">
        <v>28</v>
      </c>
      <c r="B858" s="1068"/>
      <c r="C858" s="1047"/>
      <c r="D858" s="1048"/>
      <c r="E858" s="1048"/>
      <c r="F858" s="1048"/>
      <c r="G858" s="1048"/>
      <c r="H858" s="1048"/>
      <c r="I858" s="1049"/>
      <c r="J858" s="425"/>
      <c r="K858" s="1048"/>
      <c r="L858" s="1048"/>
      <c r="M858" s="1048"/>
      <c r="N858" s="1048"/>
      <c r="O858" s="1048"/>
      <c r="P858" s="1049"/>
      <c r="Q858" s="425"/>
      <c r="R858" s="1048"/>
      <c r="S858" s="1048"/>
      <c r="T858" s="1048"/>
      <c r="U858" s="1048"/>
      <c r="V858" s="1048"/>
      <c r="W858" s="1049"/>
      <c r="X858" s="1010" t="e">
        <f>AVERAGE(C858:W858)</f>
        <v>#DIV/0!</v>
      </c>
      <c r="Y858" s="1050" t="s">
        <v>57</v>
      </c>
      <c r="Z858" s="1050">
        <v>154.22999999999999</v>
      </c>
      <c r="AA858" s="1050"/>
    </row>
    <row r="859" spans="1:27" ht="13.5" thickBot="1" x14ac:dyDescent="0.25">
      <c r="A859" s="1069" t="s">
        <v>26</v>
      </c>
      <c r="B859" s="1070"/>
      <c r="C859" s="623">
        <f t="shared" ref="C859:W859" si="332">C858-C829</f>
        <v>-553</v>
      </c>
      <c r="D859" s="624">
        <f t="shared" si="332"/>
        <v>-544</v>
      </c>
      <c r="E859" s="624">
        <f t="shared" si="332"/>
        <v>-546</v>
      </c>
      <c r="F859" s="624">
        <f t="shared" si="332"/>
        <v>-102</v>
      </c>
      <c r="G859" s="624">
        <f t="shared" si="332"/>
        <v>-553</v>
      </c>
      <c r="H859" s="624">
        <f t="shared" si="332"/>
        <v>-543</v>
      </c>
      <c r="I859" s="625">
        <f t="shared" si="332"/>
        <v>-556</v>
      </c>
      <c r="J859" s="723">
        <f t="shared" si="332"/>
        <v>-575</v>
      </c>
      <c r="K859" s="624">
        <f t="shared" si="332"/>
        <v>-581</v>
      </c>
      <c r="L859" s="624">
        <f t="shared" si="332"/>
        <v>-594</v>
      </c>
      <c r="M859" s="624">
        <f t="shared" si="332"/>
        <v>-118</v>
      </c>
      <c r="N859" s="624">
        <f t="shared" si="332"/>
        <v>-581</v>
      </c>
      <c r="O859" s="624">
        <f t="shared" si="332"/>
        <v>-586</v>
      </c>
      <c r="P859" s="625">
        <f t="shared" si="332"/>
        <v>-590</v>
      </c>
      <c r="Q859" s="723">
        <f t="shared" si="332"/>
        <v>-589</v>
      </c>
      <c r="R859" s="624">
        <f t="shared" si="332"/>
        <v>-587</v>
      </c>
      <c r="S859" s="624">
        <f t="shared" si="332"/>
        <v>-582</v>
      </c>
      <c r="T859" s="624">
        <f t="shared" si="332"/>
        <v>-135</v>
      </c>
      <c r="U859" s="624">
        <f t="shared" si="332"/>
        <v>-586</v>
      </c>
      <c r="V859" s="624">
        <f t="shared" si="332"/>
        <v>-582</v>
      </c>
      <c r="W859" s="625">
        <f t="shared" si="332"/>
        <v>-589</v>
      </c>
      <c r="X859" s="223"/>
      <c r="Y859" s="1050" t="s">
        <v>26</v>
      </c>
      <c r="Z859" s="1050">
        <f>Z858-Z843</f>
        <v>4.9999999999982947E-2</v>
      </c>
      <c r="AA859" s="1050"/>
    </row>
  </sheetData>
  <mergeCells count="1007">
    <mergeCell ref="A853:B853"/>
    <mergeCell ref="A854:B854"/>
    <mergeCell ref="A855:B855"/>
    <mergeCell ref="A856:B856"/>
    <mergeCell ref="A857:B857"/>
    <mergeCell ref="A858:B858"/>
    <mergeCell ref="A859:B859"/>
    <mergeCell ref="C847:I847"/>
    <mergeCell ref="J847:P847"/>
    <mergeCell ref="Q847:W847"/>
    <mergeCell ref="X847:X848"/>
    <mergeCell ref="A848:B848"/>
    <mergeCell ref="A849:B849"/>
    <mergeCell ref="A850:B850"/>
    <mergeCell ref="A851:B851"/>
    <mergeCell ref="A852:B852"/>
    <mergeCell ref="A828:B828"/>
    <mergeCell ref="A829:B829"/>
    <mergeCell ref="A814:B814"/>
    <mergeCell ref="A818:B818"/>
    <mergeCell ref="A819:B819"/>
    <mergeCell ref="A820:B820"/>
    <mergeCell ref="A821:B821"/>
    <mergeCell ref="A822:B822"/>
    <mergeCell ref="A823:B823"/>
    <mergeCell ref="A824:B824"/>
    <mergeCell ref="A825:B825"/>
    <mergeCell ref="A795:B795"/>
    <mergeCell ref="A796:B796"/>
    <mergeCell ref="A797:B797"/>
    <mergeCell ref="A798:B798"/>
    <mergeCell ref="A799:B799"/>
    <mergeCell ref="A803:B803"/>
    <mergeCell ref="A804:B804"/>
    <mergeCell ref="A826:B826"/>
    <mergeCell ref="A827:B827"/>
    <mergeCell ref="A783:B783"/>
    <mergeCell ref="A784:B784"/>
    <mergeCell ref="A788:B788"/>
    <mergeCell ref="A789:B789"/>
    <mergeCell ref="A790:B790"/>
    <mergeCell ref="A791:B791"/>
    <mergeCell ref="A792:B792"/>
    <mergeCell ref="A793:B793"/>
    <mergeCell ref="A794:B794"/>
    <mergeCell ref="A771:B771"/>
    <mergeCell ref="A775:B775"/>
    <mergeCell ref="A776:B776"/>
    <mergeCell ref="A777:B777"/>
    <mergeCell ref="A778:B778"/>
    <mergeCell ref="A779:B779"/>
    <mergeCell ref="A780:B780"/>
    <mergeCell ref="A781:B781"/>
    <mergeCell ref="A782:B782"/>
    <mergeCell ref="A762:B762"/>
    <mergeCell ref="A763:B763"/>
    <mergeCell ref="A764:B764"/>
    <mergeCell ref="A765:B765"/>
    <mergeCell ref="A766:B766"/>
    <mergeCell ref="A767:B767"/>
    <mergeCell ref="A768:B768"/>
    <mergeCell ref="A769:B769"/>
    <mergeCell ref="A770:B770"/>
    <mergeCell ref="A750:B750"/>
    <mergeCell ref="A751:B751"/>
    <mergeCell ref="A752:B752"/>
    <mergeCell ref="A753:B753"/>
    <mergeCell ref="A754:B754"/>
    <mergeCell ref="A755:B755"/>
    <mergeCell ref="A756:B756"/>
    <mergeCell ref="A757:B757"/>
    <mergeCell ref="A758:B758"/>
    <mergeCell ref="A724:B724"/>
    <mergeCell ref="A725:B725"/>
    <mergeCell ref="A726:B726"/>
    <mergeCell ref="A727:B727"/>
    <mergeCell ref="A728:B728"/>
    <mergeCell ref="A729:B729"/>
    <mergeCell ref="A730:B730"/>
    <mergeCell ref="A731:B731"/>
    <mergeCell ref="A732:B732"/>
    <mergeCell ref="A712:B712"/>
    <mergeCell ref="A713:B713"/>
    <mergeCell ref="A714:B714"/>
    <mergeCell ref="A715:B715"/>
    <mergeCell ref="A716:B716"/>
    <mergeCell ref="A717:B717"/>
    <mergeCell ref="A718:B718"/>
    <mergeCell ref="A719:B719"/>
    <mergeCell ref="A723:B723"/>
    <mergeCell ref="A700:B700"/>
    <mergeCell ref="A701:B701"/>
    <mergeCell ref="A702:B702"/>
    <mergeCell ref="A703:B703"/>
    <mergeCell ref="A704:B704"/>
    <mergeCell ref="A705:B705"/>
    <mergeCell ref="A706:B706"/>
    <mergeCell ref="A710:B710"/>
    <mergeCell ref="A711:B711"/>
    <mergeCell ref="A688:B688"/>
    <mergeCell ref="A689:B689"/>
    <mergeCell ref="A690:B690"/>
    <mergeCell ref="A691:B691"/>
    <mergeCell ref="A692:B692"/>
    <mergeCell ref="A693:B693"/>
    <mergeCell ref="A697:B697"/>
    <mergeCell ref="A698:B698"/>
    <mergeCell ref="A699:B699"/>
    <mergeCell ref="A676:B676"/>
    <mergeCell ref="A677:B677"/>
    <mergeCell ref="A678:B678"/>
    <mergeCell ref="A679:B679"/>
    <mergeCell ref="A680:B680"/>
    <mergeCell ref="A684:B684"/>
    <mergeCell ref="A685:B685"/>
    <mergeCell ref="A686:B686"/>
    <mergeCell ref="A687:B687"/>
    <mergeCell ref="A664:B664"/>
    <mergeCell ref="A665:B665"/>
    <mergeCell ref="A666:B666"/>
    <mergeCell ref="A667:B667"/>
    <mergeCell ref="A671:B671"/>
    <mergeCell ref="A672:B672"/>
    <mergeCell ref="A673:B673"/>
    <mergeCell ref="A674:B674"/>
    <mergeCell ref="A675:B675"/>
    <mergeCell ref="A652:B652"/>
    <mergeCell ref="A653:B653"/>
    <mergeCell ref="A654:B654"/>
    <mergeCell ref="A658:B658"/>
    <mergeCell ref="A659:B659"/>
    <mergeCell ref="A660:B660"/>
    <mergeCell ref="A661:B661"/>
    <mergeCell ref="A662:B662"/>
    <mergeCell ref="A663:B663"/>
    <mergeCell ref="A640:B640"/>
    <mergeCell ref="A641:B641"/>
    <mergeCell ref="A645:B645"/>
    <mergeCell ref="A646:B646"/>
    <mergeCell ref="A647:B647"/>
    <mergeCell ref="A648:B648"/>
    <mergeCell ref="A649:B649"/>
    <mergeCell ref="A650:B650"/>
    <mergeCell ref="A651:B651"/>
    <mergeCell ref="A628:B628"/>
    <mergeCell ref="A632:B632"/>
    <mergeCell ref="A633:B633"/>
    <mergeCell ref="A634:B634"/>
    <mergeCell ref="A635:B635"/>
    <mergeCell ref="A636:B636"/>
    <mergeCell ref="A637:B637"/>
    <mergeCell ref="A638:B638"/>
    <mergeCell ref="A639:B639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10:B610"/>
    <mergeCell ref="A611:B611"/>
    <mergeCell ref="A612:B612"/>
    <mergeCell ref="A613:B613"/>
    <mergeCell ref="A614:B614"/>
    <mergeCell ref="A615:B615"/>
    <mergeCell ref="A593:B593"/>
    <mergeCell ref="A594:B594"/>
    <mergeCell ref="A595:B595"/>
    <mergeCell ref="A596:B596"/>
    <mergeCell ref="A597:B597"/>
    <mergeCell ref="A598:B598"/>
    <mergeCell ref="A599:B599"/>
    <mergeCell ref="A600:B600"/>
    <mergeCell ref="A601:B601"/>
    <mergeCell ref="A602:B602"/>
    <mergeCell ref="A585:B585"/>
    <mergeCell ref="A586:B586"/>
    <mergeCell ref="A587:B587"/>
    <mergeCell ref="A588:B588"/>
    <mergeCell ref="A589:B589"/>
    <mergeCell ref="A606:B606"/>
    <mergeCell ref="A607:B607"/>
    <mergeCell ref="A608:B608"/>
    <mergeCell ref="A609:B609"/>
    <mergeCell ref="A572:B572"/>
    <mergeCell ref="A573:B573"/>
    <mergeCell ref="A574:B574"/>
    <mergeCell ref="A575:B575"/>
    <mergeCell ref="A580:B580"/>
    <mergeCell ref="A581:B581"/>
    <mergeCell ref="A582:B582"/>
    <mergeCell ref="A583:B583"/>
    <mergeCell ref="A584:B584"/>
    <mergeCell ref="A559:B559"/>
    <mergeCell ref="A560:B560"/>
    <mergeCell ref="A561:B561"/>
    <mergeCell ref="A566:B566"/>
    <mergeCell ref="A567:B567"/>
    <mergeCell ref="A568:B568"/>
    <mergeCell ref="A569:B569"/>
    <mergeCell ref="A570:B570"/>
    <mergeCell ref="A571:B571"/>
    <mergeCell ref="A546:B546"/>
    <mergeCell ref="A547:B547"/>
    <mergeCell ref="A552:B552"/>
    <mergeCell ref="A553:B553"/>
    <mergeCell ref="A554:B554"/>
    <mergeCell ref="A555:B555"/>
    <mergeCell ref="A556:B556"/>
    <mergeCell ref="A557:B557"/>
    <mergeCell ref="A558:B558"/>
    <mergeCell ref="A533:B533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24:B524"/>
    <mergeCell ref="A525:B525"/>
    <mergeCell ref="A526:B526"/>
    <mergeCell ref="A527:B527"/>
    <mergeCell ref="A528:B528"/>
    <mergeCell ref="A529:B529"/>
    <mergeCell ref="A530:B530"/>
    <mergeCell ref="A531:B531"/>
    <mergeCell ref="A532:B532"/>
    <mergeCell ref="A511:B511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10:B510"/>
    <mergeCell ref="A485:B485"/>
    <mergeCell ref="A486:B486"/>
    <mergeCell ref="A487:B487"/>
    <mergeCell ref="A488:B488"/>
    <mergeCell ref="A489:B489"/>
    <mergeCell ref="A490:B490"/>
    <mergeCell ref="A491:B491"/>
    <mergeCell ref="A496:B496"/>
    <mergeCell ref="A497:B497"/>
    <mergeCell ref="A472:B472"/>
    <mergeCell ref="A473:B473"/>
    <mergeCell ref="A474:B474"/>
    <mergeCell ref="A475:B475"/>
    <mergeCell ref="A476:B476"/>
    <mergeCell ref="A477:B477"/>
    <mergeCell ref="A482:B482"/>
    <mergeCell ref="A483:B483"/>
    <mergeCell ref="A484:B484"/>
    <mergeCell ref="A459:B459"/>
    <mergeCell ref="A460:B460"/>
    <mergeCell ref="A461:B461"/>
    <mergeCell ref="A462:B462"/>
    <mergeCell ref="A463:B463"/>
    <mergeCell ref="A468:B468"/>
    <mergeCell ref="A469:B469"/>
    <mergeCell ref="A470:B470"/>
    <mergeCell ref="A471:B471"/>
    <mergeCell ref="A446:B446"/>
    <mergeCell ref="A447:B447"/>
    <mergeCell ref="A448:B448"/>
    <mergeCell ref="A449:B449"/>
    <mergeCell ref="A454:B454"/>
    <mergeCell ref="A455:B455"/>
    <mergeCell ref="A456:B456"/>
    <mergeCell ref="A457:B457"/>
    <mergeCell ref="A458:B458"/>
    <mergeCell ref="A433:B433"/>
    <mergeCell ref="A434:B434"/>
    <mergeCell ref="A435:B435"/>
    <mergeCell ref="A440:B440"/>
    <mergeCell ref="A441:B441"/>
    <mergeCell ref="A442:B442"/>
    <mergeCell ref="A443:B443"/>
    <mergeCell ref="A444:B444"/>
    <mergeCell ref="A445:B445"/>
    <mergeCell ref="A420:B420"/>
    <mergeCell ref="A421:B421"/>
    <mergeCell ref="A426:B426"/>
    <mergeCell ref="A427:B427"/>
    <mergeCell ref="A428:B428"/>
    <mergeCell ref="A429:B429"/>
    <mergeCell ref="A430:B430"/>
    <mergeCell ref="A431:B431"/>
    <mergeCell ref="A432:B432"/>
    <mergeCell ref="A407:B407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4:B384"/>
    <mergeCell ref="A360:B360"/>
    <mergeCell ref="A361:B361"/>
    <mergeCell ref="A362:B362"/>
    <mergeCell ref="A363:B363"/>
    <mergeCell ref="A364:B364"/>
    <mergeCell ref="A365:B365"/>
    <mergeCell ref="A366:B366"/>
    <mergeCell ref="A370:B370"/>
    <mergeCell ref="A371:B371"/>
    <mergeCell ref="A359:B359"/>
    <mergeCell ref="A301:B301"/>
    <mergeCell ref="A302:B302"/>
    <mergeCell ref="A303:B303"/>
    <mergeCell ref="A304:B304"/>
    <mergeCell ref="A344:B344"/>
    <mergeCell ref="A345:B345"/>
    <mergeCell ref="A346:B346"/>
    <mergeCell ref="A347:B347"/>
    <mergeCell ref="A348:B348"/>
    <mergeCell ref="A299:B299"/>
    <mergeCell ref="A300:B300"/>
    <mergeCell ref="A349:B349"/>
    <mergeCell ref="A350:B350"/>
    <mergeCell ref="A351:B351"/>
    <mergeCell ref="A352:B352"/>
    <mergeCell ref="A353:B353"/>
    <mergeCell ref="A357:B357"/>
    <mergeCell ref="A358:B358"/>
    <mergeCell ref="A287:B287"/>
    <mergeCell ref="A288:B288"/>
    <mergeCell ref="A289:B289"/>
    <mergeCell ref="A290:B290"/>
    <mergeCell ref="A294:B294"/>
    <mergeCell ref="A295:B295"/>
    <mergeCell ref="A296:B296"/>
    <mergeCell ref="A297:B297"/>
    <mergeCell ref="A298:B298"/>
    <mergeCell ref="A275:B275"/>
    <mergeCell ref="A276:B276"/>
    <mergeCell ref="A280:B280"/>
    <mergeCell ref="A281:B281"/>
    <mergeCell ref="A282:B282"/>
    <mergeCell ref="A283:B283"/>
    <mergeCell ref="A284:B284"/>
    <mergeCell ref="A285:B285"/>
    <mergeCell ref="A286:B286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42:B242"/>
    <mergeCell ref="A243:B243"/>
    <mergeCell ref="A244:B244"/>
    <mergeCell ref="A245:B245"/>
    <mergeCell ref="A246:B246"/>
    <mergeCell ref="A247:B247"/>
    <mergeCell ref="A248:B248"/>
    <mergeCell ref="A252:B252"/>
    <mergeCell ref="A253:B253"/>
    <mergeCell ref="A230:B230"/>
    <mergeCell ref="A231:B231"/>
    <mergeCell ref="A232:B232"/>
    <mergeCell ref="A233:B233"/>
    <mergeCell ref="A234:B234"/>
    <mergeCell ref="A238:B238"/>
    <mergeCell ref="A239:B239"/>
    <mergeCell ref="A240:B240"/>
    <mergeCell ref="A241:B241"/>
    <mergeCell ref="A218:B218"/>
    <mergeCell ref="A219:B219"/>
    <mergeCell ref="A220:B220"/>
    <mergeCell ref="A224:B224"/>
    <mergeCell ref="A225:B225"/>
    <mergeCell ref="A226:B226"/>
    <mergeCell ref="A227:B227"/>
    <mergeCell ref="A228:B228"/>
    <mergeCell ref="A229:B229"/>
    <mergeCell ref="A206:B206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6:B196"/>
    <mergeCell ref="A171:B171"/>
    <mergeCell ref="A172:B172"/>
    <mergeCell ref="A173:B173"/>
    <mergeCell ref="A174:B174"/>
    <mergeCell ref="A175:B175"/>
    <mergeCell ref="A176:B176"/>
    <mergeCell ref="A181:B181"/>
    <mergeCell ref="A182:B182"/>
    <mergeCell ref="A183:B183"/>
    <mergeCell ref="A158:B158"/>
    <mergeCell ref="A159:B159"/>
    <mergeCell ref="A160:B160"/>
    <mergeCell ref="A161:B161"/>
    <mergeCell ref="A166:B166"/>
    <mergeCell ref="A167:B167"/>
    <mergeCell ref="A168:B168"/>
    <mergeCell ref="A169:B169"/>
    <mergeCell ref="A170:B170"/>
    <mergeCell ref="A145:B145"/>
    <mergeCell ref="A146:B146"/>
    <mergeCell ref="A151:B151"/>
    <mergeCell ref="A152:B152"/>
    <mergeCell ref="A153:B153"/>
    <mergeCell ref="A154:B154"/>
    <mergeCell ref="A155:B155"/>
    <mergeCell ref="A156:B156"/>
    <mergeCell ref="A157:B157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11:B111"/>
    <mergeCell ref="A112:B112"/>
    <mergeCell ref="A113:B113"/>
    <mergeCell ref="A114:B114"/>
    <mergeCell ref="A115:B115"/>
    <mergeCell ref="A116:B116"/>
    <mergeCell ref="A117:B117"/>
    <mergeCell ref="A121:B121"/>
    <mergeCell ref="A122:B122"/>
    <mergeCell ref="A99:B99"/>
    <mergeCell ref="A100:B100"/>
    <mergeCell ref="A101:B101"/>
    <mergeCell ref="A102:B102"/>
    <mergeCell ref="A103:B103"/>
    <mergeCell ref="A107:B107"/>
    <mergeCell ref="A108:B108"/>
    <mergeCell ref="A109:B109"/>
    <mergeCell ref="A110:B110"/>
    <mergeCell ref="A87:B87"/>
    <mergeCell ref="A88:B88"/>
    <mergeCell ref="A89:B89"/>
    <mergeCell ref="A93:B93"/>
    <mergeCell ref="A94:B94"/>
    <mergeCell ref="A95:B95"/>
    <mergeCell ref="A96:B96"/>
    <mergeCell ref="A97:B97"/>
    <mergeCell ref="A98:B98"/>
    <mergeCell ref="A75:B75"/>
    <mergeCell ref="A79:B79"/>
    <mergeCell ref="A80:B80"/>
    <mergeCell ref="A81:B81"/>
    <mergeCell ref="A82:B82"/>
    <mergeCell ref="A83:B83"/>
    <mergeCell ref="A84:B84"/>
    <mergeCell ref="A85:B85"/>
    <mergeCell ref="A86:B86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4:B54"/>
    <mergeCell ref="A55:B55"/>
    <mergeCell ref="A56:B56"/>
    <mergeCell ref="A57:B57"/>
    <mergeCell ref="A58:B58"/>
    <mergeCell ref="A59:B59"/>
    <mergeCell ref="A60:B60"/>
    <mergeCell ref="A61:B61"/>
    <mergeCell ref="A65:B65"/>
    <mergeCell ref="A42:B42"/>
    <mergeCell ref="A43:B43"/>
    <mergeCell ref="A44:B44"/>
    <mergeCell ref="A45:B45"/>
    <mergeCell ref="A46:B46"/>
    <mergeCell ref="A47:B47"/>
    <mergeCell ref="A51:B51"/>
    <mergeCell ref="A52:B52"/>
    <mergeCell ref="A53:B53"/>
    <mergeCell ref="A30:B30"/>
    <mergeCell ref="A31:B31"/>
    <mergeCell ref="A32:B32"/>
    <mergeCell ref="A33:B33"/>
    <mergeCell ref="A37:B37"/>
    <mergeCell ref="A38:B38"/>
    <mergeCell ref="A39:B39"/>
    <mergeCell ref="A40:B40"/>
    <mergeCell ref="A41:B41"/>
    <mergeCell ref="A18:B18"/>
    <mergeCell ref="A19:B19"/>
    <mergeCell ref="A23:B23"/>
    <mergeCell ref="A24:B24"/>
    <mergeCell ref="A25:B25"/>
    <mergeCell ref="A26:B26"/>
    <mergeCell ref="A27:B27"/>
    <mergeCell ref="A28:B28"/>
    <mergeCell ref="A29:B29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C551:I551"/>
    <mergeCell ref="C787:I787"/>
    <mergeCell ref="J787:P787"/>
    <mergeCell ref="Q787:W787"/>
    <mergeCell ref="X787:X788"/>
    <mergeCell ref="C774:I774"/>
    <mergeCell ref="J774:P774"/>
    <mergeCell ref="Q774:W774"/>
    <mergeCell ref="X774:X775"/>
    <mergeCell ref="C748:I748"/>
    <mergeCell ref="J748:P748"/>
    <mergeCell ref="Q748:W748"/>
    <mergeCell ref="X748:X749"/>
    <mergeCell ref="J551:P551"/>
    <mergeCell ref="Q551:W551"/>
    <mergeCell ref="X551:X552"/>
    <mergeCell ref="C579:I579"/>
    <mergeCell ref="C565:I565"/>
    <mergeCell ref="J565:P565"/>
    <mergeCell ref="Q565:W565"/>
    <mergeCell ref="X565:X566"/>
    <mergeCell ref="C618:I618"/>
    <mergeCell ref="J618:P618"/>
    <mergeCell ref="Q618:W618"/>
    <mergeCell ref="C537:I537"/>
    <mergeCell ref="J537:P537"/>
    <mergeCell ref="Q537:W537"/>
    <mergeCell ref="C495:I495"/>
    <mergeCell ref="J495:P495"/>
    <mergeCell ref="Q495:W495"/>
    <mergeCell ref="X495:X496"/>
    <mergeCell ref="C523:I523"/>
    <mergeCell ref="J523:P523"/>
    <mergeCell ref="X537:X538"/>
    <mergeCell ref="C509:I509"/>
    <mergeCell ref="J509:P509"/>
    <mergeCell ref="Q509:W509"/>
    <mergeCell ref="X509:X510"/>
    <mergeCell ref="Q523:W523"/>
    <mergeCell ref="X523:X524"/>
    <mergeCell ref="C425:I425"/>
    <mergeCell ref="J425:P425"/>
    <mergeCell ref="Q425:W425"/>
    <mergeCell ref="J383:P383"/>
    <mergeCell ref="Q383:W383"/>
    <mergeCell ref="C383:I383"/>
    <mergeCell ref="Q411:W411"/>
    <mergeCell ref="X467:X468"/>
    <mergeCell ref="C481:I481"/>
    <mergeCell ref="J481:P481"/>
    <mergeCell ref="Q467:W467"/>
    <mergeCell ref="X425:X426"/>
    <mergeCell ref="C467:I467"/>
    <mergeCell ref="J467:P467"/>
    <mergeCell ref="X397:X398"/>
    <mergeCell ref="X383:X384"/>
    <mergeCell ref="Q481:W481"/>
    <mergeCell ref="X481:X482"/>
    <mergeCell ref="AK336:AK339"/>
    <mergeCell ref="AJ336:AJ339"/>
    <mergeCell ref="AG336:AG339"/>
    <mergeCell ref="AI336:AI339"/>
    <mergeCell ref="C369:I369"/>
    <mergeCell ref="J369:P369"/>
    <mergeCell ref="Q369:W369"/>
    <mergeCell ref="C453:I453"/>
    <mergeCell ref="J453:P453"/>
    <mergeCell ref="Q453:W453"/>
    <mergeCell ref="X453:X454"/>
    <mergeCell ref="C439:I439"/>
    <mergeCell ref="J439:P439"/>
    <mergeCell ref="Q439:W439"/>
    <mergeCell ref="X439:X440"/>
    <mergeCell ref="C411:I411"/>
    <mergeCell ref="J411:P411"/>
    <mergeCell ref="O336:O339"/>
    <mergeCell ref="K336:K339"/>
    <mergeCell ref="X369:X370"/>
    <mergeCell ref="X411:X412"/>
    <mergeCell ref="C397:I397"/>
    <mergeCell ref="J397:P397"/>
    <mergeCell ref="Q397:W397"/>
    <mergeCell ref="AI332:AI335"/>
    <mergeCell ref="T332:T335"/>
    <mergeCell ref="U332:U335"/>
    <mergeCell ref="C336:C339"/>
    <mergeCell ref="H336:H339"/>
    <mergeCell ref="I336:I339"/>
    <mergeCell ref="J336:J339"/>
    <mergeCell ref="C332:C335"/>
    <mergeCell ref="H332:H335"/>
    <mergeCell ref="I332:I335"/>
    <mergeCell ref="J332:J335"/>
    <mergeCell ref="K332:K335"/>
    <mergeCell ref="L332:L335"/>
    <mergeCell ref="M332:M335"/>
    <mergeCell ref="O332:O335"/>
    <mergeCell ref="AF336:AF339"/>
    <mergeCell ref="AH336:AH339"/>
    <mergeCell ref="Y336:Y339"/>
    <mergeCell ref="AA336:AA339"/>
    <mergeCell ref="U336:U339"/>
    <mergeCell ref="V336:V339"/>
    <mergeCell ref="Y332:Y335"/>
    <mergeCell ref="M336:M339"/>
    <mergeCell ref="W332:W335"/>
    <mergeCell ref="AF320:AF323"/>
    <mergeCell ref="AG320:AG323"/>
    <mergeCell ref="AH324:AH327"/>
    <mergeCell ref="AI324:AI327"/>
    <mergeCell ref="T324:T327"/>
    <mergeCell ref="U324:U327"/>
    <mergeCell ref="AA332:AA335"/>
    <mergeCell ref="AK328:AK331"/>
    <mergeCell ref="W336:W339"/>
    <mergeCell ref="X336:X339"/>
    <mergeCell ref="Y328:Y331"/>
    <mergeCell ref="AA328:AA331"/>
    <mergeCell ref="AK332:AK335"/>
    <mergeCell ref="Y324:Y327"/>
    <mergeCell ref="AA324:AA327"/>
    <mergeCell ref="AK324:AK327"/>
    <mergeCell ref="W328:W331"/>
    <mergeCell ref="X324:X327"/>
    <mergeCell ref="AF324:AF327"/>
    <mergeCell ref="AG324:AG327"/>
    <mergeCell ref="AJ332:AJ335"/>
    <mergeCell ref="AF332:AF335"/>
    <mergeCell ref="AG332:AG335"/>
    <mergeCell ref="AH332:AH335"/>
    <mergeCell ref="AK312:AK315"/>
    <mergeCell ref="C316:C319"/>
    <mergeCell ref="M316:M319"/>
    <mergeCell ref="O316:O319"/>
    <mergeCell ref="Y316:Y319"/>
    <mergeCell ref="AA316:AA319"/>
    <mergeCell ref="AK316:AK319"/>
    <mergeCell ref="AJ316:AJ319"/>
    <mergeCell ref="AF316:AF319"/>
    <mergeCell ref="AG316:AG319"/>
    <mergeCell ref="X312:X315"/>
    <mergeCell ref="AF312:AF315"/>
    <mergeCell ref="AG312:AG315"/>
    <mergeCell ref="H312:H315"/>
    <mergeCell ref="I312:I315"/>
    <mergeCell ref="J312:J315"/>
    <mergeCell ref="K312:K315"/>
    <mergeCell ref="U316:U319"/>
    <mergeCell ref="V316:V319"/>
    <mergeCell ref="W316:W319"/>
    <mergeCell ref="AH316:AH319"/>
    <mergeCell ref="AI316:AI319"/>
    <mergeCell ref="I316:I319"/>
    <mergeCell ref="J316:J319"/>
    <mergeCell ref="AK320:AK323"/>
    <mergeCell ref="K320:K323"/>
    <mergeCell ref="L320:L323"/>
    <mergeCell ref="T320:T323"/>
    <mergeCell ref="U320:U323"/>
    <mergeCell ref="AA310:AJ310"/>
    <mergeCell ref="C312:C315"/>
    <mergeCell ref="M312:M315"/>
    <mergeCell ref="O312:O315"/>
    <mergeCell ref="Y312:Y315"/>
    <mergeCell ref="AA312:AA315"/>
    <mergeCell ref="C320:C323"/>
    <mergeCell ref="M320:M323"/>
    <mergeCell ref="O320:O323"/>
    <mergeCell ref="Y320:Y323"/>
    <mergeCell ref="AA320:AA323"/>
    <mergeCell ref="AH320:AH323"/>
    <mergeCell ref="AI320:AI323"/>
    <mergeCell ref="AJ320:AJ323"/>
    <mergeCell ref="AH312:AH315"/>
    <mergeCell ref="AI312:AI315"/>
    <mergeCell ref="AJ312:AJ315"/>
    <mergeCell ref="L316:L319"/>
    <mergeCell ref="T316:T319"/>
    <mergeCell ref="AA251:AA253"/>
    <mergeCell ref="C209:L209"/>
    <mergeCell ref="M209:Q209"/>
    <mergeCell ref="R209:Z209"/>
    <mergeCell ref="AA209:AA211"/>
    <mergeCell ref="M251:Q251"/>
    <mergeCell ref="C251:L251"/>
    <mergeCell ref="R251:Z251"/>
    <mergeCell ref="AA293:AA295"/>
    <mergeCell ref="C279:L279"/>
    <mergeCell ref="M279:Q279"/>
    <mergeCell ref="R279:Z279"/>
    <mergeCell ref="AA279:AA281"/>
    <mergeCell ref="C265:L265"/>
    <mergeCell ref="M265:Q265"/>
    <mergeCell ref="R265:Z265"/>
    <mergeCell ref="AA265:AA267"/>
    <mergeCell ref="C293:L293"/>
    <mergeCell ref="M293:Q293"/>
    <mergeCell ref="R293:Z293"/>
    <mergeCell ref="C195:L195"/>
    <mergeCell ref="M195:Q195"/>
    <mergeCell ref="AA237:AA239"/>
    <mergeCell ref="R223:Z223"/>
    <mergeCell ref="AA223:AA225"/>
    <mergeCell ref="C237:L237"/>
    <mergeCell ref="C223:L223"/>
    <mergeCell ref="M223:Q223"/>
    <mergeCell ref="M237:Q237"/>
    <mergeCell ref="R237:Z237"/>
    <mergeCell ref="AO195:AR195"/>
    <mergeCell ref="AO196:AR196"/>
    <mergeCell ref="R195:Z195"/>
    <mergeCell ref="AE195:AH195"/>
    <mergeCell ref="AN120:AQ120"/>
    <mergeCell ref="AN121:AQ121"/>
    <mergeCell ref="AI121:AL121"/>
    <mergeCell ref="AC121:AF121"/>
    <mergeCell ref="AC120:AF120"/>
    <mergeCell ref="AI120:AL120"/>
    <mergeCell ref="Z124:AB128"/>
    <mergeCell ref="AJ192:AM194"/>
    <mergeCell ref="AE196:AH196"/>
    <mergeCell ref="AJ195:AM195"/>
    <mergeCell ref="AJ196:AM196"/>
    <mergeCell ref="Y137:AG137"/>
    <mergeCell ref="Z152:AH152"/>
    <mergeCell ref="P150:X150"/>
    <mergeCell ref="M165:P165"/>
    <mergeCell ref="Q180:X180"/>
    <mergeCell ref="G2:J2"/>
    <mergeCell ref="C8:L8"/>
    <mergeCell ref="M8:V8"/>
    <mergeCell ref="C78:O78"/>
    <mergeCell ref="P78:X78"/>
    <mergeCell ref="C64:O64"/>
    <mergeCell ref="P64:X64"/>
    <mergeCell ref="P50:X50"/>
    <mergeCell ref="C50:O50"/>
    <mergeCell ref="C180:L180"/>
    <mergeCell ref="M180:P180"/>
    <mergeCell ref="C150:L150"/>
    <mergeCell ref="C165:L165"/>
    <mergeCell ref="C135:L135"/>
    <mergeCell ref="C120:O120"/>
    <mergeCell ref="P120:X120"/>
    <mergeCell ref="C92:O92"/>
    <mergeCell ref="P92:X92"/>
    <mergeCell ref="P135:W135"/>
    <mergeCell ref="C106:O106"/>
    <mergeCell ref="P106:X106"/>
    <mergeCell ref="M150:O150"/>
    <mergeCell ref="M135:O135"/>
    <mergeCell ref="S149:V149"/>
    <mergeCell ref="AH6:AI6"/>
    <mergeCell ref="C36:L36"/>
    <mergeCell ref="M36:V36"/>
    <mergeCell ref="C22:L22"/>
    <mergeCell ref="M22:V22"/>
    <mergeCell ref="AA12:AE14"/>
    <mergeCell ref="AH36:AK36"/>
    <mergeCell ref="AE8:AG8"/>
    <mergeCell ref="AB8:AD8"/>
    <mergeCell ref="AP313:AQ331"/>
    <mergeCell ref="L312:L315"/>
    <mergeCell ref="T312:T315"/>
    <mergeCell ref="U312:U315"/>
    <mergeCell ref="V312:V315"/>
    <mergeCell ref="W312:W315"/>
    <mergeCell ref="H328:H331"/>
    <mergeCell ref="I328:I331"/>
    <mergeCell ref="J328:J331"/>
    <mergeCell ref="K328:K331"/>
    <mergeCell ref="L328:L331"/>
    <mergeCell ref="T328:T331"/>
    <mergeCell ref="U328:U331"/>
    <mergeCell ref="V328:V331"/>
    <mergeCell ref="AH328:AH331"/>
    <mergeCell ref="AI328:AI331"/>
    <mergeCell ref="AJ328:AJ331"/>
    <mergeCell ref="X328:X331"/>
    <mergeCell ref="AF328:AF331"/>
    <mergeCell ref="AG328:AG331"/>
    <mergeCell ref="AJ324:AJ327"/>
    <mergeCell ref="H320:H323"/>
    <mergeCell ref="I320:I323"/>
    <mergeCell ref="J320:J323"/>
    <mergeCell ref="C356:I356"/>
    <mergeCell ref="J356:P356"/>
    <mergeCell ref="Q356:W356"/>
    <mergeCell ref="X356:X357"/>
    <mergeCell ref="X343:X344"/>
    <mergeCell ref="J343:P343"/>
    <mergeCell ref="C343:I343"/>
    <mergeCell ref="Q343:W343"/>
    <mergeCell ref="H324:H327"/>
    <mergeCell ref="I324:I327"/>
    <mergeCell ref="L336:L339"/>
    <mergeCell ref="T336:T339"/>
    <mergeCell ref="C310:L310"/>
    <mergeCell ref="O310:X310"/>
    <mergeCell ref="V324:V327"/>
    <mergeCell ref="W324:W327"/>
    <mergeCell ref="J324:J327"/>
    <mergeCell ref="K324:K327"/>
    <mergeCell ref="X332:X335"/>
    <mergeCell ref="C328:C331"/>
    <mergeCell ref="M328:M331"/>
    <mergeCell ref="O328:O331"/>
    <mergeCell ref="C324:C327"/>
    <mergeCell ref="M324:M327"/>
    <mergeCell ref="O324:O327"/>
    <mergeCell ref="V320:V323"/>
    <mergeCell ref="W320:W323"/>
    <mergeCell ref="X316:X319"/>
    <mergeCell ref="H316:H319"/>
    <mergeCell ref="K316:K319"/>
    <mergeCell ref="X320:X323"/>
    <mergeCell ref="L324:L327"/>
    <mergeCell ref="V332:V335"/>
    <mergeCell ref="X618:X619"/>
    <mergeCell ref="C592:I592"/>
    <mergeCell ref="J592:P592"/>
    <mergeCell ref="J579:P579"/>
    <mergeCell ref="Q579:W579"/>
    <mergeCell ref="X579:X580"/>
    <mergeCell ref="C605:I605"/>
    <mergeCell ref="J605:P605"/>
    <mergeCell ref="Q605:W605"/>
    <mergeCell ref="X605:X606"/>
    <mergeCell ref="Q592:W592"/>
    <mergeCell ref="X592:X593"/>
    <mergeCell ref="C722:I722"/>
    <mergeCell ref="J722:P722"/>
    <mergeCell ref="Q722:W722"/>
    <mergeCell ref="X722:X723"/>
    <mergeCell ref="C709:I709"/>
    <mergeCell ref="J709:P709"/>
    <mergeCell ref="Q709:W709"/>
    <mergeCell ref="X709:X710"/>
    <mergeCell ref="C631:I631"/>
    <mergeCell ref="J631:P631"/>
    <mergeCell ref="Q631:W631"/>
    <mergeCell ref="X631:X632"/>
    <mergeCell ref="C657:I657"/>
    <mergeCell ref="J657:P657"/>
    <mergeCell ref="Q657:W657"/>
    <mergeCell ref="X657:X658"/>
    <mergeCell ref="C670:I670"/>
    <mergeCell ref="J670:P670"/>
    <mergeCell ref="Q670:W670"/>
    <mergeCell ref="X670:X671"/>
    <mergeCell ref="C696:I696"/>
    <mergeCell ref="J696:P696"/>
    <mergeCell ref="C644:I644"/>
    <mergeCell ref="J644:P644"/>
    <mergeCell ref="Q644:W644"/>
    <mergeCell ref="X644:X645"/>
    <mergeCell ref="Q696:W696"/>
    <mergeCell ref="X696:X697"/>
    <mergeCell ref="C683:I683"/>
    <mergeCell ref="J683:P683"/>
    <mergeCell ref="Q683:W683"/>
    <mergeCell ref="X683:X684"/>
    <mergeCell ref="C735:I735"/>
    <mergeCell ref="J735:P735"/>
    <mergeCell ref="Q735:W735"/>
    <mergeCell ref="X735:X736"/>
    <mergeCell ref="Q832:W832"/>
    <mergeCell ref="X832:X833"/>
    <mergeCell ref="A833:B833"/>
    <mergeCell ref="A834:B834"/>
    <mergeCell ref="A835:B835"/>
    <mergeCell ref="C761:I761"/>
    <mergeCell ref="J761:P761"/>
    <mergeCell ref="Q761:W761"/>
    <mergeCell ref="X761:X762"/>
    <mergeCell ref="A736:B736"/>
    <mergeCell ref="A737:B737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9:B749"/>
    <mergeCell ref="C802:I802"/>
    <mergeCell ref="J802:P802"/>
    <mergeCell ref="Q802:W802"/>
    <mergeCell ref="X802:X803"/>
    <mergeCell ref="C817:I817"/>
    <mergeCell ref="J817:P817"/>
    <mergeCell ref="Q817:W817"/>
    <mergeCell ref="X817:X818"/>
    <mergeCell ref="A805:B805"/>
    <mergeCell ref="A806:B806"/>
    <mergeCell ref="A807:B807"/>
    <mergeCell ref="A808:B808"/>
    <mergeCell ref="A809:B809"/>
    <mergeCell ref="A810:B810"/>
    <mergeCell ref="A811:B811"/>
    <mergeCell ref="A812:B812"/>
    <mergeCell ref="A813:B813"/>
    <mergeCell ref="A838:B838"/>
    <mergeCell ref="A839:B839"/>
    <mergeCell ref="A840:B840"/>
    <mergeCell ref="A841:B841"/>
    <mergeCell ref="A842:B842"/>
    <mergeCell ref="A843:B843"/>
    <mergeCell ref="A844:B844"/>
    <mergeCell ref="C832:I832"/>
    <mergeCell ref="J832:P832"/>
    <mergeCell ref="A836:B836"/>
    <mergeCell ref="A837:B837"/>
  </mergeCells>
  <conditionalFormatting sqref="C346:W34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9:W35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2:W37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6:W38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0:W4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4:W4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8:W42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W45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0:W47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4:W48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8:W49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2:W5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6:W52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0:W54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4:W5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8:W56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2:W58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5:W59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8:W60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1:W6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4:W6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0:W6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3:W67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6:W68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9:W6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2:W7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8:W7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1:W7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4:W76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7:W7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2:W79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7:W8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2:W8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7:W8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2:W8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mparra</cp:lastModifiedBy>
  <cp:lastPrinted>2018-07-16T23:48:49Z</cp:lastPrinted>
  <dcterms:created xsi:type="dcterms:W3CDTF">1996-11-27T10:00:04Z</dcterms:created>
  <dcterms:modified xsi:type="dcterms:W3CDTF">2025-06-04T20:13:47Z</dcterms:modified>
</cp:coreProperties>
</file>