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2F5C0BD8-F2E2-4627-B7B8-3D3C8124D423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R279" i="6" s="1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U278" i="6"/>
  <c r="HQ278" i="6"/>
  <c r="HR278" i="6" s="1"/>
  <c r="HO278" i="6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JN279" i="1" l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J93" i="6" s="1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K27" i="11" s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G32" i="11" s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K32" i="11" s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K36" i="11" s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I14" i="11" s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I13" i="11" s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K11" i="11" s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E11" i="11" s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I8" i="11" s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I7" i="11" s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G5" i="11" s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I5" i="11" s="1"/>
  <c r="AZ21" i="1"/>
  <c r="BC21" i="1"/>
  <c r="BE21" i="1"/>
  <c r="BI21" i="1"/>
  <c r="BJ21" i="1"/>
  <c r="BK21" i="1"/>
  <c r="BL21" i="1"/>
  <c r="BO21" i="1"/>
  <c r="BQ21" i="1"/>
  <c r="BU21" i="1"/>
  <c r="BV21" i="1"/>
  <c r="BW21" i="1"/>
  <c r="K5" i="11" s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GH237" i="6"/>
  <c r="P7" i="11"/>
  <c r="AT138" i="6"/>
  <c r="J66" i="6"/>
  <c r="HR314" i="6"/>
  <c r="P34" i="11"/>
  <c r="P6" i="11"/>
  <c r="EL210" i="1"/>
  <c r="AT147" i="6"/>
  <c r="P42" i="11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I41" i="11" l="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80" i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H278" i="1"/>
  <c r="EH279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80" i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DV278" i="1"/>
  <c r="DV279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80" i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278" i="1"/>
  <c r="CL279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80" i="6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D278" i="6"/>
  <c r="GD279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80" i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FF278" i="1"/>
  <c r="FF279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80" i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278" i="1"/>
  <c r="HZ279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80" i="6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P278" i="6"/>
  <c r="GP279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80" i="6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H278" i="6"/>
  <c r="EH279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80" i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IL278" i="1"/>
  <c r="IL279" i="1" s="1"/>
  <c r="BZ280" i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278" i="1"/>
  <c r="BZ279" i="1" s="1"/>
  <c r="E31" i="11"/>
  <c r="BB280" i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278" i="1"/>
  <c r="BB279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O11" i="11" s="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16" i="11" l="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80" i="6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R278" i="6"/>
  <c r="R279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T27" i="12" l="1"/>
  <c r="AY13" i="13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F4" i="11" s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L4" i="11" l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JW278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D278" i="10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Q304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<sst xmlns="http://schemas.openxmlformats.org/spreadsheetml/2006/main" count="1485" uniqueCount="208">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</sst>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70" zoomScaleNormal="70" workbookViewId="0">
      <pane xSplit="2" ySplit="3" topLeftCell="IM263" activePane="bottomRight" state="frozen"/>
      <selection pane="topRight" activeCell="C1" sqref="C1"/>
      <selection pane="bottomLeft" activeCell="A4" sqref="A4"/>
      <selection pane="bottomRight" activeCell="JL275" sqref="JL275:JL282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/>
      <c r="H284" s="34">
        <f t="shared" ref="H284:H290" si="4597">((G284+I284)/E284)</f>
        <v>0</v>
      </c>
      <c r="I284" s="33"/>
      <c r="J284" s="34" t="e">
        <f t="shared" ref="J284:J290" si="459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/>
      <c r="T284" s="34">
        <f t="shared" ref="T284:T290" si="4599">((S284+U284)/Q284)</f>
        <v>0</v>
      </c>
      <c r="U284" s="33"/>
      <c r="V284" s="34" t="e">
        <f t="shared" ref="V284:V290" si="460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/>
      <c r="AF284" s="34">
        <f t="shared" ref="AF284:AF290" si="4601">((AE284+AG284)/AC284)</f>
        <v>0</v>
      </c>
      <c r="AG284" s="33"/>
      <c r="AH284" s="34" t="e">
        <f t="shared" ref="AH284:AH290" si="460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/>
      <c r="AR284" s="34">
        <f t="shared" ref="AR284:AR290" si="4603">((AQ284+AS284)/AO284)</f>
        <v>0</v>
      </c>
      <c r="AS284" s="33"/>
      <c r="AT284" s="34" t="e">
        <f t="shared" ref="AT284:AT290" si="460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05">((BC284+BE284)/BA284)</f>
        <v>0</v>
      </c>
      <c r="BE284" s="33"/>
      <c r="BF284" s="34" t="e">
        <f t="shared" ref="BF284:BF290" si="460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/>
      <c r="BP284" s="34">
        <f t="shared" ref="BP284:BP290" si="4607">((BO284+BQ284)/BM284)</f>
        <v>0</v>
      </c>
      <c r="BQ284" s="33"/>
      <c r="BR284" s="34" t="e">
        <f t="shared" ref="BR284:BR290" si="460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/>
      <c r="CB284" s="34">
        <f t="shared" ref="CB284:CB290" si="4609">((CA284+CC284)/BY284)</f>
        <v>0</v>
      </c>
      <c r="CC284" s="33"/>
      <c r="CD284" s="34" t="e">
        <f t="shared" ref="CD284:CD290" si="461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/>
      <c r="CN284" s="34">
        <f t="shared" ref="CN284:CN290" si="4611">((CM284+CO284)/CK284)</f>
        <v>0</v>
      </c>
      <c r="CO284" s="33"/>
      <c r="CP284" s="34" t="e">
        <f t="shared" ref="CP284:CP290" si="461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/>
      <c r="CZ284" s="34">
        <f t="shared" ref="CZ284:CZ290" si="4613">((CY284+DA284)/CW284)</f>
        <v>0</v>
      </c>
      <c r="DA284" s="33"/>
      <c r="DB284" s="34" t="e">
        <f t="shared" ref="DB284:DB290" si="461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/>
      <c r="DL284" s="34">
        <f t="shared" ref="DL284:DL290" si="4615">((DK284+DM284)/DI284)</f>
        <v>0</v>
      </c>
      <c r="DM284" s="33"/>
      <c r="DN284" s="34" t="e">
        <f t="shared" ref="DN284:DN290" si="461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/>
      <c r="DX284" s="34">
        <f t="shared" ref="DX284:DX290" si="4617">((DW284+DY284)/DU284)</f>
        <v>0</v>
      </c>
      <c r="DY284" s="33"/>
      <c r="DZ284" s="34" t="e">
        <f t="shared" ref="DZ284:DZ290" si="461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/>
      <c r="EJ284" s="34">
        <f t="shared" ref="EJ284:EJ290" si="4619">((EI284+EK284)/EG284)</f>
        <v>0</v>
      </c>
      <c r="EK284" s="33"/>
      <c r="EL284" s="34" t="e">
        <f t="shared" ref="EL284:EL290" si="462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/>
      <c r="EV284" s="34">
        <f t="shared" ref="EV284:EV290" si="4621">((EU284+EW284)/ES284)</f>
        <v>0</v>
      </c>
      <c r="EW284" s="33"/>
      <c r="EX284" s="34" t="e">
        <f t="shared" ref="EX284:EX290" si="462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623">((FG284+FI284)/FE284)</f>
        <v>0</v>
      </c>
      <c r="FI284" s="33"/>
      <c r="FJ284" s="34" t="e">
        <f t="shared" ref="FJ284:FJ290" si="462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/>
      <c r="FT284" s="34">
        <f t="shared" ref="FT284:FT290" si="4625">((FS284+FU284)/FQ284)</f>
        <v>0</v>
      </c>
      <c r="FU284" s="33"/>
      <c r="FV284" s="34" t="e">
        <f t="shared" ref="FV284:FV290" si="462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/>
      <c r="GF284" s="34">
        <f t="shared" ref="GF284:GF290" si="4627">((GE284+GG284)/GC284)</f>
        <v>0</v>
      </c>
      <c r="GG284" s="33"/>
      <c r="GH284" s="34" t="e">
        <f t="shared" ref="GH284:GH290" si="462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629">((GQ284+GS284)/GO284)</f>
        <v>0</v>
      </c>
      <c r="GS284" s="33"/>
      <c r="GT284" s="34" t="e">
        <f t="shared" ref="GT284:GT290" si="463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631">((HC284+HE284)/HA284)</f>
        <v>0</v>
      </c>
      <c r="HE284" s="33"/>
      <c r="HF284" s="34" t="e">
        <f t="shared" ref="HF284:HF290" si="463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633">((HO284+HQ284)/HM284)</f>
        <v>0</v>
      </c>
      <c r="HQ284" s="33"/>
      <c r="HR284" s="34" t="e">
        <f t="shared" ref="HR284:HR290" si="463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/>
      <c r="IB284" s="34">
        <f t="shared" ref="IB284:IB290" si="4635">((IA284+IC284)/HY284)</f>
        <v>0</v>
      </c>
      <c r="IC284" s="33"/>
      <c r="ID284" s="34" t="e">
        <f t="shared" ref="ID284:ID290" si="463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/>
      <c r="IN284" s="34">
        <f t="shared" ref="IN284:IN290" si="4637">((IM284+IO284)/IK284)</f>
        <v>0</v>
      </c>
      <c r="IO284" s="33"/>
      <c r="IP284" s="34" t="e">
        <f t="shared" ref="IP284:IP290" si="463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645">+(JK284)/JI284</f>
        <v>0</v>
      </c>
      <c r="JM284" s="15">
        <f t="shared" ref="JM284:JM291" si="4646">+I284+U284+AG284+AS284+BE284+BQ284+CC284+CO284+DA284+DM284+DY284+EK284+EW284+FI284+GG284+GS284+HE284+HQ284+IC284+IO284+FU284</f>
        <v>0</v>
      </c>
      <c r="JN284" s="34" t="e">
        <f t="shared" ref="JN284:JN291" si="4647">+(JM284/(JK284))</f>
        <v>#DIV/0!</v>
      </c>
      <c r="JO284" s="45"/>
      <c r="JP284" s="46"/>
      <c r="JQ284" s="45" t="e">
        <f t="shared" si="4416"/>
        <v>#DIV/0!</v>
      </c>
      <c r="JR284" s="45"/>
      <c r="JS284" s="366" t="e">
        <f t="shared" ref="JS284" si="4648">JR284/JM284</f>
        <v>#DIV/0!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</v>
      </c>
      <c r="JW284" s="403">
        <f t="shared" ref="JW284:JW290" si="4650">SUM(CM284,CO284,CY284,DA284,DK284,DM284,DW284,DY284,EI284,EK284,EU284,EW284,FG284,FI284)/SUM(CK284,CW284,DI284,DU284,EG284,ES284,FE284)</f>
        <v>0</v>
      </c>
      <c r="JX284" s="405">
        <f t="shared" ref="JX284:JX290" si="4651">SUM(FS284,FU284,GE284,GG284,GQ284,GS284,HC284,HE284,HO284,HQ284,IA284,IC284,IM284,IO284,)/SUM(FQ284,GC284,GO284,HA284,HM284,HY284,IK284)</f>
        <v>0</v>
      </c>
      <c r="JY284" s="742" t="e">
        <f t="shared" ref="JY284" si="4652">SUM(I291,U291,AG291,AS291,BE291,BQ291,CC291)/SUM(G291,I291,S291,U291,AE291,AG291,AQ291,AS291,BC291,BE291,BO291,BQ291,CA291,CC291)</f>
        <v>#DIV/0!</v>
      </c>
      <c r="JZ284" s="689" t="e">
        <f t="shared" ref="JZ284" si="4653">SUM(CO291,DA291,DM291,DY291,EK291,EW291,FI291)/SUM(CM291,CO291,CY291,DA291,DK291,DM291,DW291,DY291,EI291,EK291,EU291,EW291,FG291,FI291)</f>
        <v>#DIV/0!</v>
      </c>
      <c r="KA284" s="745" t="e">
        <f t="shared" ref="KA284" si="4654">SUM(,FU291,GG291,GS291,HE291,HQ291,IC291,IO291)/SUM(FU291,FS291,GG291,GE291,GS291,GQ291,HE291,HC291,HQ291,HO291,IC291,IA291,IO291,IM291)</f>
        <v>#DIV/0!</v>
      </c>
      <c r="KB284" s="724">
        <f t="shared" ref="KB284" si="4655">KB286/KB288</f>
        <v>0</v>
      </c>
      <c r="KC284" s="720"/>
      <c r="KD284" s="720">
        <f t="shared" ref="KD284" si="4656">KD286/KD288</f>
        <v>0</v>
      </c>
      <c r="KE284" s="720"/>
      <c r="KF284" s="720">
        <f t="shared" ref="KF284" si="4657">KF286/KF288</f>
        <v>0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/>
      <c r="H285" s="12">
        <f t="shared" si="4597"/>
        <v>0</v>
      </c>
      <c r="I285" s="11"/>
      <c r="J285" s="12" t="e">
        <f t="shared" si="4598"/>
        <v>#DIV/0!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/>
      <c r="T285" s="12">
        <f t="shared" si="4599"/>
        <v>0</v>
      </c>
      <c r="U285" s="11"/>
      <c r="V285" s="12" t="e">
        <f t="shared" si="4600"/>
        <v>#DIV/0!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/>
      <c r="AF285" s="12">
        <f t="shared" si="4601"/>
        <v>0</v>
      </c>
      <c r="AG285" s="11"/>
      <c r="AH285" s="12" t="e">
        <f t="shared" si="4602"/>
        <v>#DIV/0!</v>
      </c>
      <c r="AI285" s="13"/>
      <c r="AJ285" s="11"/>
      <c r="AK285" s="11"/>
      <c r="AL285" s="14"/>
      <c r="AM285" s="10"/>
      <c r="AN285" s="11"/>
      <c r="AO285" s="61">
        <f t="shared" ref="AO285:AO290" si="4670">AO284-AM285</f>
        <v>54</v>
      </c>
      <c r="AP285" s="61">
        <f t="shared" ref="AP285:AP290" si="4671">AP284-AN285</f>
        <v>4</v>
      </c>
      <c r="AQ285" s="11"/>
      <c r="AR285" s="12">
        <f t="shared" si="4603"/>
        <v>0</v>
      </c>
      <c r="AS285" s="11"/>
      <c r="AT285" s="12" t="e">
        <f t="shared" si="4604"/>
        <v>#DIV/0!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/>
      <c r="BD285" s="12">
        <f t="shared" si="4605"/>
        <v>0</v>
      </c>
      <c r="BE285" s="11"/>
      <c r="BF285" s="12" t="e">
        <f t="shared" si="4606"/>
        <v>#DIV/0!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/>
      <c r="BP285" s="12">
        <f t="shared" si="4607"/>
        <v>0</v>
      </c>
      <c r="BQ285" s="11"/>
      <c r="BR285" s="12" t="e">
        <f t="shared" si="4608"/>
        <v>#DIV/0!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/>
      <c r="CB285" s="12">
        <f t="shared" si="4609"/>
        <v>0</v>
      </c>
      <c r="CC285" s="11"/>
      <c r="CD285" s="12" t="e">
        <f t="shared" si="4610"/>
        <v>#DIV/0!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/>
      <c r="CN285" s="12">
        <f t="shared" si="4611"/>
        <v>0</v>
      </c>
      <c r="CO285" s="11"/>
      <c r="CP285" s="12" t="e">
        <f t="shared" si="4612"/>
        <v>#DIV/0!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/>
      <c r="CZ285" s="12">
        <f t="shared" si="4613"/>
        <v>0</v>
      </c>
      <c r="DA285" s="11"/>
      <c r="DB285" s="12" t="e">
        <f t="shared" si="4614"/>
        <v>#DIV/0!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/>
      <c r="DL285" s="12">
        <f t="shared" si="4615"/>
        <v>0</v>
      </c>
      <c r="DM285" s="11"/>
      <c r="DN285" s="12" t="e">
        <f t="shared" si="4616"/>
        <v>#DIV/0!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/>
      <c r="DX285" s="12">
        <f t="shared" si="4617"/>
        <v>0</v>
      </c>
      <c r="DY285" s="11"/>
      <c r="DZ285" s="12" t="e">
        <f t="shared" si="4618"/>
        <v>#DIV/0!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/>
      <c r="EJ285" s="12">
        <f t="shared" si="4619"/>
        <v>0</v>
      </c>
      <c r="EK285" s="11"/>
      <c r="EL285" s="12" t="e">
        <f t="shared" si="4620"/>
        <v>#DIV/0!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/>
      <c r="EV285" s="12">
        <f t="shared" si="4621"/>
        <v>0</v>
      </c>
      <c r="EW285" s="11"/>
      <c r="EX285" s="12" t="e">
        <f t="shared" si="4622"/>
        <v>#DIV/0!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/>
      <c r="FH285" s="12">
        <f t="shared" si="4623"/>
        <v>0</v>
      </c>
      <c r="FI285" s="11"/>
      <c r="FJ285" s="12" t="e">
        <f t="shared" si="4624"/>
        <v>#DIV/0!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/>
      <c r="FT285" s="12">
        <f t="shared" si="4625"/>
        <v>0</v>
      </c>
      <c r="FU285" s="11"/>
      <c r="FV285" s="12" t="e">
        <f t="shared" si="4626"/>
        <v>#DIV/0!</v>
      </c>
      <c r="FW285" s="13"/>
      <c r="FX285" s="11"/>
      <c r="FY285" s="11"/>
      <c r="FZ285" s="14"/>
      <c r="GA285" s="10"/>
      <c r="GB285" s="11"/>
      <c r="GC285" s="61">
        <f t="shared" ref="GC285:GC290" si="4694">GC284-GA285</f>
        <v>566</v>
      </c>
      <c r="GD285" s="61">
        <f t="shared" ref="GD285:GD290" si="4695">GD284-GB285</f>
        <v>41</v>
      </c>
      <c r="GE285" s="11"/>
      <c r="GF285" s="12">
        <f t="shared" si="4627"/>
        <v>0</v>
      </c>
      <c r="GG285" s="11"/>
      <c r="GH285" s="12" t="e">
        <f t="shared" si="4628"/>
        <v>#DIV/0!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/>
      <c r="GR285" s="12">
        <f t="shared" si="4629"/>
        <v>0</v>
      </c>
      <c r="GS285" s="11"/>
      <c r="GT285" s="12" t="e">
        <f t="shared" si="4630"/>
        <v>#DIV/0!</v>
      </c>
      <c r="GU285" s="13"/>
      <c r="GV285" s="11"/>
      <c r="GW285" s="11"/>
      <c r="GX285" s="14"/>
      <c r="GY285" s="10"/>
      <c r="GZ285" s="11"/>
      <c r="HA285" s="61">
        <f t="shared" ref="HA285:HA290" si="4698">HA284-GY285</f>
        <v>76</v>
      </c>
      <c r="HB285" s="61">
        <f t="shared" ref="HB285:HB290" si="4699">HB284-GZ285</f>
        <v>5</v>
      </c>
      <c r="HC285" s="11"/>
      <c r="HD285" s="12">
        <f t="shared" si="4631"/>
        <v>0</v>
      </c>
      <c r="HE285" s="11"/>
      <c r="HF285" s="12" t="e">
        <f t="shared" si="463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/>
      <c r="HP285" s="12">
        <f t="shared" si="4633"/>
        <v>0</v>
      </c>
      <c r="HQ285" s="11"/>
      <c r="HR285" s="12" t="e">
        <f t="shared" si="463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/>
      <c r="IB285" s="12">
        <f t="shared" si="4635"/>
        <v>0</v>
      </c>
      <c r="IC285" s="11"/>
      <c r="ID285" s="12" t="e">
        <f t="shared" si="463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/>
      <c r="IN285" s="12">
        <f t="shared" si="4637"/>
        <v>0</v>
      </c>
      <c r="IO285" s="11"/>
      <c r="IP285" s="12" t="e">
        <f t="shared" si="463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06">IW284-IU285</f>
        <v>0</v>
      </c>
      <c r="IX285" s="61">
        <f t="shared" ref="IX285:IX290" si="4707">IX284-IV285</f>
        <v>141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0</v>
      </c>
      <c r="JH285" s="14">
        <f t="shared" si="4642"/>
        <v>0</v>
      </c>
      <c r="JI285" s="373">
        <f t="shared" si="4643"/>
        <v>10486</v>
      </c>
      <c r="JJ285" s="11">
        <f t="shared" si="3981"/>
        <v>873</v>
      </c>
      <c r="JK285" s="11">
        <f t="shared" si="4644"/>
        <v>0</v>
      </c>
      <c r="JL285" s="79">
        <f t="shared" si="4645"/>
        <v>0</v>
      </c>
      <c r="JM285" s="15">
        <f t="shared" si="4646"/>
        <v>0</v>
      </c>
      <c r="JN285" s="12" t="e">
        <f t="shared" si="4647"/>
        <v>#DIV/0!</v>
      </c>
      <c r="JO285" s="16"/>
      <c r="JP285" s="17"/>
      <c r="JQ285" s="16" t="e">
        <f t="shared" si="4416"/>
        <v>#DIV/0!</v>
      </c>
      <c r="JR285" s="16"/>
      <c r="JS285" s="369" t="e">
        <f t="shared" si="4289"/>
        <v>#DIV/0!</v>
      </c>
      <c r="JT285" s="15"/>
      <c r="JU285" s="285"/>
      <c r="JV285" s="404">
        <f t="shared" si="4649"/>
        <v>0</v>
      </c>
      <c r="JW285" s="401">
        <f t="shared" si="4650"/>
        <v>0</v>
      </c>
      <c r="JX285" s="406">
        <f t="shared" si="4651"/>
        <v>0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0</v>
      </c>
      <c r="KJ285" s="430">
        <f t="shared" ref="KJ285" si="4708">KI285/KB288</f>
        <v>0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0</v>
      </c>
      <c r="KN285" s="425">
        <f>KM285/KF288</f>
        <v>0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/>
      <c r="H286" s="12">
        <f t="shared" ref="H286:H287" si="4712">((G286+I286)/E286)</f>
        <v>0</v>
      </c>
      <c r="I286" s="11"/>
      <c r="J286" s="12" t="e">
        <f t="shared" ref="J286:J287" si="471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/>
      <c r="T286" s="12">
        <f t="shared" ref="T286:T287" si="4716">((S286+U286)/Q286)</f>
        <v>0</v>
      </c>
      <c r="U286" s="11"/>
      <c r="V286" s="12" t="e">
        <f t="shared" ref="V286:V287" si="471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/>
      <c r="AF286" s="12">
        <f t="shared" ref="AF286:AF287" si="4720">((AE286+AG286)/AC286)</f>
        <v>0</v>
      </c>
      <c r="AG286" s="11"/>
      <c r="AH286" s="12" t="e">
        <f t="shared" ref="AH286:AH287" si="472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722">AO285-AM286</f>
        <v>54</v>
      </c>
      <c r="AP286" s="61">
        <f t="shared" ref="AP286:AP287" si="4723">AP285-AN286</f>
        <v>4</v>
      </c>
      <c r="AQ286" s="11"/>
      <c r="AR286" s="12">
        <f t="shared" ref="AR286:AR287" si="4724">((AQ286+AS286)/AO286)</f>
        <v>0</v>
      </c>
      <c r="AS286" s="11"/>
      <c r="AT286" s="12" t="e">
        <f t="shared" ref="AT286:AT287" si="472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/>
      <c r="BD286" s="12">
        <f t="shared" ref="BD286:BD287" si="4728">((BC286+BE286)/BA286)</f>
        <v>0</v>
      </c>
      <c r="BE286" s="11"/>
      <c r="BF286" s="12" t="e">
        <f t="shared" ref="BF286:BF287" si="472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/>
      <c r="BP286" s="12">
        <f t="shared" ref="BP286:BP287" si="4732">((BO286+BQ286)/BM286)</f>
        <v>0</v>
      </c>
      <c r="BQ286" s="11"/>
      <c r="BR286" s="12" t="e">
        <f t="shared" ref="BR286:BR287" si="473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/>
      <c r="CB286" s="12">
        <f t="shared" ref="CB286:CB287" si="4736">((CA286+CC286)/BY286)</f>
        <v>0</v>
      </c>
      <c r="CC286" s="11"/>
      <c r="CD286" s="12" t="e">
        <f t="shared" ref="CD286:CD287" si="473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/>
      <c r="CN286" s="12">
        <f t="shared" ref="CN286:CN287" si="4740">((CM286+CO286)/CK286)</f>
        <v>0</v>
      </c>
      <c r="CO286" s="11"/>
      <c r="CP286" s="12" t="e">
        <f t="shared" ref="CP286:CP287" si="474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/>
      <c r="CZ286" s="12">
        <f t="shared" ref="CZ286:CZ287" si="4744">((CY286+DA286)/CW286)</f>
        <v>0</v>
      </c>
      <c r="DA286" s="11"/>
      <c r="DB286" s="12" t="e">
        <f t="shared" ref="DB286:DB287" si="474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/>
      <c r="DL286" s="12">
        <f t="shared" ref="DL286:DL287" si="4748">((DK286+DM286)/DI286)</f>
        <v>0</v>
      </c>
      <c r="DM286" s="11"/>
      <c r="DN286" s="12" t="e">
        <f t="shared" ref="DN286:DN287" si="474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750">DU285-DS286</f>
        <v>113</v>
      </c>
      <c r="DV286" s="61">
        <f t="shared" ref="DV286:DV287" si="4751">DV285-DT286</f>
        <v>8</v>
      </c>
      <c r="DW286" s="11"/>
      <c r="DX286" s="12">
        <f t="shared" ref="DX286:DX287" si="4752">((DW286+DY286)/DU286)</f>
        <v>0</v>
      </c>
      <c r="DY286" s="11"/>
      <c r="DZ286" s="12" t="e">
        <f t="shared" ref="DZ286:DZ287" si="475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/>
      <c r="EJ286" s="12">
        <f t="shared" ref="EJ286:EJ287" si="4756">((EI286+EK286)/EG286)</f>
        <v>0</v>
      </c>
      <c r="EK286" s="11"/>
      <c r="EL286" s="12" t="e">
        <f t="shared" ref="EL286:EL287" si="475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/>
      <c r="EV286" s="12">
        <f t="shared" ref="EV286:EV287" si="4760">((EU286+EW286)/ES286)</f>
        <v>0</v>
      </c>
      <c r="EW286" s="11"/>
      <c r="EX286" s="12" t="e">
        <f t="shared" ref="EX286:EX287" si="476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/>
      <c r="FH286" s="12">
        <f t="shared" ref="FH286:FH287" si="4764">((FG286+FI286)/FE286)</f>
        <v>0</v>
      </c>
      <c r="FI286" s="11"/>
      <c r="FJ286" s="12" t="e">
        <f t="shared" ref="FJ286:FJ287" si="476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766">FQ285-FO286</f>
        <v>559</v>
      </c>
      <c r="FR286" s="61">
        <f t="shared" ref="FR286:FR287" si="4767">FR285-FP286</f>
        <v>41</v>
      </c>
      <c r="FS286" s="11"/>
      <c r="FT286" s="12">
        <f t="shared" ref="FT286:FT287" si="4768">((FS286+FU286)/FQ286)</f>
        <v>0</v>
      </c>
      <c r="FU286" s="11"/>
      <c r="FV286" s="12" t="e">
        <f t="shared" ref="FV286:FV287" si="476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566</v>
      </c>
      <c r="GD286" s="61">
        <f t="shared" ref="GD286:GD287" si="4771">GD285-GB286</f>
        <v>41</v>
      </c>
      <c r="GE286" s="11"/>
      <c r="GF286" s="12">
        <f t="shared" ref="GF286:GF287" si="4772">((GE286+GG286)/GC286)</f>
        <v>0</v>
      </c>
      <c r="GG286" s="11"/>
      <c r="GH286" s="12" t="e">
        <f t="shared" ref="GH286:GH287" si="477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/>
      <c r="GR286" s="12">
        <f t="shared" ref="GR286:GR287" si="4776">((GQ286+GS286)/GO286)</f>
        <v>0</v>
      </c>
      <c r="GS286" s="11"/>
      <c r="GT286" s="12" t="e">
        <f t="shared" ref="GT286:GT287" si="477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76</v>
      </c>
      <c r="HB286" s="61">
        <f t="shared" ref="HB286:HB287" si="4779">HB285-GZ286</f>
        <v>5</v>
      </c>
      <c r="HC286" s="11"/>
      <c r="HD286" s="12">
        <f t="shared" ref="HD286:HD287" si="4780">((HC286+HE286)/HA286)</f>
        <v>0</v>
      </c>
      <c r="HE286" s="11"/>
      <c r="HF286" s="12" t="e">
        <f t="shared" ref="HF286:HF287" si="478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/>
      <c r="HP286" s="12">
        <f t="shared" ref="HP286:HP287" si="4784">((HO286+HQ286)/HM286)</f>
        <v>0</v>
      </c>
      <c r="HQ286" s="11"/>
      <c r="HR286" s="12" t="e">
        <f t="shared" ref="HR286:HR287" si="478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/>
      <c r="IB286" s="12">
        <f t="shared" ref="IB286:IB287" si="4788">((IA286+IC286)/HY286)</f>
        <v>0</v>
      </c>
      <c r="IC286" s="11"/>
      <c r="ID286" s="12" t="e">
        <f t="shared" ref="ID286:ID287" si="478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/>
      <c r="IN286" s="12">
        <f t="shared" si="4637"/>
        <v>0</v>
      </c>
      <c r="IO286" s="11"/>
      <c r="IP286" s="12" t="e">
        <f t="shared" si="4638"/>
        <v>#DIV/0!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141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0</v>
      </c>
      <c r="JH286" s="14">
        <f t="shared" si="4642"/>
        <v>0</v>
      </c>
      <c r="JI286" s="373">
        <f t="shared" si="4643"/>
        <v>10486</v>
      </c>
      <c r="JJ286" s="11">
        <f t="shared" si="3981"/>
        <v>873</v>
      </c>
      <c r="JK286" s="11">
        <f t="shared" si="4644"/>
        <v>0</v>
      </c>
      <c r="JL286" s="79">
        <f t="shared" si="4645"/>
        <v>0</v>
      </c>
      <c r="JM286" s="15">
        <f t="shared" si="4646"/>
        <v>0</v>
      </c>
      <c r="JN286" s="12" t="e">
        <f t="shared" si="4647"/>
        <v>#DIV/0!</v>
      </c>
      <c r="JO286" s="16"/>
      <c r="JP286" s="17"/>
      <c r="JQ286" s="16" t="e">
        <f t="shared" si="4416"/>
        <v>#DIV/0!</v>
      </c>
      <c r="JR286" s="16"/>
      <c r="JS286" s="369" t="e">
        <f t="shared" si="4289"/>
        <v>#DIV/0!</v>
      </c>
      <c r="JT286" s="15"/>
      <c r="JU286" s="285"/>
      <c r="JV286" s="404">
        <f t="shared" si="4649"/>
        <v>0</v>
      </c>
      <c r="JW286" s="401">
        <f t="shared" si="4650"/>
        <v>0</v>
      </c>
      <c r="JX286" s="406">
        <f t="shared" si="4651"/>
        <v>0</v>
      </c>
      <c r="JY286" s="743"/>
      <c r="JZ286" s="690"/>
      <c r="KA286" s="746"/>
      <c r="KB286" s="718">
        <f t="shared" ref="KB286" si="4790">SUM(C291,O291,AA291,AM291,AY291,BK291,BW291)</f>
        <v>0</v>
      </c>
      <c r="KC286" s="714"/>
      <c r="KD286" s="714">
        <f t="shared" ref="KD286" si="4791">SUM(CI291,CU291,DG291,DS291,EE291,EQ291,FC291)</f>
        <v>0</v>
      </c>
      <c r="KE286" s="714"/>
      <c r="KF286" s="714">
        <f t="shared" ref="KF286" si="4792">SUM(FO291,GA291,GM291,GY291,HK291,HW291,II291)</f>
        <v>0</v>
      </c>
      <c r="KG286" s="759"/>
      <c r="KH286" s="761" t="s">
        <v>67</v>
      </c>
      <c r="KI286" s="67">
        <f t="shared" si="4658"/>
        <v>0</v>
      </c>
      <c r="KJ286" s="430">
        <f t="shared" ref="KJ286" si="4793">KI286/KB288</f>
        <v>0</v>
      </c>
      <c r="KK286" s="67">
        <f t="shared" si="4660"/>
        <v>0</v>
      </c>
      <c r="KL286" s="425">
        <f t="shared" ref="KL286" si="4794">KK286/KD288</f>
        <v>0</v>
      </c>
      <c r="KM286" s="67">
        <f t="shared" si="4662"/>
        <v>0</v>
      </c>
      <c r="KN286" s="425">
        <f>KM286/KF288</f>
        <v>0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/>
      <c r="H287" s="12">
        <f t="shared" si="4712"/>
        <v>0</v>
      </c>
      <c r="I287" s="11"/>
      <c r="J287" s="12" t="e">
        <f t="shared" si="4713"/>
        <v>#DIV/0!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/>
      <c r="T287" s="12">
        <f t="shared" si="4716"/>
        <v>0</v>
      </c>
      <c r="U287" s="11"/>
      <c r="V287" s="12" t="e">
        <f t="shared" si="4717"/>
        <v>#DIV/0!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/>
      <c r="AF287" s="12">
        <f t="shared" si="4720"/>
        <v>0</v>
      </c>
      <c r="AG287" s="11"/>
      <c r="AH287" s="12" t="e">
        <f t="shared" si="4721"/>
        <v>#DIV/0!</v>
      </c>
      <c r="AI287" s="13"/>
      <c r="AJ287" s="11"/>
      <c r="AK287" s="11"/>
      <c r="AL287" s="14"/>
      <c r="AM287" s="10"/>
      <c r="AN287" s="11"/>
      <c r="AO287" s="61">
        <f t="shared" si="4722"/>
        <v>54</v>
      </c>
      <c r="AP287" s="61">
        <f t="shared" si="4723"/>
        <v>4</v>
      </c>
      <c r="AQ287" s="11"/>
      <c r="AR287" s="12">
        <f t="shared" si="4724"/>
        <v>0</v>
      </c>
      <c r="AS287" s="11"/>
      <c r="AT287" s="12" t="e">
        <f t="shared" si="4725"/>
        <v>#DIV/0!</v>
      </c>
      <c r="AU287" s="13"/>
      <c r="AV287" s="11"/>
      <c r="AW287" s="11"/>
      <c r="AX287" s="14"/>
      <c r="AY287" s="10"/>
      <c r="AZ287" s="11"/>
      <c r="BA287" s="61">
        <f t="shared" si="4726"/>
        <v>574</v>
      </c>
      <c r="BB287" s="61">
        <f t="shared" si="4727"/>
        <v>39</v>
      </c>
      <c r="BC287" s="11"/>
      <c r="BD287" s="12">
        <f t="shared" si="4728"/>
        <v>0</v>
      </c>
      <c r="BE287" s="11"/>
      <c r="BF287" s="12" t="e">
        <f t="shared" si="4729"/>
        <v>#DIV/0!</v>
      </c>
      <c r="BG287" s="13"/>
      <c r="BH287" s="11"/>
      <c r="BI287" s="11"/>
      <c r="BJ287" s="14"/>
      <c r="BK287" s="10"/>
      <c r="BL287" s="11"/>
      <c r="BM287" s="61">
        <f t="shared" si="4730"/>
        <v>575</v>
      </c>
      <c r="BN287" s="61">
        <f t="shared" si="4731"/>
        <v>39</v>
      </c>
      <c r="BO287" s="11"/>
      <c r="BP287" s="12">
        <f t="shared" si="4732"/>
        <v>0</v>
      </c>
      <c r="BQ287" s="11"/>
      <c r="BR287" s="12" t="e">
        <f t="shared" si="4733"/>
        <v>#DIV/0!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/>
      <c r="CB287" s="12">
        <f t="shared" si="4736"/>
        <v>0</v>
      </c>
      <c r="CC287" s="11"/>
      <c r="CD287" s="12" t="e">
        <f t="shared" si="4737"/>
        <v>#DIV/0!</v>
      </c>
      <c r="CE287" s="13"/>
      <c r="CF287" s="11"/>
      <c r="CG287" s="11"/>
      <c r="CH287" s="14"/>
      <c r="CI287" s="10"/>
      <c r="CJ287" s="11"/>
      <c r="CK287" s="61">
        <f t="shared" si="4738"/>
        <v>545</v>
      </c>
      <c r="CL287" s="61">
        <f t="shared" si="4739"/>
        <v>38</v>
      </c>
      <c r="CM287" s="11"/>
      <c r="CN287" s="12">
        <f t="shared" si="4740"/>
        <v>0</v>
      </c>
      <c r="CO287" s="11"/>
      <c r="CP287" s="12" t="e">
        <f t="shared" si="4741"/>
        <v>#DIV/0!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/>
      <c r="CZ287" s="12">
        <f t="shared" si="4744"/>
        <v>0</v>
      </c>
      <c r="DA287" s="11"/>
      <c r="DB287" s="12" t="e">
        <f t="shared" si="4745"/>
        <v>#DIV/0!</v>
      </c>
      <c r="DC287" s="13"/>
      <c r="DD287" s="11"/>
      <c r="DE287" s="11"/>
      <c r="DF287" s="14"/>
      <c r="DG287" s="10"/>
      <c r="DH287" s="11"/>
      <c r="DI287" s="61">
        <f t="shared" si="4746"/>
        <v>566</v>
      </c>
      <c r="DJ287" s="61">
        <f t="shared" si="4747"/>
        <v>39</v>
      </c>
      <c r="DK287" s="11"/>
      <c r="DL287" s="12">
        <f t="shared" si="4748"/>
        <v>0</v>
      </c>
      <c r="DM287" s="11"/>
      <c r="DN287" s="12" t="e">
        <f t="shared" si="4749"/>
        <v>#DIV/0!</v>
      </c>
      <c r="DO287" s="13"/>
      <c r="DP287" s="11"/>
      <c r="DQ287" s="11"/>
      <c r="DR287" s="14"/>
      <c r="DS287" s="10"/>
      <c r="DT287" s="11"/>
      <c r="DU287" s="61">
        <f t="shared" si="4750"/>
        <v>113</v>
      </c>
      <c r="DV287" s="61">
        <f t="shared" si="4751"/>
        <v>8</v>
      </c>
      <c r="DW287" s="11"/>
      <c r="DX287" s="12">
        <f t="shared" si="4752"/>
        <v>0</v>
      </c>
      <c r="DY287" s="11"/>
      <c r="DZ287" s="12" t="e">
        <f t="shared" si="4753"/>
        <v>#DIV/0!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/>
      <c r="EJ287" s="12">
        <f t="shared" si="4756"/>
        <v>0</v>
      </c>
      <c r="EK287" s="11"/>
      <c r="EL287" s="12" t="e">
        <f t="shared" si="4757"/>
        <v>#DIV/0!</v>
      </c>
      <c r="EM287" s="13"/>
      <c r="EN287" s="11"/>
      <c r="EO287" s="11"/>
      <c r="EP287" s="14"/>
      <c r="EQ287" s="10"/>
      <c r="ER287" s="11"/>
      <c r="ES287" s="61">
        <f t="shared" si="4758"/>
        <v>563</v>
      </c>
      <c r="ET287" s="61">
        <f t="shared" si="4759"/>
        <v>39</v>
      </c>
      <c r="EU287" s="11"/>
      <c r="EV287" s="12">
        <f t="shared" si="4760"/>
        <v>0</v>
      </c>
      <c r="EW287" s="11"/>
      <c r="EX287" s="12" t="e">
        <f t="shared" si="4761"/>
        <v>#DIV/0!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/>
      <c r="FH287" s="12">
        <f t="shared" si="4764"/>
        <v>0</v>
      </c>
      <c r="FI287" s="11"/>
      <c r="FJ287" s="12" t="e">
        <f t="shared" si="4765"/>
        <v>#DIV/0!</v>
      </c>
      <c r="FK287" s="13"/>
      <c r="FL287" s="11"/>
      <c r="FM287" s="11"/>
      <c r="FN287" s="14"/>
      <c r="FO287" s="10"/>
      <c r="FP287" s="11"/>
      <c r="FQ287" s="61">
        <f t="shared" si="4766"/>
        <v>559</v>
      </c>
      <c r="FR287" s="61">
        <f t="shared" si="4767"/>
        <v>41</v>
      </c>
      <c r="FS287" s="11"/>
      <c r="FT287" s="12">
        <f t="shared" si="4768"/>
        <v>0</v>
      </c>
      <c r="FU287" s="11"/>
      <c r="FV287" s="12" t="e">
        <f t="shared" si="4769"/>
        <v>#DIV/0!</v>
      </c>
      <c r="FW287" s="13"/>
      <c r="FX287" s="11"/>
      <c r="FY287" s="11"/>
      <c r="FZ287" s="14"/>
      <c r="GA287" s="10"/>
      <c r="GB287" s="11"/>
      <c r="GC287" s="61">
        <f t="shared" si="4770"/>
        <v>566</v>
      </c>
      <c r="GD287" s="61">
        <f t="shared" si="4771"/>
        <v>41</v>
      </c>
      <c r="GE287" s="11"/>
      <c r="GF287" s="12">
        <f t="shared" si="4772"/>
        <v>0</v>
      </c>
      <c r="GG287" s="11"/>
      <c r="GH287" s="12" t="e">
        <f t="shared" si="4773"/>
        <v>#DIV/0!</v>
      </c>
      <c r="GI287" s="13"/>
      <c r="GJ287" s="11"/>
      <c r="GK287" s="11"/>
      <c r="GL287" s="14"/>
      <c r="GM287" s="10"/>
      <c r="GN287" s="11"/>
      <c r="GO287" s="61">
        <f t="shared" si="4774"/>
        <v>583</v>
      </c>
      <c r="GP287" s="61">
        <f t="shared" si="4775"/>
        <v>42</v>
      </c>
      <c r="GQ287" s="11"/>
      <c r="GR287" s="12">
        <f t="shared" si="4776"/>
        <v>0</v>
      </c>
      <c r="GS287" s="11"/>
      <c r="GT287" s="12" t="e">
        <f t="shared" si="4777"/>
        <v>#DIV/0!</v>
      </c>
      <c r="GU287" s="13"/>
      <c r="GV287" s="11"/>
      <c r="GW287" s="11"/>
      <c r="GX287" s="14"/>
      <c r="GY287" s="10"/>
      <c r="GZ287" s="11"/>
      <c r="HA287" s="61">
        <f t="shared" si="4778"/>
        <v>76</v>
      </c>
      <c r="HB287" s="61">
        <f t="shared" si="4779"/>
        <v>5</v>
      </c>
      <c r="HC287" s="11"/>
      <c r="HD287" s="12">
        <f t="shared" si="4780"/>
        <v>0</v>
      </c>
      <c r="HE287" s="11"/>
      <c r="HF287" s="12" t="e">
        <f t="shared" si="4781"/>
        <v>#DIV/0!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/>
      <c r="HP287" s="12">
        <f t="shared" si="4784"/>
        <v>0</v>
      </c>
      <c r="HQ287" s="11"/>
      <c r="HR287" s="12" t="e">
        <f t="shared" si="4785"/>
        <v>#DIV/0!</v>
      </c>
      <c r="HS287" s="13"/>
      <c r="HT287" s="11"/>
      <c r="HU287" s="11"/>
      <c r="HV287" s="14"/>
      <c r="HW287" s="10"/>
      <c r="HX287" s="11"/>
      <c r="HY287" s="61">
        <f t="shared" si="4786"/>
        <v>580</v>
      </c>
      <c r="HZ287" s="61">
        <f t="shared" si="4787"/>
        <v>42</v>
      </c>
      <c r="IA287" s="11"/>
      <c r="IB287" s="12">
        <f t="shared" si="4788"/>
        <v>0</v>
      </c>
      <c r="IC287" s="11"/>
      <c r="ID287" s="12" t="e">
        <f t="shared" si="4789"/>
        <v>#DIV/0!</v>
      </c>
      <c r="IE287" s="13"/>
      <c r="IF287" s="11"/>
      <c r="IG287" s="11"/>
      <c r="IH287" s="14"/>
      <c r="II287" s="10"/>
      <c r="IJ287" s="11"/>
      <c r="IK287" s="61">
        <f t="shared" si="4704"/>
        <v>579</v>
      </c>
      <c r="IL287" s="61">
        <f t="shared" si="4705"/>
        <v>42</v>
      </c>
      <c r="IM287" s="11"/>
      <c r="IN287" s="12">
        <f t="shared" si="4637"/>
        <v>0</v>
      </c>
      <c r="IO287" s="11"/>
      <c r="IP287" s="12" t="e">
        <f t="shared" si="4638"/>
        <v>#DIV/0!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141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0</v>
      </c>
      <c r="JH287" s="14">
        <f t="shared" si="4642"/>
        <v>0</v>
      </c>
      <c r="JI287" s="373">
        <f t="shared" si="4643"/>
        <v>10486</v>
      </c>
      <c r="JJ287" s="11">
        <f t="shared" si="3981"/>
        <v>873</v>
      </c>
      <c r="JK287" s="11">
        <f t="shared" si="4644"/>
        <v>0</v>
      </c>
      <c r="JL287" s="79">
        <f t="shared" si="4645"/>
        <v>0</v>
      </c>
      <c r="JM287" s="15">
        <f t="shared" si="4646"/>
        <v>0</v>
      </c>
      <c r="JN287" s="12" t="e">
        <f t="shared" si="4647"/>
        <v>#DIV/0!</v>
      </c>
      <c r="JO287" s="16"/>
      <c r="JP287" s="17"/>
      <c r="JQ287" s="16" t="e">
        <f t="shared" si="4416"/>
        <v>#DIV/0!</v>
      </c>
      <c r="JR287" s="16"/>
      <c r="JS287" s="369" t="e">
        <f t="shared" si="4289"/>
        <v>#DIV/0!</v>
      </c>
      <c r="JT287" s="18"/>
      <c r="JU287" s="21"/>
      <c r="JV287" s="404">
        <f t="shared" si="4649"/>
        <v>0</v>
      </c>
      <c r="JW287" s="401">
        <f t="shared" si="4650"/>
        <v>0</v>
      </c>
      <c r="JX287" s="406">
        <f t="shared" si="4651"/>
        <v>0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0</v>
      </c>
      <c r="KJ287" s="430">
        <f t="shared" ref="KJ287" si="4795">KI287/KB288</f>
        <v>0</v>
      </c>
      <c r="KK287" s="67">
        <f t="shared" si="4660"/>
        <v>0</v>
      </c>
      <c r="KL287" s="425">
        <f t="shared" ref="KL287" si="4796">KK287/KD288</f>
        <v>0</v>
      </c>
      <c r="KM287" s="67">
        <f t="shared" si="4662"/>
        <v>0</v>
      </c>
      <c r="KN287" s="425">
        <f>KM287/KF288</f>
        <v>0</v>
      </c>
    </row>
    <row r="288" spans="1:300" ht="19.5" thickTop="1" x14ac:dyDescent="0.25">
      <c r="A288" s="734"/>
      <c r="B288" s="436">
        <f>+B287+1</f>
        <v>45817</v>
      </c>
      <c r="C288" s="10"/>
      <c r="D288" s="11"/>
      <c r="E288" s="61">
        <f t="shared" si="4664"/>
        <v>574</v>
      </c>
      <c r="F288" s="61">
        <f t="shared" si="4665"/>
        <v>39</v>
      </c>
      <c r="G288" s="11"/>
      <c r="H288" s="12">
        <f t="shared" si="4597"/>
        <v>0</v>
      </c>
      <c r="I288" s="11"/>
      <c r="J288" s="12" t="e">
        <f t="shared" si="4598"/>
        <v>#DIV/0!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/>
      <c r="T288" s="12">
        <f t="shared" si="4599"/>
        <v>0</v>
      </c>
      <c r="U288" s="11"/>
      <c r="V288" s="12" t="e">
        <f t="shared" si="4600"/>
        <v>#DIV/0!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/>
      <c r="AF288" s="12">
        <f t="shared" si="4601"/>
        <v>0</v>
      </c>
      <c r="AG288" s="11"/>
      <c r="AH288" s="12" t="e">
        <f t="shared" si="4602"/>
        <v>#DIV/0!</v>
      </c>
      <c r="AI288" s="13"/>
      <c r="AJ288" s="13"/>
      <c r="AK288" s="25"/>
      <c r="AL288" s="37"/>
      <c r="AM288" s="10"/>
      <c r="AN288" s="11"/>
      <c r="AO288" s="61">
        <f t="shared" si="4670"/>
        <v>54</v>
      </c>
      <c r="AP288" s="61">
        <f t="shared" si="4671"/>
        <v>4</v>
      </c>
      <c r="AQ288" s="11"/>
      <c r="AR288" s="12">
        <f t="shared" si="4603"/>
        <v>0</v>
      </c>
      <c r="AS288" s="11"/>
      <c r="AT288" s="12" t="e">
        <f t="shared" si="4604"/>
        <v>#DIV/0!</v>
      </c>
      <c r="AU288" s="13"/>
      <c r="AV288" s="13"/>
      <c r="AW288" s="25"/>
      <c r="AX288" s="37"/>
      <c r="AY288" s="10"/>
      <c r="AZ288" s="11"/>
      <c r="BA288" s="61">
        <f t="shared" si="4672"/>
        <v>574</v>
      </c>
      <c r="BB288" s="61">
        <f t="shared" si="4673"/>
        <v>39</v>
      </c>
      <c r="BC288" s="11"/>
      <c r="BD288" s="12">
        <f t="shared" si="4605"/>
        <v>0</v>
      </c>
      <c r="BE288" s="11"/>
      <c r="BF288" s="12" t="e">
        <f t="shared" si="4606"/>
        <v>#DIV/0!</v>
      </c>
      <c r="BG288" s="13"/>
      <c r="BH288" s="13"/>
      <c r="BI288" s="25"/>
      <c r="BJ288" s="37"/>
      <c r="BK288" s="10"/>
      <c r="BL288" s="11"/>
      <c r="BM288" s="61">
        <f t="shared" si="4674"/>
        <v>575</v>
      </c>
      <c r="BN288" s="61">
        <f t="shared" si="4675"/>
        <v>39</v>
      </c>
      <c r="BO288" s="11"/>
      <c r="BP288" s="12">
        <f t="shared" si="4607"/>
        <v>0</v>
      </c>
      <c r="BQ288" s="11"/>
      <c r="BR288" s="12" t="e">
        <f t="shared" si="4608"/>
        <v>#DIV/0!</v>
      </c>
      <c r="BS288" s="13"/>
      <c r="BT288" s="13"/>
      <c r="BU288" s="25"/>
      <c r="BV288" s="37"/>
      <c r="BW288" s="10"/>
      <c r="BX288" s="11"/>
      <c r="BY288" s="61">
        <f t="shared" si="4676"/>
        <v>572</v>
      </c>
      <c r="BZ288" s="61">
        <f t="shared" si="4677"/>
        <v>39</v>
      </c>
      <c r="CA288" s="11"/>
      <c r="CB288" s="12">
        <f t="shared" si="4609"/>
        <v>0</v>
      </c>
      <c r="CC288" s="11"/>
      <c r="CD288" s="12" t="e">
        <f t="shared" si="4610"/>
        <v>#DIV/0!</v>
      </c>
      <c r="CE288" s="13"/>
      <c r="CF288" s="13"/>
      <c r="CG288" s="25"/>
      <c r="CH288" s="37"/>
      <c r="CI288" s="10"/>
      <c r="CJ288" s="11"/>
      <c r="CK288" s="61">
        <f t="shared" si="4678"/>
        <v>545</v>
      </c>
      <c r="CL288" s="61">
        <f t="shared" si="4679"/>
        <v>38</v>
      </c>
      <c r="CM288" s="11"/>
      <c r="CN288" s="12">
        <f t="shared" si="4611"/>
        <v>0</v>
      </c>
      <c r="CO288" s="11"/>
      <c r="CP288" s="12" t="e">
        <f t="shared" si="4612"/>
        <v>#DIV/0!</v>
      </c>
      <c r="CQ288" s="13"/>
      <c r="CR288" s="13"/>
      <c r="CS288" s="25"/>
      <c r="CT288" s="37"/>
      <c r="CU288" s="10"/>
      <c r="CV288" s="11"/>
      <c r="CW288" s="61">
        <f t="shared" si="4680"/>
        <v>553</v>
      </c>
      <c r="CX288" s="61">
        <f t="shared" si="4681"/>
        <v>38</v>
      </c>
      <c r="CY288" s="11"/>
      <c r="CZ288" s="12">
        <f t="shared" si="4613"/>
        <v>0</v>
      </c>
      <c r="DA288" s="11"/>
      <c r="DB288" s="12" t="e">
        <f t="shared" si="4614"/>
        <v>#DIV/0!</v>
      </c>
      <c r="DC288" s="13"/>
      <c r="DD288" s="13"/>
      <c r="DE288" s="25"/>
      <c r="DF288" s="37"/>
      <c r="DG288" s="10"/>
      <c r="DH288" s="11"/>
      <c r="DI288" s="61">
        <f t="shared" si="4682"/>
        <v>566</v>
      </c>
      <c r="DJ288" s="61">
        <f t="shared" si="4683"/>
        <v>39</v>
      </c>
      <c r="DK288" s="11"/>
      <c r="DL288" s="12">
        <f t="shared" si="4615"/>
        <v>0</v>
      </c>
      <c r="DM288" s="11"/>
      <c r="DN288" s="12" t="e">
        <f t="shared" si="4616"/>
        <v>#DIV/0!</v>
      </c>
      <c r="DO288" s="13"/>
      <c r="DP288" s="13"/>
      <c r="DQ288" s="25"/>
      <c r="DR288" s="37"/>
      <c r="DS288" s="10"/>
      <c r="DT288" s="11"/>
      <c r="DU288" s="61">
        <f t="shared" si="4684"/>
        <v>113</v>
      </c>
      <c r="DV288" s="61">
        <f t="shared" si="4685"/>
        <v>8</v>
      </c>
      <c r="DW288" s="11"/>
      <c r="DX288" s="12">
        <f t="shared" si="4617"/>
        <v>0</v>
      </c>
      <c r="DY288" s="11"/>
      <c r="DZ288" s="12" t="e">
        <f t="shared" si="4618"/>
        <v>#DIV/0!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/>
      <c r="EJ288" s="12">
        <f t="shared" si="4619"/>
        <v>0</v>
      </c>
      <c r="EK288" s="11"/>
      <c r="EL288" s="12" t="e">
        <f t="shared" si="4620"/>
        <v>#DIV/0!</v>
      </c>
      <c r="EM288" s="13"/>
      <c r="EN288" s="13"/>
      <c r="EO288" s="25"/>
      <c r="EP288" s="37"/>
      <c r="EQ288" s="10"/>
      <c r="ER288" s="11"/>
      <c r="ES288" s="61">
        <f t="shared" si="4688"/>
        <v>563</v>
      </c>
      <c r="ET288" s="61">
        <f t="shared" si="4689"/>
        <v>39</v>
      </c>
      <c r="EU288" s="11"/>
      <c r="EV288" s="12">
        <f t="shared" si="4621"/>
        <v>0</v>
      </c>
      <c r="EW288" s="11"/>
      <c r="EX288" s="12" t="e">
        <f t="shared" si="4622"/>
        <v>#DIV/0!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/>
      <c r="FH288" s="12">
        <f t="shared" si="4623"/>
        <v>0</v>
      </c>
      <c r="FI288" s="11"/>
      <c r="FJ288" s="12" t="e">
        <f t="shared" si="4624"/>
        <v>#DIV/0!</v>
      </c>
      <c r="FK288" s="13"/>
      <c r="FL288" s="13"/>
      <c r="FM288" s="25"/>
      <c r="FN288" s="37"/>
      <c r="FO288" s="10"/>
      <c r="FP288" s="11"/>
      <c r="FQ288" s="61">
        <f t="shared" si="4692"/>
        <v>559</v>
      </c>
      <c r="FR288" s="61">
        <f t="shared" ref="FR288:FR290" si="4797">FR287-FP288</f>
        <v>41</v>
      </c>
      <c r="FS288" s="11"/>
      <c r="FT288" s="12">
        <f t="shared" si="4625"/>
        <v>0</v>
      </c>
      <c r="FU288" s="11"/>
      <c r="FV288" s="12" t="e">
        <f t="shared" si="4626"/>
        <v>#DIV/0!</v>
      </c>
      <c r="FW288" s="13"/>
      <c r="FX288" s="13"/>
      <c r="FY288" s="25"/>
      <c r="FZ288" s="37"/>
      <c r="GA288" s="10"/>
      <c r="GB288" s="11"/>
      <c r="GC288" s="61">
        <f t="shared" si="4694"/>
        <v>566</v>
      </c>
      <c r="GD288" s="61">
        <f t="shared" si="4695"/>
        <v>41</v>
      </c>
      <c r="GE288" s="11"/>
      <c r="GF288" s="12">
        <f t="shared" si="4627"/>
        <v>0</v>
      </c>
      <c r="GG288" s="11"/>
      <c r="GH288" s="12" t="e">
        <f t="shared" si="4628"/>
        <v>#DIV/0!</v>
      </c>
      <c r="GI288" s="13"/>
      <c r="GJ288" s="13"/>
      <c r="GK288" s="25"/>
      <c r="GL288" s="37"/>
      <c r="GM288" s="10"/>
      <c r="GN288" s="11"/>
      <c r="GO288" s="61">
        <f t="shared" si="4696"/>
        <v>583</v>
      </c>
      <c r="GP288" s="61">
        <f t="shared" si="4697"/>
        <v>42</v>
      </c>
      <c r="GQ288" s="11"/>
      <c r="GR288" s="12">
        <f t="shared" si="4629"/>
        <v>0</v>
      </c>
      <c r="GS288" s="11"/>
      <c r="GT288" s="12" t="e">
        <f t="shared" si="4630"/>
        <v>#DIV/0!</v>
      </c>
      <c r="GU288" s="13"/>
      <c r="GV288" s="13"/>
      <c r="GW288" s="25"/>
      <c r="GX288" s="37"/>
      <c r="GY288" s="10"/>
      <c r="GZ288" s="11"/>
      <c r="HA288" s="61">
        <f t="shared" si="4698"/>
        <v>76</v>
      </c>
      <c r="HB288" s="61">
        <f t="shared" si="4699"/>
        <v>5</v>
      </c>
      <c r="HC288" s="11"/>
      <c r="HD288" s="12">
        <f t="shared" si="4631"/>
        <v>0</v>
      </c>
      <c r="HE288" s="11"/>
      <c r="HF288" s="12" t="e">
        <f t="shared" si="4632"/>
        <v>#DIV/0!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/>
      <c r="HP288" s="12">
        <f t="shared" si="4633"/>
        <v>0</v>
      </c>
      <c r="HQ288" s="11"/>
      <c r="HR288" s="12" t="e">
        <f t="shared" si="4634"/>
        <v>#DIV/0!</v>
      </c>
      <c r="HS288" s="13"/>
      <c r="HT288" s="13"/>
      <c r="HU288" s="25"/>
      <c r="HV288" s="37"/>
      <c r="HW288" s="10"/>
      <c r="HX288" s="11"/>
      <c r="HY288" s="61">
        <f t="shared" si="4702"/>
        <v>580</v>
      </c>
      <c r="HZ288" s="61">
        <f t="shared" ref="HZ288:HZ290" si="4798">HZ287-HX288</f>
        <v>42</v>
      </c>
      <c r="IA288" s="11"/>
      <c r="IB288" s="12">
        <f t="shared" si="4635"/>
        <v>0</v>
      </c>
      <c r="IC288" s="11"/>
      <c r="ID288" s="12" t="e">
        <f t="shared" si="4636"/>
        <v>#DIV/0!</v>
      </c>
      <c r="IE288" s="13"/>
      <c r="IF288" s="13"/>
      <c r="IG288" s="25"/>
      <c r="IH288" s="37"/>
      <c r="II288" s="10"/>
      <c r="IJ288" s="11"/>
      <c r="IK288" s="61">
        <f t="shared" si="4704"/>
        <v>579</v>
      </c>
      <c r="IL288" s="61">
        <f t="shared" si="4705"/>
        <v>42</v>
      </c>
      <c r="IM288" s="11"/>
      <c r="IN288" s="12">
        <f t="shared" si="4637"/>
        <v>0</v>
      </c>
      <c r="IO288" s="11"/>
      <c r="IP288" s="12" t="e">
        <f t="shared" si="4638"/>
        <v>#DIV/0!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141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0</v>
      </c>
      <c r="JH288" s="14">
        <f t="shared" si="4642"/>
        <v>0</v>
      </c>
      <c r="JI288" s="373">
        <f t="shared" si="4643"/>
        <v>10486</v>
      </c>
      <c r="JJ288" s="11">
        <f t="shared" si="3981"/>
        <v>873</v>
      </c>
      <c r="JK288" s="11">
        <f t="shared" si="4644"/>
        <v>0</v>
      </c>
      <c r="JL288" s="79">
        <f t="shared" si="4645"/>
        <v>0</v>
      </c>
      <c r="JM288" s="15">
        <f t="shared" si="4646"/>
        <v>0</v>
      </c>
      <c r="JN288" s="12" t="e">
        <f t="shared" si="4647"/>
        <v>#DIV/0!</v>
      </c>
      <c r="JO288" s="16"/>
      <c r="JP288" s="17"/>
      <c r="JQ288" s="16" t="e">
        <f t="shared" si="4416"/>
        <v>#DIV/0!</v>
      </c>
      <c r="JR288" s="16"/>
      <c r="JS288" s="369" t="e">
        <f t="shared" si="4289"/>
        <v>#DIV/0!</v>
      </c>
      <c r="JT288" s="23"/>
      <c r="JU288" s="399"/>
      <c r="JV288" s="404">
        <f t="shared" si="4649"/>
        <v>0</v>
      </c>
      <c r="JW288" s="401">
        <f t="shared" si="4650"/>
        <v>0</v>
      </c>
      <c r="JX288" s="406">
        <f t="shared" si="4651"/>
        <v>0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0</v>
      </c>
      <c r="KJ288" s="430">
        <f t="shared" ref="KJ288" si="4802">KI288/KB288</f>
        <v>0</v>
      </c>
      <c r="KK288" s="67">
        <f t="shared" si="4660"/>
        <v>0</v>
      </c>
      <c r="KL288" s="425">
        <f t="shared" ref="KL288" si="4803">KK288/KD288</f>
        <v>0</v>
      </c>
      <c r="KM288" s="67">
        <f t="shared" si="4662"/>
        <v>0</v>
      </c>
      <c r="KN288" s="425">
        <f>KM288/KF288</f>
        <v>0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574</v>
      </c>
      <c r="F289" s="61">
        <f t="shared" si="4665"/>
        <v>39</v>
      </c>
      <c r="G289" s="11"/>
      <c r="H289" s="12">
        <f t="shared" si="4597"/>
        <v>0</v>
      </c>
      <c r="I289" s="11"/>
      <c r="J289" s="12" t="e">
        <f t="shared" si="4598"/>
        <v>#DIV/0!</v>
      </c>
      <c r="K289" s="13"/>
      <c r="L289" s="11"/>
      <c r="M289" s="25"/>
      <c r="N289" s="37"/>
      <c r="O289" s="10"/>
      <c r="P289" s="11"/>
      <c r="Q289" s="61">
        <f t="shared" si="4666"/>
        <v>573</v>
      </c>
      <c r="R289" s="61">
        <f t="shared" si="4667"/>
        <v>39</v>
      </c>
      <c r="S289" s="11"/>
      <c r="T289" s="12">
        <f t="shared" si="4599"/>
        <v>0</v>
      </c>
      <c r="U289" s="11"/>
      <c r="V289" s="12" t="e">
        <f t="shared" si="4600"/>
        <v>#DIV/0!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/>
      <c r="AF289" s="12">
        <f t="shared" si="4601"/>
        <v>0</v>
      </c>
      <c r="AG289" s="11"/>
      <c r="AH289" s="12" t="e">
        <f t="shared" si="4602"/>
        <v>#DIV/0!</v>
      </c>
      <c r="AI289" s="13"/>
      <c r="AJ289" s="11"/>
      <c r="AK289" s="25"/>
      <c r="AL289" s="37"/>
      <c r="AM289" s="10"/>
      <c r="AN289" s="11"/>
      <c r="AO289" s="61">
        <f t="shared" si="4670"/>
        <v>54</v>
      </c>
      <c r="AP289" s="61">
        <f t="shared" si="4671"/>
        <v>4</v>
      </c>
      <c r="AQ289" s="11"/>
      <c r="AR289" s="12">
        <f t="shared" si="4603"/>
        <v>0</v>
      </c>
      <c r="AS289" s="11"/>
      <c r="AT289" s="12" t="e">
        <f t="shared" si="4604"/>
        <v>#DIV/0!</v>
      </c>
      <c r="AU289" s="13"/>
      <c r="AV289" s="11"/>
      <c r="AW289" s="25"/>
      <c r="AX289" s="37"/>
      <c r="AY289" s="10"/>
      <c r="AZ289" s="11"/>
      <c r="BA289" s="61">
        <f t="shared" si="4672"/>
        <v>574</v>
      </c>
      <c r="BB289" s="61">
        <f t="shared" si="4673"/>
        <v>39</v>
      </c>
      <c r="BC289" s="11"/>
      <c r="BD289" s="12">
        <f t="shared" si="4605"/>
        <v>0</v>
      </c>
      <c r="BE289" s="11"/>
      <c r="BF289" s="12" t="e">
        <f t="shared" si="4606"/>
        <v>#DIV/0!</v>
      </c>
      <c r="BG289" s="13"/>
      <c r="BH289" s="11"/>
      <c r="BI289" s="25"/>
      <c r="BJ289" s="37"/>
      <c r="BK289" s="10"/>
      <c r="BL289" s="11"/>
      <c r="BM289" s="61">
        <f t="shared" si="4674"/>
        <v>575</v>
      </c>
      <c r="BN289" s="61">
        <f t="shared" si="4675"/>
        <v>39</v>
      </c>
      <c r="BO289" s="11"/>
      <c r="BP289" s="12">
        <f t="shared" si="4607"/>
        <v>0</v>
      </c>
      <c r="BQ289" s="11"/>
      <c r="BR289" s="12" t="e">
        <f t="shared" si="4608"/>
        <v>#DIV/0!</v>
      </c>
      <c r="BS289" s="13"/>
      <c r="BT289" s="11"/>
      <c r="BU289" s="25"/>
      <c r="BV289" s="37"/>
      <c r="BW289" s="10"/>
      <c r="BX289" s="11"/>
      <c r="BY289" s="61">
        <f t="shared" si="4676"/>
        <v>572</v>
      </c>
      <c r="BZ289" s="61">
        <f t="shared" si="4677"/>
        <v>39</v>
      </c>
      <c r="CA289" s="11"/>
      <c r="CB289" s="12">
        <f t="shared" si="4609"/>
        <v>0</v>
      </c>
      <c r="CC289" s="11"/>
      <c r="CD289" s="12" t="e">
        <f t="shared" si="4610"/>
        <v>#DIV/0!</v>
      </c>
      <c r="CE289" s="13"/>
      <c r="CF289" s="11"/>
      <c r="CG289" s="25"/>
      <c r="CH289" s="37"/>
      <c r="CI289" s="10"/>
      <c r="CJ289" s="11"/>
      <c r="CK289" s="61">
        <f t="shared" si="4678"/>
        <v>545</v>
      </c>
      <c r="CL289" s="61">
        <f t="shared" si="4679"/>
        <v>38</v>
      </c>
      <c r="CM289" s="11"/>
      <c r="CN289" s="12">
        <f t="shared" si="4611"/>
        <v>0</v>
      </c>
      <c r="CO289" s="11"/>
      <c r="CP289" s="12" t="e">
        <f t="shared" si="4612"/>
        <v>#DIV/0!</v>
      </c>
      <c r="CQ289" s="13"/>
      <c r="CR289" s="11"/>
      <c r="CS289" s="25"/>
      <c r="CT289" s="37"/>
      <c r="CU289" s="10"/>
      <c r="CV289" s="11"/>
      <c r="CW289" s="61">
        <f t="shared" si="4680"/>
        <v>553</v>
      </c>
      <c r="CX289" s="61">
        <f t="shared" si="4681"/>
        <v>38</v>
      </c>
      <c r="CY289" s="11"/>
      <c r="CZ289" s="12">
        <f t="shared" si="4613"/>
        <v>0</v>
      </c>
      <c r="DA289" s="11"/>
      <c r="DB289" s="12" t="e">
        <f t="shared" si="4614"/>
        <v>#DIV/0!</v>
      </c>
      <c r="DC289" s="13"/>
      <c r="DD289" s="11"/>
      <c r="DE289" s="25"/>
      <c r="DF289" s="37"/>
      <c r="DG289" s="10"/>
      <c r="DH289" s="11"/>
      <c r="DI289" s="61">
        <f t="shared" si="4682"/>
        <v>566</v>
      </c>
      <c r="DJ289" s="61">
        <f t="shared" si="4683"/>
        <v>39</v>
      </c>
      <c r="DK289" s="11"/>
      <c r="DL289" s="12">
        <f t="shared" si="4615"/>
        <v>0</v>
      </c>
      <c r="DM289" s="11"/>
      <c r="DN289" s="12" t="e">
        <f t="shared" si="4616"/>
        <v>#DIV/0!</v>
      </c>
      <c r="DO289" s="13"/>
      <c r="DP289" s="11"/>
      <c r="DQ289" s="25"/>
      <c r="DR289" s="37"/>
      <c r="DS289" s="10"/>
      <c r="DT289" s="11"/>
      <c r="DU289" s="61">
        <f t="shared" si="4684"/>
        <v>113</v>
      </c>
      <c r="DV289" s="61">
        <f t="shared" si="4685"/>
        <v>8</v>
      </c>
      <c r="DW289" s="11"/>
      <c r="DX289" s="12">
        <f t="shared" si="4617"/>
        <v>0</v>
      </c>
      <c r="DY289" s="11"/>
      <c r="DZ289" s="12" t="e">
        <f t="shared" si="4618"/>
        <v>#DIV/0!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/>
      <c r="EJ289" s="12">
        <f t="shared" si="4619"/>
        <v>0</v>
      </c>
      <c r="EK289" s="11"/>
      <c r="EL289" s="12" t="e">
        <f t="shared" si="4620"/>
        <v>#DIV/0!</v>
      </c>
      <c r="EM289" s="13"/>
      <c r="EN289" s="11"/>
      <c r="EO289" s="25"/>
      <c r="EP289" s="37"/>
      <c r="EQ289" s="10"/>
      <c r="ER289" s="11"/>
      <c r="ES289" s="61">
        <f t="shared" si="4688"/>
        <v>563</v>
      </c>
      <c r="ET289" s="61">
        <f t="shared" si="4689"/>
        <v>39</v>
      </c>
      <c r="EU289" s="11"/>
      <c r="EV289" s="12">
        <f t="shared" si="4621"/>
        <v>0</v>
      </c>
      <c r="EW289" s="11"/>
      <c r="EX289" s="12" t="e">
        <f t="shared" si="4622"/>
        <v>#DIV/0!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/>
      <c r="FH289" s="12">
        <f t="shared" si="4623"/>
        <v>0</v>
      </c>
      <c r="FI289" s="11"/>
      <c r="FJ289" s="12" t="e">
        <f t="shared" si="4624"/>
        <v>#DIV/0!</v>
      </c>
      <c r="FK289" s="13"/>
      <c r="FL289" s="11"/>
      <c r="FM289" s="25"/>
      <c r="FN289" s="37"/>
      <c r="FO289" s="10"/>
      <c r="FP289" s="11"/>
      <c r="FQ289" s="61">
        <f t="shared" si="4692"/>
        <v>559</v>
      </c>
      <c r="FR289" s="61">
        <f t="shared" si="4797"/>
        <v>41</v>
      </c>
      <c r="FS289" s="11"/>
      <c r="FT289" s="12">
        <f t="shared" si="4625"/>
        <v>0</v>
      </c>
      <c r="FU289" s="11"/>
      <c r="FV289" s="12" t="e">
        <f t="shared" si="4626"/>
        <v>#DIV/0!</v>
      </c>
      <c r="FW289" s="13"/>
      <c r="FX289" s="11"/>
      <c r="FY289" s="25"/>
      <c r="FZ289" s="37"/>
      <c r="GA289" s="10"/>
      <c r="GB289" s="11"/>
      <c r="GC289" s="61">
        <f t="shared" si="4694"/>
        <v>566</v>
      </c>
      <c r="GD289" s="61">
        <f t="shared" si="4695"/>
        <v>41</v>
      </c>
      <c r="GE289" s="11"/>
      <c r="GF289" s="12">
        <f t="shared" si="4627"/>
        <v>0</v>
      </c>
      <c r="GG289" s="11"/>
      <c r="GH289" s="12" t="e">
        <f t="shared" si="4628"/>
        <v>#DIV/0!</v>
      </c>
      <c r="GI289" s="13"/>
      <c r="GJ289" s="11"/>
      <c r="GK289" s="25"/>
      <c r="GL289" s="37"/>
      <c r="GM289" s="10"/>
      <c r="GN289" s="11"/>
      <c r="GO289" s="61">
        <f t="shared" si="4696"/>
        <v>583</v>
      </c>
      <c r="GP289" s="61">
        <f t="shared" si="4697"/>
        <v>42</v>
      </c>
      <c r="GQ289" s="11"/>
      <c r="GR289" s="12">
        <f t="shared" si="4629"/>
        <v>0</v>
      </c>
      <c r="GS289" s="11"/>
      <c r="GT289" s="12" t="e">
        <f t="shared" si="4630"/>
        <v>#DIV/0!</v>
      </c>
      <c r="GU289" s="13"/>
      <c r="GV289" s="11"/>
      <c r="GW289" s="25"/>
      <c r="GX289" s="37"/>
      <c r="GY289" s="10"/>
      <c r="GZ289" s="11"/>
      <c r="HA289" s="61">
        <f t="shared" si="4698"/>
        <v>76</v>
      </c>
      <c r="HB289" s="61">
        <f t="shared" si="4699"/>
        <v>5</v>
      </c>
      <c r="HC289" s="11"/>
      <c r="HD289" s="12">
        <f t="shared" si="4631"/>
        <v>0</v>
      </c>
      <c r="HE289" s="11"/>
      <c r="HF289" s="12" t="e">
        <f t="shared" si="4632"/>
        <v>#DIV/0!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/>
      <c r="HP289" s="12">
        <f t="shared" si="4633"/>
        <v>0</v>
      </c>
      <c r="HQ289" s="11"/>
      <c r="HR289" s="12" t="e">
        <f t="shared" si="4634"/>
        <v>#DIV/0!</v>
      </c>
      <c r="HS289" s="13"/>
      <c r="HT289" s="11"/>
      <c r="HU289" s="25"/>
      <c r="HV289" s="37"/>
      <c r="HW289" s="10"/>
      <c r="HX289" s="11"/>
      <c r="HY289" s="61">
        <f t="shared" si="4702"/>
        <v>580</v>
      </c>
      <c r="HZ289" s="61">
        <f t="shared" si="4798"/>
        <v>42</v>
      </c>
      <c r="IA289" s="11"/>
      <c r="IB289" s="12">
        <f t="shared" si="4635"/>
        <v>0</v>
      </c>
      <c r="IC289" s="11"/>
      <c r="ID289" s="12" t="e">
        <f t="shared" si="4636"/>
        <v>#DIV/0!</v>
      </c>
      <c r="IE289" s="13"/>
      <c r="IF289" s="11"/>
      <c r="IG289" s="25"/>
      <c r="IH289" s="37"/>
      <c r="II289" s="10"/>
      <c r="IJ289" s="11"/>
      <c r="IK289" s="61">
        <f t="shared" si="4704"/>
        <v>579</v>
      </c>
      <c r="IL289" s="61">
        <f t="shared" si="4705"/>
        <v>42</v>
      </c>
      <c r="IM289" s="11"/>
      <c r="IN289" s="12">
        <f t="shared" si="4637"/>
        <v>0</v>
      </c>
      <c r="IO289" s="11"/>
      <c r="IP289" s="12" t="e">
        <f t="shared" si="4638"/>
        <v>#DIV/0!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141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0</v>
      </c>
      <c r="JH289" s="14">
        <f t="shared" si="4642"/>
        <v>0</v>
      </c>
      <c r="JI289" s="373">
        <f t="shared" si="4643"/>
        <v>10486</v>
      </c>
      <c r="JJ289" s="11">
        <f t="shared" si="3981"/>
        <v>873</v>
      </c>
      <c r="JK289" s="11">
        <f t="shared" si="4644"/>
        <v>0</v>
      </c>
      <c r="JL289" s="79">
        <f t="shared" si="4645"/>
        <v>0</v>
      </c>
      <c r="JM289" s="15">
        <f t="shared" si="4646"/>
        <v>0</v>
      </c>
      <c r="JN289" s="12" t="e">
        <f t="shared" si="4647"/>
        <v>#DIV/0!</v>
      </c>
      <c r="JO289" s="16"/>
      <c r="JP289" s="17"/>
      <c r="JQ289" s="16" t="e">
        <f t="shared" si="4416"/>
        <v>#DIV/0!</v>
      </c>
      <c r="JR289" s="16"/>
      <c r="JS289" s="369" t="e">
        <f t="shared" si="4289"/>
        <v>#DIV/0!</v>
      </c>
      <c r="JT289" s="23"/>
      <c r="JU289" s="399"/>
      <c r="JV289" s="404">
        <f t="shared" si="4649"/>
        <v>0</v>
      </c>
      <c r="JW289" s="401">
        <f t="shared" si="4650"/>
        <v>0</v>
      </c>
      <c r="JX289" s="406">
        <f t="shared" si="4651"/>
        <v>0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0</v>
      </c>
      <c r="KJ289" s="430">
        <f t="shared" ref="KJ289" si="4804">KI289/KB288</f>
        <v>0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0</v>
      </c>
      <c r="KN289" s="425">
        <f>KM289/KF288</f>
        <v>0</v>
      </c>
    </row>
    <row r="290" spans="1:300" ht="20.25" thickTop="1" thickBot="1" x14ac:dyDescent="0.3">
      <c r="A290" s="734"/>
      <c r="B290" s="436">
        <f t="shared" si="4663"/>
        <v>45819</v>
      </c>
      <c r="C290" s="10"/>
      <c r="D290" s="11"/>
      <c r="E290" s="61">
        <f t="shared" si="4664"/>
        <v>574</v>
      </c>
      <c r="F290" s="61">
        <f t="shared" si="4665"/>
        <v>39</v>
      </c>
      <c r="G290" s="11"/>
      <c r="H290" s="12">
        <f t="shared" si="4597"/>
        <v>0</v>
      </c>
      <c r="I290" s="11"/>
      <c r="J290" s="12" t="e">
        <f t="shared" si="4598"/>
        <v>#DIV/0!</v>
      </c>
      <c r="K290" s="13"/>
      <c r="L290" s="11"/>
      <c r="M290" s="38"/>
      <c r="N290" s="39"/>
      <c r="O290" s="10"/>
      <c r="P290" s="11"/>
      <c r="Q290" s="61">
        <f t="shared" si="4666"/>
        <v>573</v>
      </c>
      <c r="R290" s="61">
        <f t="shared" si="4667"/>
        <v>39</v>
      </c>
      <c r="S290" s="11"/>
      <c r="T290" s="12">
        <f t="shared" si="4599"/>
        <v>0</v>
      </c>
      <c r="U290" s="11"/>
      <c r="V290" s="12" t="e">
        <f t="shared" si="4600"/>
        <v>#DIV/0!</v>
      </c>
      <c r="W290" s="13"/>
      <c r="X290" s="11"/>
      <c r="Y290" s="38"/>
      <c r="Z290" s="39"/>
      <c r="AA290" s="10"/>
      <c r="AB290" s="11"/>
      <c r="AC290" s="61">
        <f t="shared" si="4668"/>
        <v>569</v>
      </c>
      <c r="AD290" s="61">
        <f t="shared" si="4669"/>
        <v>38</v>
      </c>
      <c r="AE290" s="11"/>
      <c r="AF290" s="12">
        <f t="shared" si="4601"/>
        <v>0</v>
      </c>
      <c r="AG290" s="11"/>
      <c r="AH290" s="12" t="e">
        <f t="shared" si="4602"/>
        <v>#DIV/0!</v>
      </c>
      <c r="AI290" s="13"/>
      <c r="AJ290" s="11"/>
      <c r="AK290" s="38"/>
      <c r="AL290" s="39"/>
      <c r="AM290" s="10"/>
      <c r="AN290" s="11"/>
      <c r="AO290" s="61">
        <f t="shared" si="4670"/>
        <v>54</v>
      </c>
      <c r="AP290" s="61">
        <f t="shared" si="4671"/>
        <v>4</v>
      </c>
      <c r="AQ290" s="11"/>
      <c r="AR290" s="12">
        <f t="shared" si="4603"/>
        <v>0</v>
      </c>
      <c r="AS290" s="11"/>
      <c r="AT290" s="12" t="e">
        <f t="shared" si="4604"/>
        <v>#DIV/0!</v>
      </c>
      <c r="AU290" s="13"/>
      <c r="AV290" s="11"/>
      <c r="AW290" s="38"/>
      <c r="AX290" s="39"/>
      <c r="AY290" s="10"/>
      <c r="AZ290" s="11"/>
      <c r="BA290" s="61">
        <f t="shared" si="4672"/>
        <v>574</v>
      </c>
      <c r="BB290" s="61">
        <f t="shared" si="4673"/>
        <v>39</v>
      </c>
      <c r="BC290" s="11"/>
      <c r="BD290" s="12">
        <f t="shared" si="4605"/>
        <v>0</v>
      </c>
      <c r="BE290" s="11"/>
      <c r="BF290" s="12" t="e">
        <f t="shared" si="4606"/>
        <v>#DIV/0!</v>
      </c>
      <c r="BG290" s="13"/>
      <c r="BH290" s="11"/>
      <c r="BI290" s="38"/>
      <c r="BJ290" s="39"/>
      <c r="BK290" s="10"/>
      <c r="BL290" s="11"/>
      <c r="BM290" s="61">
        <f t="shared" si="4674"/>
        <v>575</v>
      </c>
      <c r="BN290" s="61">
        <f t="shared" si="4675"/>
        <v>39</v>
      </c>
      <c r="BO290" s="11"/>
      <c r="BP290" s="12">
        <f t="shared" si="4607"/>
        <v>0</v>
      </c>
      <c r="BQ290" s="11"/>
      <c r="BR290" s="12" t="e">
        <f t="shared" si="4608"/>
        <v>#DIV/0!</v>
      </c>
      <c r="BS290" s="13"/>
      <c r="BT290" s="11"/>
      <c r="BU290" s="38"/>
      <c r="BV290" s="39"/>
      <c r="BW290" s="10"/>
      <c r="BX290" s="11"/>
      <c r="BY290" s="61">
        <f t="shared" si="4676"/>
        <v>572</v>
      </c>
      <c r="BZ290" s="61">
        <f t="shared" si="4677"/>
        <v>39</v>
      </c>
      <c r="CA290" s="11"/>
      <c r="CB290" s="12">
        <f t="shared" si="4609"/>
        <v>0</v>
      </c>
      <c r="CC290" s="11"/>
      <c r="CD290" s="12" t="e">
        <f t="shared" si="4610"/>
        <v>#DIV/0!</v>
      </c>
      <c r="CE290" s="13"/>
      <c r="CF290" s="11"/>
      <c r="CG290" s="38"/>
      <c r="CH290" s="39"/>
      <c r="CI290" s="10"/>
      <c r="CJ290" s="11"/>
      <c r="CK290" s="61">
        <f t="shared" si="4678"/>
        <v>545</v>
      </c>
      <c r="CL290" s="61">
        <f t="shared" si="4679"/>
        <v>38</v>
      </c>
      <c r="CM290" s="11"/>
      <c r="CN290" s="12">
        <f t="shared" si="4611"/>
        <v>0</v>
      </c>
      <c r="CO290" s="11"/>
      <c r="CP290" s="12" t="e">
        <f t="shared" si="4612"/>
        <v>#DIV/0!</v>
      </c>
      <c r="CQ290" s="13"/>
      <c r="CR290" s="11"/>
      <c r="CS290" s="38"/>
      <c r="CT290" s="39"/>
      <c r="CU290" s="10"/>
      <c r="CV290" s="11"/>
      <c r="CW290" s="61">
        <f t="shared" si="4680"/>
        <v>553</v>
      </c>
      <c r="CX290" s="61">
        <f t="shared" si="4681"/>
        <v>38</v>
      </c>
      <c r="CY290" s="11"/>
      <c r="CZ290" s="12">
        <f t="shared" si="4613"/>
        <v>0</v>
      </c>
      <c r="DA290" s="11"/>
      <c r="DB290" s="12" t="e">
        <f t="shared" si="4614"/>
        <v>#DIV/0!</v>
      </c>
      <c r="DC290" s="13"/>
      <c r="DD290" s="11"/>
      <c r="DE290" s="38"/>
      <c r="DF290" s="39"/>
      <c r="DG290" s="10"/>
      <c r="DH290" s="11"/>
      <c r="DI290" s="61">
        <f t="shared" si="4682"/>
        <v>566</v>
      </c>
      <c r="DJ290" s="61">
        <f t="shared" si="4683"/>
        <v>39</v>
      </c>
      <c r="DK290" s="11"/>
      <c r="DL290" s="12">
        <f t="shared" si="4615"/>
        <v>0</v>
      </c>
      <c r="DM290" s="11"/>
      <c r="DN290" s="12" t="e">
        <f t="shared" si="4616"/>
        <v>#DIV/0!</v>
      </c>
      <c r="DO290" s="13"/>
      <c r="DP290" s="11"/>
      <c r="DQ290" s="38"/>
      <c r="DR290" s="39"/>
      <c r="DS290" s="10"/>
      <c r="DT290" s="11"/>
      <c r="DU290" s="61">
        <f t="shared" si="4684"/>
        <v>113</v>
      </c>
      <c r="DV290" s="61">
        <f t="shared" si="4685"/>
        <v>8</v>
      </c>
      <c r="DW290" s="11"/>
      <c r="DX290" s="12">
        <f t="shared" si="4617"/>
        <v>0</v>
      </c>
      <c r="DY290" s="11"/>
      <c r="DZ290" s="12" t="e">
        <f t="shared" si="4618"/>
        <v>#DIV/0!</v>
      </c>
      <c r="EA290" s="13"/>
      <c r="EB290" s="11"/>
      <c r="EC290" s="38"/>
      <c r="ED290" s="39"/>
      <c r="EE290" s="10"/>
      <c r="EF290" s="11"/>
      <c r="EG290" s="61">
        <f t="shared" si="4686"/>
        <v>574</v>
      </c>
      <c r="EH290" s="61">
        <f t="shared" si="4687"/>
        <v>40</v>
      </c>
      <c r="EI290" s="11"/>
      <c r="EJ290" s="12">
        <f t="shared" si="4619"/>
        <v>0</v>
      </c>
      <c r="EK290" s="11"/>
      <c r="EL290" s="12" t="e">
        <f t="shared" si="4620"/>
        <v>#DIV/0!</v>
      </c>
      <c r="EM290" s="13"/>
      <c r="EN290" s="11"/>
      <c r="EO290" s="38"/>
      <c r="EP290" s="39"/>
      <c r="EQ290" s="10"/>
      <c r="ER290" s="11"/>
      <c r="ES290" s="61">
        <f t="shared" si="4688"/>
        <v>563</v>
      </c>
      <c r="ET290" s="61">
        <f t="shared" si="4689"/>
        <v>39</v>
      </c>
      <c r="EU290" s="11"/>
      <c r="EV290" s="12">
        <f t="shared" si="4621"/>
        <v>0</v>
      </c>
      <c r="EW290" s="11"/>
      <c r="EX290" s="12" t="e">
        <f t="shared" si="4622"/>
        <v>#DIV/0!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/>
      <c r="FH290" s="12">
        <f t="shared" si="4623"/>
        <v>0</v>
      </c>
      <c r="FI290" s="11"/>
      <c r="FJ290" s="12" t="e">
        <f t="shared" si="4624"/>
        <v>#DIV/0!</v>
      </c>
      <c r="FK290" s="13"/>
      <c r="FL290" s="11"/>
      <c r="FM290" s="38"/>
      <c r="FN290" s="39"/>
      <c r="FO290" s="10"/>
      <c r="FP290" s="11"/>
      <c r="FQ290" s="61">
        <f t="shared" si="4692"/>
        <v>559</v>
      </c>
      <c r="FR290" s="61">
        <f t="shared" si="4797"/>
        <v>41</v>
      </c>
      <c r="FS290" s="11"/>
      <c r="FT290" s="12">
        <f t="shared" si="4625"/>
        <v>0</v>
      </c>
      <c r="FU290" s="11"/>
      <c r="FV290" s="12" t="e">
        <f t="shared" si="4626"/>
        <v>#DIV/0!</v>
      </c>
      <c r="FW290" s="13"/>
      <c r="FX290" s="11"/>
      <c r="FY290" s="38"/>
      <c r="FZ290" s="39"/>
      <c r="GA290" s="10"/>
      <c r="GB290" s="11"/>
      <c r="GC290" s="61">
        <f t="shared" si="4694"/>
        <v>566</v>
      </c>
      <c r="GD290" s="61">
        <f t="shared" si="4695"/>
        <v>41</v>
      </c>
      <c r="GE290" s="11"/>
      <c r="GF290" s="12">
        <f t="shared" si="4627"/>
        <v>0</v>
      </c>
      <c r="GG290" s="11"/>
      <c r="GH290" s="12" t="e">
        <f t="shared" si="4628"/>
        <v>#DIV/0!</v>
      </c>
      <c r="GI290" s="13"/>
      <c r="GJ290" s="11"/>
      <c r="GK290" s="38"/>
      <c r="GL290" s="39"/>
      <c r="GM290" s="10"/>
      <c r="GN290" s="11"/>
      <c r="GO290" s="61">
        <f t="shared" si="4696"/>
        <v>583</v>
      </c>
      <c r="GP290" s="61">
        <f t="shared" si="4697"/>
        <v>42</v>
      </c>
      <c r="GQ290" s="11"/>
      <c r="GR290" s="12">
        <f t="shared" si="4629"/>
        <v>0</v>
      </c>
      <c r="GS290" s="11"/>
      <c r="GT290" s="12" t="e">
        <f t="shared" si="4630"/>
        <v>#DIV/0!</v>
      </c>
      <c r="GU290" s="13"/>
      <c r="GV290" s="11"/>
      <c r="GW290" s="38"/>
      <c r="GX290" s="39"/>
      <c r="GY290" s="10"/>
      <c r="GZ290" s="11"/>
      <c r="HA290" s="61">
        <f t="shared" si="4698"/>
        <v>76</v>
      </c>
      <c r="HB290" s="61">
        <f t="shared" si="4699"/>
        <v>5</v>
      </c>
      <c r="HC290" s="11"/>
      <c r="HD290" s="12">
        <f t="shared" si="4631"/>
        <v>0</v>
      </c>
      <c r="HE290" s="11"/>
      <c r="HF290" s="12" t="e">
        <f t="shared" si="4632"/>
        <v>#DIV/0!</v>
      </c>
      <c r="HG290" s="13"/>
      <c r="HH290" s="11"/>
      <c r="HI290" s="38"/>
      <c r="HJ290" s="39"/>
      <c r="HK290" s="10"/>
      <c r="HL290" s="11"/>
      <c r="HM290" s="61">
        <f t="shared" si="4700"/>
        <v>587</v>
      </c>
      <c r="HN290" s="61">
        <f t="shared" si="4701"/>
        <v>42</v>
      </c>
      <c r="HO290" s="11"/>
      <c r="HP290" s="12">
        <f t="shared" si="4633"/>
        <v>0</v>
      </c>
      <c r="HQ290" s="11"/>
      <c r="HR290" s="12" t="e">
        <f t="shared" si="4634"/>
        <v>#DIV/0!</v>
      </c>
      <c r="HS290" s="13"/>
      <c r="HT290" s="11"/>
      <c r="HU290" s="38"/>
      <c r="HV290" s="39"/>
      <c r="HW290" s="10"/>
      <c r="HX290" s="11"/>
      <c r="HY290" s="61">
        <f t="shared" si="4702"/>
        <v>580</v>
      </c>
      <c r="HZ290" s="61">
        <f t="shared" si="4798"/>
        <v>42</v>
      </c>
      <c r="IA290" s="11"/>
      <c r="IB290" s="12">
        <f t="shared" si="4635"/>
        <v>0</v>
      </c>
      <c r="IC290" s="11"/>
      <c r="ID290" s="12" t="e">
        <f t="shared" si="4636"/>
        <v>#DIV/0!</v>
      </c>
      <c r="IE290" s="13"/>
      <c r="IF290" s="11"/>
      <c r="IG290" s="38"/>
      <c r="IH290" s="39"/>
      <c r="II290" s="10"/>
      <c r="IJ290" s="11"/>
      <c r="IK290" s="61">
        <f t="shared" si="4704"/>
        <v>579</v>
      </c>
      <c r="IL290" s="61">
        <f t="shared" si="4705"/>
        <v>42</v>
      </c>
      <c r="IM290" s="11"/>
      <c r="IN290" s="12">
        <f t="shared" si="4637"/>
        <v>0</v>
      </c>
      <c r="IO290" s="11"/>
      <c r="IP290" s="12" t="e">
        <f t="shared" si="4638"/>
        <v>#DIV/0!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141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0</v>
      </c>
      <c r="JH290" s="14">
        <f t="shared" si="4642"/>
        <v>0</v>
      </c>
      <c r="JI290" s="373">
        <f t="shared" si="4643"/>
        <v>10486</v>
      </c>
      <c r="JJ290" s="11">
        <f t="shared" si="3981"/>
        <v>873</v>
      </c>
      <c r="JK290" s="11">
        <f t="shared" si="4644"/>
        <v>0</v>
      </c>
      <c r="JL290" s="79">
        <f t="shared" si="4645"/>
        <v>0</v>
      </c>
      <c r="JM290" s="15">
        <f t="shared" si="4646"/>
        <v>0</v>
      </c>
      <c r="JN290" s="12" t="e">
        <f t="shared" si="4647"/>
        <v>#DIV/0!</v>
      </c>
      <c r="JO290" s="16"/>
      <c r="JP290" s="17"/>
      <c r="JQ290" s="16" t="e">
        <f t="shared" si="4416"/>
        <v>#DIV/0!</v>
      </c>
      <c r="JR290" s="16"/>
      <c r="JS290" s="369" t="e">
        <f t="shared" si="4289"/>
        <v>#DIV/0!</v>
      </c>
      <c r="JT290" s="23"/>
      <c r="JU290" s="399"/>
      <c r="JV290" s="404">
        <f t="shared" si="4649"/>
        <v>0</v>
      </c>
      <c r="JW290" s="401">
        <f t="shared" si="4650"/>
        <v>0</v>
      </c>
      <c r="JX290" s="406">
        <f t="shared" si="4651"/>
        <v>0</v>
      </c>
      <c r="JY290" s="743"/>
      <c r="JZ290" s="690"/>
      <c r="KA290" s="746"/>
      <c r="KB290" s="718">
        <f t="shared" ref="KB290" si="4806">KB281+KB286</f>
        <v>454</v>
      </c>
      <c r="KC290" s="763">
        <f t="shared" ref="KC290" si="4807">KB290/$KB$10</f>
        <v>0.11508238276299113</v>
      </c>
      <c r="KD290" s="714">
        <f t="shared" ref="KD290" si="4808">KD281+KD286</f>
        <v>477</v>
      </c>
      <c r="KE290" s="763">
        <f t="shared" ref="KE290" si="4809">KD290/$KD$10</f>
        <v>0.12100456621004566</v>
      </c>
      <c r="KF290" s="714">
        <f t="shared" ref="KF290" si="4810">KF281+KF286</f>
        <v>417</v>
      </c>
      <c r="KG290" s="770">
        <f t="shared" ref="KG290" si="4811">KF290/$KF$10</f>
        <v>0.10564986065366101</v>
      </c>
      <c r="KH290" s="761" t="s">
        <v>144</v>
      </c>
      <c r="KI290" s="304">
        <f t="shared" si="4658"/>
        <v>0</v>
      </c>
      <c r="KJ290" s="431">
        <f t="shared" ref="KJ290" si="4812">KI290/KB288</f>
        <v>0</v>
      </c>
      <c r="KK290" s="304">
        <f t="shared" si="4660"/>
        <v>0</v>
      </c>
      <c r="KL290" s="422">
        <f t="shared" ref="KL290" si="4813">KK290/KD288</f>
        <v>0</v>
      </c>
      <c r="KM290" s="304">
        <f t="shared" si="4662"/>
        <v>0</v>
      </c>
      <c r="KN290" s="422">
        <f>KM290/KF288</f>
        <v>0</v>
      </c>
    </row>
    <row r="291" spans="1:300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0</v>
      </c>
      <c r="JH291" s="443">
        <f t="shared" si="4642"/>
        <v>0</v>
      </c>
      <c r="JI291" s="378">
        <f t="shared" ref="JI291:JJ291" si="4814">SUM(JI283:JI290)</f>
        <v>73402</v>
      </c>
      <c r="JJ291" s="27">
        <f t="shared" si="4814"/>
        <v>6111</v>
      </c>
      <c r="JK291" s="27">
        <f t="shared" si="4644"/>
        <v>0</v>
      </c>
      <c r="JL291" s="80">
        <f t="shared" si="4645"/>
        <v>0</v>
      </c>
      <c r="JM291" s="15">
        <f t="shared" si="4646"/>
        <v>0</v>
      </c>
      <c r="JN291" s="48" t="e">
        <f t="shared" si="4647"/>
        <v>#DIV/0!</v>
      </c>
      <c r="JO291" s="49">
        <f t="shared" ref="JO291" si="4815">SUM(JO284:JO290)/7</f>
        <v>0</v>
      </c>
      <c r="JP291" s="50">
        <f t="shared" ref="JP291" si="4816">SUM(JP284:JP290)</f>
        <v>0</v>
      </c>
      <c r="JQ291" s="397" t="e">
        <f t="shared" si="4416"/>
        <v>#DIV/0!</v>
      </c>
      <c r="JR291" s="50">
        <f t="shared" ref="JR291" si="4817">SUM(JR284:JR290)</f>
        <v>0</v>
      </c>
      <c r="JS291" s="370" t="e">
        <f t="shared" si="4289"/>
        <v>#DIV/0!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</v>
      </c>
      <c r="JW291" s="411">
        <f t="shared" ref="JW291" si="4820">SUM(CM291,CO291,CY291,DA291,DK291,DM291,DW291,DY291,EI291,EK291,EU291,EW291,FG291,FI291)/7/SUM(CK290,CW290,DI290,DU290,EG290,ES290,FE290)</f>
        <v>0</v>
      </c>
      <c r="JX291" s="412">
        <f t="shared" ref="JX291" si="4821">SUM(FS291,FU291,GE291,GG291,GQ291,GS291,HC291,HE291,HO291,HQ291,IA291,IC291,IM291,IO291,)/7/SUM(FQ290,GC290,GO290,HA290,HM290,HY290,IK290)</f>
        <v>0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0</v>
      </c>
      <c r="KJ291" s="432">
        <f t="shared" ref="KJ291" si="4823">KI291/KB288</f>
        <v>0</v>
      </c>
      <c r="KK291" s="418">
        <f t="shared" ref="KK291" si="4824">SUM(KK284:KK290)</f>
        <v>0</v>
      </c>
      <c r="KL291" s="426">
        <f t="shared" ref="KL291" si="4825">KK291/KD288</f>
        <v>0</v>
      </c>
      <c r="KM291" s="418">
        <f t="shared" ref="KM291" si="4826">SUM(KM284:KM290)</f>
        <v>0</v>
      </c>
      <c r="KN291" s="426">
        <f>KM291/KF288</f>
        <v>0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0</v>
      </c>
      <c r="JH292" s="445">
        <f t="shared" ref="JH292" si="4828">JH291/JJ281</f>
        <v>0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829">((G293+I293)/E293)</f>
        <v>0</v>
      </c>
      <c r="I293" s="33"/>
      <c r="J293" s="34" t="e">
        <f t="shared" ref="J293:J299" si="483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573</v>
      </c>
      <c r="R293" s="33">
        <f>R290-P293</f>
        <v>39</v>
      </c>
      <c r="S293" s="33"/>
      <c r="T293" s="34">
        <f t="shared" ref="T293:T299" si="4831">((S293+U293)/Q293)</f>
        <v>0</v>
      </c>
      <c r="U293" s="33"/>
      <c r="V293" s="34" t="e">
        <f t="shared" ref="V293:V299" si="483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569</v>
      </c>
      <c r="AD293" s="33">
        <f>AD290-AB293</f>
        <v>38</v>
      </c>
      <c r="AE293" s="33"/>
      <c r="AF293" s="34">
        <f t="shared" ref="AF293:AF299" si="4833">((AE293+AG293)/AC293)</f>
        <v>0</v>
      </c>
      <c r="AG293" s="33"/>
      <c r="AH293" s="34" t="e">
        <f t="shared" ref="AH293:AH299" si="483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54</v>
      </c>
      <c r="AP293" s="33">
        <f>AP290-AN293</f>
        <v>4</v>
      </c>
      <c r="AQ293" s="33"/>
      <c r="AR293" s="34">
        <f t="shared" ref="AR293:AR299" si="4835">((AQ293+AS293)/AO293)</f>
        <v>0</v>
      </c>
      <c r="AS293" s="33"/>
      <c r="AT293" s="34" t="e">
        <f t="shared" ref="AT293:AT299" si="483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837">((BC293+BE293)/BA293)</f>
        <v>0</v>
      </c>
      <c r="BE293" s="33"/>
      <c r="BF293" s="34" t="e">
        <f t="shared" ref="BF293:BF299" si="483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575</v>
      </c>
      <c r="BN293" s="33">
        <f>BN290-BL293</f>
        <v>39</v>
      </c>
      <c r="BO293" s="33"/>
      <c r="BP293" s="34">
        <f t="shared" ref="BP293:BP299" si="4839">((BO293+BQ293)/BM293)</f>
        <v>0</v>
      </c>
      <c r="BQ293" s="33"/>
      <c r="BR293" s="34" t="e">
        <f t="shared" ref="BR293:BR299" si="484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572</v>
      </c>
      <c r="BZ293" s="33">
        <f>BZ290-BX293</f>
        <v>39</v>
      </c>
      <c r="CA293" s="33"/>
      <c r="CB293" s="34">
        <f t="shared" ref="CB293:CB299" si="4841">((CA293+CC293)/BY293)</f>
        <v>0</v>
      </c>
      <c r="CC293" s="33"/>
      <c r="CD293" s="34" t="e">
        <f t="shared" ref="CD293:CD299" si="484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545</v>
      </c>
      <c r="CL293" s="33">
        <f>CL290-CJ293</f>
        <v>38</v>
      </c>
      <c r="CM293" s="33"/>
      <c r="CN293" s="34">
        <f t="shared" ref="CN293:CN299" si="4843">((CM293+CO293)/CK293)</f>
        <v>0</v>
      </c>
      <c r="CO293" s="33"/>
      <c r="CP293" s="34" t="e">
        <f t="shared" ref="CP293:CP299" si="484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553</v>
      </c>
      <c r="CX293" s="33">
        <f>CX290-CV293</f>
        <v>38</v>
      </c>
      <c r="CY293" s="33"/>
      <c r="CZ293" s="34">
        <f t="shared" ref="CZ293:CZ299" si="4845">((CY293+DA293)/CW293)</f>
        <v>0</v>
      </c>
      <c r="DA293" s="33"/>
      <c r="DB293" s="34" t="e">
        <f t="shared" ref="DB293:DB299" si="484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847">((DK293+DM293)/DI293)</f>
        <v>0</v>
      </c>
      <c r="DM293" s="33"/>
      <c r="DN293" s="34" t="e">
        <f t="shared" ref="DN293:DN299" si="484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113</v>
      </c>
      <c r="DV293" s="33">
        <f>DV290-DT293</f>
        <v>8</v>
      </c>
      <c r="DW293" s="33"/>
      <c r="DX293" s="34">
        <f t="shared" ref="DX293:DX299" si="4849">((DW293+DY293)/DU293)</f>
        <v>0</v>
      </c>
      <c r="DY293" s="33"/>
      <c r="DZ293" s="34" t="e">
        <f t="shared" ref="DZ293:DZ299" si="485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574</v>
      </c>
      <c r="EH293" s="33">
        <f>EH290-EF293</f>
        <v>40</v>
      </c>
      <c r="EI293" s="33"/>
      <c r="EJ293" s="34">
        <f t="shared" ref="EJ293:EJ299" si="4851">((EI293+EK293)/EG293)</f>
        <v>0</v>
      </c>
      <c r="EK293" s="33"/>
      <c r="EL293" s="34" t="e">
        <f t="shared" ref="EL293:EL299" si="485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853">((EU293+EW293)/ES293)</f>
        <v>0</v>
      </c>
      <c r="EW293" s="33"/>
      <c r="EX293" s="34" t="e">
        <f t="shared" ref="EX293:EX299" si="485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855">((FG293+FI293)/FE293)</f>
        <v>0</v>
      </c>
      <c r="FI293" s="33"/>
      <c r="FJ293" s="34" t="e">
        <f t="shared" ref="FJ293:FJ299" si="485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559</v>
      </c>
      <c r="FR293" s="33">
        <f>FR290-FP293</f>
        <v>41</v>
      </c>
      <c r="FS293" s="33"/>
      <c r="FT293" s="34">
        <f t="shared" ref="FT293:FT299" si="4857">((FS293+FU293)/FQ293)</f>
        <v>0</v>
      </c>
      <c r="FU293" s="33"/>
      <c r="FV293" s="34" t="e">
        <f t="shared" ref="FV293:FV299" si="485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566</v>
      </c>
      <c r="GD293" s="33">
        <f>GD290-GB293</f>
        <v>41</v>
      </c>
      <c r="GE293" s="33"/>
      <c r="GF293" s="34">
        <f t="shared" ref="GF293:GF299" si="4859">((GE293+GG293)/GC293)</f>
        <v>0</v>
      </c>
      <c r="GG293" s="33"/>
      <c r="GH293" s="34" t="e">
        <f t="shared" ref="GH293:GH299" si="486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861">((GQ293+GS293)/GO293)</f>
        <v>0</v>
      </c>
      <c r="GS293" s="33"/>
      <c r="GT293" s="34" t="e">
        <f t="shared" ref="GT293:GT299" si="486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863">((HC293+HE293)/HA293)</f>
        <v>0</v>
      </c>
      <c r="HE293" s="33"/>
      <c r="HF293" s="34" t="e">
        <f t="shared" ref="HF293:HF299" si="486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865">((HO293+HQ293)/HM293)</f>
        <v>0</v>
      </c>
      <c r="HQ293" s="33"/>
      <c r="HR293" s="34" t="e">
        <f t="shared" ref="HR293:HR299" si="486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580</v>
      </c>
      <c r="HZ293" s="33">
        <f>HZ290-HX293</f>
        <v>42</v>
      </c>
      <c r="IA293" s="33"/>
      <c r="IB293" s="34">
        <f t="shared" ref="IB293:IB299" si="4867">((IA293+IC293)/HY293)</f>
        <v>0</v>
      </c>
      <c r="IC293" s="33"/>
      <c r="ID293" s="34" t="e">
        <f t="shared" ref="ID293:ID299" si="486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579</v>
      </c>
      <c r="IL293" s="33">
        <f>IL290-IJ293</f>
        <v>42</v>
      </c>
      <c r="IM293" s="33"/>
      <c r="IN293" s="34">
        <f t="shared" ref="IN293:IN299" si="4869">((IM293+IO293)/IK293)</f>
        <v>0</v>
      </c>
      <c r="IO293" s="33"/>
      <c r="IP293" s="34" t="e">
        <f t="shared" ref="IP293:IP299" si="487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141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0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10486</v>
      </c>
      <c r="JJ293" s="11">
        <f t="shared" si="3981"/>
        <v>873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877">+(JK293)/JI293</f>
        <v>0</v>
      </c>
      <c r="JM293" s="15">
        <f t="shared" ref="JM293:JM300" si="4878">+I293+U293+AG293+AS293+BE293+BQ293+CC293+CO293+DA293+DM293+DY293+EK293+EW293+FI293+GG293+GS293+HE293+HQ293+IC293+IO293+FU293</f>
        <v>0</v>
      </c>
      <c r="JN293" s="34" t="e">
        <f t="shared" ref="JN293:JN300" si="4879">+(JM293/(JK293))</f>
        <v>#DIV/0!</v>
      </c>
      <c r="JO293" s="45"/>
      <c r="JP293" s="46"/>
      <c r="JQ293" s="45" t="e">
        <f t="shared" si="4416"/>
        <v>#DIV/0!</v>
      </c>
      <c r="JR293" s="45"/>
      <c r="JS293" s="366" t="e">
        <f t="shared" ref="JS293" si="4880">JR293/JM293</f>
        <v>#DIV/0!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</v>
      </c>
      <c r="JW293" s="403">
        <f t="shared" ref="JW293:JW299" si="4882">SUM(CM293,CO293,CY293,DA293,DK293,DM293,DW293,DY293,EI293,EK293,EU293,EW293,FG293,FI293)/SUM(CK293,CW293,DI293,DU293,EG293,ES293,FE293)</f>
        <v>0</v>
      </c>
      <c r="JX293" s="405">
        <f t="shared" ref="JX293:JX299" si="4883">SUM(FS293,FU293,GE293,GG293,GQ293,GS293,HC293,HE293,HO293,HQ293,IA293,IC293,IM293,IO293,)/SUM(FQ293,GC293,GO293,HA293,HM293,HY293,IK293)</f>
        <v>0</v>
      </c>
      <c r="JY293" s="742" t="e">
        <f t="shared" ref="JY293" si="4884">SUM(I300,U300,AG300,AS300,BE300,BQ300,CC300)/SUM(G300,I300,S300,U300,AE300,AG300,AQ300,AS300,BC300,BE300,BO300,BQ300,CA300,CC300)</f>
        <v>#DIV/0!</v>
      </c>
      <c r="JZ293" s="689" t="e">
        <f t="shared" ref="JZ293" si="4885">SUM(CO300,DA300,DM300,DY300,EK300,EW300,FI300)/SUM(CM300,CO300,CY300,DA300,DK300,DM300,DW300,DY300,EI300,EK300,EU300,EW300,FG300,FI300)</f>
        <v>#DIV/0!</v>
      </c>
      <c r="KA293" s="745" t="e">
        <f t="shared" ref="KA293" si="4886">SUM(,FU300,GG300,GS300,HE300,HQ300,IC300,IO300)/SUM(FU300,FS300,GG300,GE300,GS300,GQ300,HE300,HC300,HQ300,HO300,IC300,IA300,IO300,IM300)</f>
        <v>#DIV/0!</v>
      </c>
      <c r="KB293" s="724">
        <f t="shared" ref="KB293" si="4887">KB295/KB297</f>
        <v>0</v>
      </c>
      <c r="KC293" s="720"/>
      <c r="KD293" s="720">
        <f t="shared" ref="KD293" si="4888">KD295/KD297</f>
        <v>0</v>
      </c>
      <c r="KE293" s="720"/>
      <c r="KF293" s="720">
        <f t="shared" ref="KF293" si="4889">KF295/KF297</f>
        <v>0</v>
      </c>
      <c r="KG293" s="755"/>
      <c r="KH293" s="757" t="s">
        <v>68</v>
      </c>
      <c r="KI293" s="419">
        <f t="shared" ref="KI293:KI299" si="4890">C293+AA293+AM293+AY293+BK293+BW293</f>
        <v>0</v>
      </c>
      <c r="KJ293" s="427">
        <f t="shared" ref="KJ293" si="4891">KI293/KB297</f>
        <v>0</v>
      </c>
      <c r="KK293" s="419">
        <f t="shared" ref="KK293:KK299" si="4892">CI293+CU293+DG293+EE293+EQ293+FC293+DS293</f>
        <v>0</v>
      </c>
      <c r="KL293" s="424">
        <f t="shared" ref="KL293" si="4893">KK293/KD297</f>
        <v>0</v>
      </c>
      <c r="KM293" s="419">
        <f t="shared" ref="KM293:KM299" si="4894">FO293+GA293+GM293+GY293+HK293+HW293+II293</f>
        <v>0</v>
      </c>
      <c r="KN293" s="424">
        <f>KM293/KF297</f>
        <v>0</v>
      </c>
    </row>
    <row r="294" spans="1:300" ht="19.5" thickBot="1" x14ac:dyDescent="0.3">
      <c r="A294" s="734"/>
      <c r="B294" s="436">
        <f t="shared" ref="B294:B299" si="4895">+B293+1</f>
        <v>45821</v>
      </c>
      <c r="C294" s="10"/>
      <c r="D294" s="11"/>
      <c r="E294" s="61">
        <f t="shared" ref="E294:E299" si="4896">E293-C294</f>
        <v>574</v>
      </c>
      <c r="F294" s="61">
        <f t="shared" ref="F294:F299" si="4897">F293-D294</f>
        <v>39</v>
      </c>
      <c r="G294" s="11"/>
      <c r="H294" s="12">
        <f t="shared" si="4829"/>
        <v>0</v>
      </c>
      <c r="I294" s="11"/>
      <c r="J294" s="12" t="e">
        <f t="shared" si="4830"/>
        <v>#DIV/0!</v>
      </c>
      <c r="K294" s="13"/>
      <c r="L294" s="11"/>
      <c r="M294" s="11"/>
      <c r="N294" s="14"/>
      <c r="O294" s="10"/>
      <c r="P294" s="11"/>
      <c r="Q294" s="61">
        <f t="shared" ref="Q294:Q299" si="4898">Q293-O294</f>
        <v>573</v>
      </c>
      <c r="R294" s="61">
        <f t="shared" ref="R294:R299" si="4899">R293-P294</f>
        <v>39</v>
      </c>
      <c r="S294" s="11"/>
      <c r="T294" s="12">
        <f t="shared" si="4831"/>
        <v>0</v>
      </c>
      <c r="U294" s="11"/>
      <c r="V294" s="12" t="e">
        <f t="shared" si="4832"/>
        <v>#DIV/0!</v>
      </c>
      <c r="W294" s="13"/>
      <c r="X294" s="11"/>
      <c r="Y294" s="11"/>
      <c r="Z294" s="14"/>
      <c r="AA294" s="10"/>
      <c r="AB294" s="11"/>
      <c r="AC294" s="61">
        <f t="shared" ref="AC294:AC299" si="4900">AC293-AA294</f>
        <v>569</v>
      </c>
      <c r="AD294" s="61">
        <f t="shared" ref="AD294:AD299" si="4901">AD293-AB294</f>
        <v>38</v>
      </c>
      <c r="AE294" s="11"/>
      <c r="AF294" s="12">
        <f t="shared" si="4833"/>
        <v>0</v>
      </c>
      <c r="AG294" s="11"/>
      <c r="AH294" s="12" t="e">
        <f t="shared" si="483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54</v>
      </c>
      <c r="AP294" s="61">
        <f t="shared" ref="AP294:AP299" si="4903">AP293-AN294</f>
        <v>4</v>
      </c>
      <c r="AQ294" s="11"/>
      <c r="AR294" s="12">
        <f t="shared" si="4835"/>
        <v>0</v>
      </c>
      <c r="AS294" s="11"/>
      <c r="AT294" s="12" t="e">
        <f t="shared" si="483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574</v>
      </c>
      <c r="BB294" s="61">
        <f t="shared" ref="BB294:BB299" si="4905">BB293-AZ294</f>
        <v>39</v>
      </c>
      <c r="BC294" s="11"/>
      <c r="BD294" s="12">
        <f t="shared" si="4837"/>
        <v>0</v>
      </c>
      <c r="BE294" s="11"/>
      <c r="BF294" s="12" t="e">
        <f t="shared" si="483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575</v>
      </c>
      <c r="BN294" s="61">
        <f t="shared" ref="BN294:BN299" si="4907">BN293-BL294</f>
        <v>39</v>
      </c>
      <c r="BO294" s="11"/>
      <c r="BP294" s="12">
        <f t="shared" si="4839"/>
        <v>0</v>
      </c>
      <c r="BQ294" s="11"/>
      <c r="BR294" s="12" t="e">
        <f t="shared" si="484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08">BY293-BW294</f>
        <v>572</v>
      </c>
      <c r="BZ294" s="61">
        <f t="shared" ref="BZ294:BZ299" si="4909">BZ293-BX294</f>
        <v>39</v>
      </c>
      <c r="CA294" s="11"/>
      <c r="CB294" s="12">
        <f t="shared" si="4841"/>
        <v>0</v>
      </c>
      <c r="CC294" s="11"/>
      <c r="CD294" s="12" t="e">
        <f t="shared" si="484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10">CK293-CI294</f>
        <v>545</v>
      </c>
      <c r="CL294" s="61">
        <f t="shared" ref="CL294:CL299" si="4911">CL293-CJ294</f>
        <v>38</v>
      </c>
      <c r="CM294" s="11"/>
      <c r="CN294" s="12">
        <f t="shared" si="4843"/>
        <v>0</v>
      </c>
      <c r="CO294" s="11"/>
      <c r="CP294" s="12" t="e">
        <f t="shared" si="484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12">CW293-CU294</f>
        <v>553</v>
      </c>
      <c r="CX294" s="61">
        <f t="shared" ref="CX294:CX299" si="4913">CX293-CV294</f>
        <v>38</v>
      </c>
      <c r="CY294" s="11"/>
      <c r="CZ294" s="12">
        <f t="shared" si="4845"/>
        <v>0</v>
      </c>
      <c r="DA294" s="11"/>
      <c r="DB294" s="12" t="e">
        <f t="shared" si="484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566</v>
      </c>
      <c r="DJ294" s="61">
        <f t="shared" ref="DJ294:DJ299" si="4915">DJ293-DH294</f>
        <v>39</v>
      </c>
      <c r="DK294" s="11"/>
      <c r="DL294" s="12">
        <f t="shared" si="4847"/>
        <v>0</v>
      </c>
      <c r="DM294" s="11"/>
      <c r="DN294" s="12" t="e">
        <f t="shared" si="484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16">DU293-DS294</f>
        <v>113</v>
      </c>
      <c r="DV294" s="61">
        <f t="shared" ref="DV294:DV299" si="4917">DV293-DT294</f>
        <v>8</v>
      </c>
      <c r="DW294" s="11"/>
      <c r="DX294" s="12">
        <f t="shared" si="4849"/>
        <v>0</v>
      </c>
      <c r="DY294" s="11"/>
      <c r="DZ294" s="12" t="e">
        <f t="shared" si="485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18">EG293-EE294</f>
        <v>574</v>
      </c>
      <c r="EH294" s="61">
        <f t="shared" ref="EH294:EH299" si="4919">EH293-EF294</f>
        <v>40</v>
      </c>
      <c r="EI294" s="11"/>
      <c r="EJ294" s="12">
        <f t="shared" si="4851"/>
        <v>0</v>
      </c>
      <c r="EK294" s="11"/>
      <c r="EL294" s="12" t="e">
        <f t="shared" si="4852"/>
        <v>#DIV/0!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563</v>
      </c>
      <c r="ET294" s="61">
        <f t="shared" ref="ET294:ET299" si="4921">ET293-ER294</f>
        <v>39</v>
      </c>
      <c r="EU294" s="11"/>
      <c r="EV294" s="12">
        <f t="shared" si="4853"/>
        <v>0</v>
      </c>
      <c r="EW294" s="11"/>
      <c r="EX294" s="12" t="e">
        <f t="shared" si="4854"/>
        <v>#DIV/0!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551</v>
      </c>
      <c r="FF294" s="61">
        <f t="shared" ref="FF294:FF299" si="4923">FF293-FD294</f>
        <v>38</v>
      </c>
      <c r="FG294" s="11"/>
      <c r="FH294" s="12">
        <f t="shared" si="4855"/>
        <v>0</v>
      </c>
      <c r="FI294" s="11"/>
      <c r="FJ294" s="12" t="e">
        <f t="shared" si="4856"/>
        <v>#DIV/0!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559</v>
      </c>
      <c r="FR294" s="61">
        <f t="shared" ref="FR294:FR299" si="4925">FR293-FP294</f>
        <v>41</v>
      </c>
      <c r="FS294" s="11"/>
      <c r="FT294" s="12">
        <f t="shared" si="4857"/>
        <v>0</v>
      </c>
      <c r="FU294" s="11"/>
      <c r="FV294" s="12" t="e">
        <f t="shared" si="4858"/>
        <v>#DIV/0!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566</v>
      </c>
      <c r="GD294" s="61">
        <f t="shared" ref="GD294:GD299" si="4927">GD293-GB294</f>
        <v>41</v>
      </c>
      <c r="GE294" s="11"/>
      <c r="GF294" s="12">
        <f t="shared" si="4859"/>
        <v>0</v>
      </c>
      <c r="GG294" s="11"/>
      <c r="GH294" s="12" t="e">
        <f t="shared" si="4860"/>
        <v>#DIV/0!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583</v>
      </c>
      <c r="GP294" s="61">
        <f t="shared" ref="GP294:GP299" si="4929">GP293-GN294</f>
        <v>42</v>
      </c>
      <c r="GQ294" s="11"/>
      <c r="GR294" s="12">
        <f t="shared" si="4861"/>
        <v>0</v>
      </c>
      <c r="GS294" s="11"/>
      <c r="GT294" s="12" t="e">
        <f t="shared" si="4862"/>
        <v>#DIV/0!</v>
      </c>
      <c r="GU294" s="13"/>
      <c r="GV294" s="11"/>
      <c r="GW294" s="11"/>
      <c r="GX294" s="14"/>
      <c r="GY294" s="10"/>
      <c r="GZ294" s="11"/>
      <c r="HA294" s="61">
        <f t="shared" ref="HA294:HA299" si="4930">HA293-GY294</f>
        <v>76</v>
      </c>
      <c r="HB294" s="61">
        <f t="shared" ref="HB294:HB299" si="4931">HB293-GZ294</f>
        <v>5</v>
      </c>
      <c r="HC294" s="11"/>
      <c r="HD294" s="12">
        <f t="shared" si="4863"/>
        <v>0</v>
      </c>
      <c r="HE294" s="11"/>
      <c r="HF294" s="12" t="e">
        <f t="shared" si="4864"/>
        <v>#DIV/0!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587</v>
      </c>
      <c r="HN294" s="61">
        <f t="shared" ref="HN294:HN299" si="4933">HN293-HL294</f>
        <v>42</v>
      </c>
      <c r="HO294" s="11"/>
      <c r="HP294" s="12">
        <f t="shared" si="4865"/>
        <v>0</v>
      </c>
      <c r="HQ294" s="11"/>
      <c r="HR294" s="12" t="e">
        <f t="shared" si="4866"/>
        <v>#DIV/0!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580</v>
      </c>
      <c r="HZ294" s="61">
        <f t="shared" ref="HZ294:HZ299" si="4935">HZ293-HX294</f>
        <v>42</v>
      </c>
      <c r="IA294" s="11"/>
      <c r="IB294" s="12">
        <f t="shared" si="4867"/>
        <v>0</v>
      </c>
      <c r="IC294" s="11"/>
      <c r="ID294" s="12" t="e">
        <f t="shared" si="4868"/>
        <v>#DIV/0!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579</v>
      </c>
      <c r="IL294" s="61">
        <f t="shared" ref="IL294:IL299" si="4937">IL293-IJ294</f>
        <v>42</v>
      </c>
      <c r="IM294" s="11"/>
      <c r="IN294" s="12">
        <f t="shared" si="4869"/>
        <v>0</v>
      </c>
      <c r="IO294" s="11"/>
      <c r="IP294" s="12" t="e">
        <f t="shared" si="4870"/>
        <v>#DIV/0!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141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0</v>
      </c>
      <c r="JH294" s="14">
        <f t="shared" si="4874"/>
        <v>0</v>
      </c>
      <c r="JI294" s="373">
        <f t="shared" si="4875"/>
        <v>10486</v>
      </c>
      <c r="JJ294" s="11">
        <f t="shared" si="3981"/>
        <v>873</v>
      </c>
      <c r="JK294" s="11">
        <f t="shared" si="4876"/>
        <v>0</v>
      </c>
      <c r="JL294" s="79">
        <f t="shared" si="4877"/>
        <v>0</v>
      </c>
      <c r="JM294" s="15">
        <f t="shared" si="4878"/>
        <v>0</v>
      </c>
      <c r="JN294" s="12" t="e">
        <f t="shared" si="4879"/>
        <v>#DIV/0!</v>
      </c>
      <c r="JO294" s="16"/>
      <c r="JP294" s="17"/>
      <c r="JQ294" s="16" t="e">
        <f t="shared" si="4416"/>
        <v>#DIV/0!</v>
      </c>
      <c r="JR294" s="16"/>
      <c r="JS294" s="369" t="e">
        <f t="shared" si="4289"/>
        <v>#DIV/0!</v>
      </c>
      <c r="JT294" s="15"/>
      <c r="JU294" s="285"/>
      <c r="JV294" s="404">
        <f t="shared" si="4881"/>
        <v>0</v>
      </c>
      <c r="JW294" s="401">
        <f t="shared" si="4882"/>
        <v>0</v>
      </c>
      <c r="JX294" s="406">
        <f t="shared" si="4883"/>
        <v>0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0</v>
      </c>
      <c r="KJ294" s="430">
        <f t="shared" ref="KJ294" si="4940">KI294/KB297</f>
        <v>0</v>
      </c>
      <c r="KK294" s="67">
        <f t="shared" si="4892"/>
        <v>0</v>
      </c>
      <c r="KL294" s="425">
        <f t="shared" ref="KL294" si="4941">KK294/KD297</f>
        <v>0</v>
      </c>
      <c r="KM294" s="67">
        <f t="shared" si="4894"/>
        <v>0</v>
      </c>
      <c r="KN294" s="425">
        <f>KM294/KF297</f>
        <v>0</v>
      </c>
    </row>
    <row r="295" spans="1:300" ht="19.5" thickTop="1" x14ac:dyDescent="0.25">
      <c r="A295" s="734"/>
      <c r="B295" s="436">
        <f t="shared" si="4895"/>
        <v>45822</v>
      </c>
      <c r="C295" s="10"/>
      <c r="D295" s="11"/>
      <c r="E295" s="61">
        <f t="shared" si="4896"/>
        <v>574</v>
      </c>
      <c r="F295" s="61">
        <f t="shared" si="4897"/>
        <v>39</v>
      </c>
      <c r="G295" s="11"/>
      <c r="H295" s="12">
        <f t="shared" si="4829"/>
        <v>0</v>
      </c>
      <c r="I295" s="11"/>
      <c r="J295" s="12" t="e">
        <f t="shared" si="4830"/>
        <v>#DIV/0!</v>
      </c>
      <c r="K295" s="13"/>
      <c r="L295" s="11"/>
      <c r="M295" s="11"/>
      <c r="N295" s="14"/>
      <c r="O295" s="10"/>
      <c r="P295" s="11"/>
      <c r="Q295" s="61">
        <f t="shared" si="4898"/>
        <v>573</v>
      </c>
      <c r="R295" s="61">
        <f t="shared" si="4899"/>
        <v>39</v>
      </c>
      <c r="S295" s="11"/>
      <c r="T295" s="12">
        <f t="shared" si="4831"/>
        <v>0</v>
      </c>
      <c r="U295" s="11"/>
      <c r="V295" s="12" t="e">
        <f t="shared" si="4832"/>
        <v>#DIV/0!</v>
      </c>
      <c r="W295" s="13"/>
      <c r="X295" s="11"/>
      <c r="Y295" s="11"/>
      <c r="Z295" s="14"/>
      <c r="AA295" s="10"/>
      <c r="AB295" s="11"/>
      <c r="AC295" s="61">
        <f t="shared" si="4900"/>
        <v>569</v>
      </c>
      <c r="AD295" s="61">
        <f t="shared" si="4901"/>
        <v>38</v>
      </c>
      <c r="AE295" s="11"/>
      <c r="AF295" s="12">
        <f t="shared" si="4833"/>
        <v>0</v>
      </c>
      <c r="AG295" s="11"/>
      <c r="AH295" s="12" t="e">
        <f t="shared" si="4834"/>
        <v>#DIV/0!</v>
      </c>
      <c r="AI295" s="13"/>
      <c r="AJ295" s="11"/>
      <c r="AK295" s="11"/>
      <c r="AL295" s="14"/>
      <c r="AM295" s="10"/>
      <c r="AN295" s="11"/>
      <c r="AO295" s="61">
        <f t="shared" si="4902"/>
        <v>54</v>
      </c>
      <c r="AP295" s="61">
        <f t="shared" si="4903"/>
        <v>4</v>
      </c>
      <c r="AQ295" s="11"/>
      <c r="AR295" s="12">
        <f t="shared" si="4835"/>
        <v>0</v>
      </c>
      <c r="AS295" s="11"/>
      <c r="AT295" s="12" t="e">
        <f t="shared" si="4836"/>
        <v>#DIV/0!</v>
      </c>
      <c r="AU295" s="13"/>
      <c r="AV295" s="11"/>
      <c r="AW295" s="11"/>
      <c r="AX295" s="14"/>
      <c r="AY295" s="10"/>
      <c r="AZ295" s="11"/>
      <c r="BA295" s="61">
        <f t="shared" si="4904"/>
        <v>574</v>
      </c>
      <c r="BB295" s="61">
        <f t="shared" si="4905"/>
        <v>39</v>
      </c>
      <c r="BC295" s="11"/>
      <c r="BD295" s="12">
        <f t="shared" si="4837"/>
        <v>0</v>
      </c>
      <c r="BE295" s="11"/>
      <c r="BF295" s="12" t="e">
        <f t="shared" si="4838"/>
        <v>#DIV/0!</v>
      </c>
      <c r="BG295" s="13"/>
      <c r="BH295" s="11"/>
      <c r="BI295" s="11"/>
      <c r="BJ295" s="14"/>
      <c r="BK295" s="10"/>
      <c r="BL295" s="11"/>
      <c r="BM295" s="61">
        <f t="shared" si="4906"/>
        <v>575</v>
      </c>
      <c r="BN295" s="61">
        <f t="shared" si="4907"/>
        <v>39</v>
      </c>
      <c r="BO295" s="11"/>
      <c r="BP295" s="12">
        <f t="shared" si="4839"/>
        <v>0</v>
      </c>
      <c r="BQ295" s="11"/>
      <c r="BR295" s="12" t="e">
        <f t="shared" si="4840"/>
        <v>#DIV/0!</v>
      </c>
      <c r="BS295" s="13"/>
      <c r="BT295" s="11"/>
      <c r="BU295" s="11"/>
      <c r="BV295" s="14"/>
      <c r="BW295" s="10"/>
      <c r="BX295" s="11"/>
      <c r="BY295" s="61">
        <f t="shared" si="4908"/>
        <v>572</v>
      </c>
      <c r="BZ295" s="61">
        <f t="shared" si="4909"/>
        <v>39</v>
      </c>
      <c r="CA295" s="11"/>
      <c r="CB295" s="12">
        <f t="shared" si="4841"/>
        <v>0</v>
      </c>
      <c r="CC295" s="11"/>
      <c r="CD295" s="12" t="e">
        <f t="shared" si="4842"/>
        <v>#DIV/0!</v>
      </c>
      <c r="CE295" s="13"/>
      <c r="CF295" s="11"/>
      <c r="CG295" s="11"/>
      <c r="CH295" s="14"/>
      <c r="CI295" s="10"/>
      <c r="CJ295" s="11"/>
      <c r="CK295" s="61">
        <f t="shared" si="4910"/>
        <v>545</v>
      </c>
      <c r="CL295" s="61">
        <f t="shared" si="4911"/>
        <v>38</v>
      </c>
      <c r="CM295" s="11"/>
      <c r="CN295" s="12">
        <f t="shared" si="4843"/>
        <v>0</v>
      </c>
      <c r="CO295" s="11"/>
      <c r="CP295" s="12" t="e">
        <f t="shared" si="4844"/>
        <v>#DIV/0!</v>
      </c>
      <c r="CQ295" s="13"/>
      <c r="CR295" s="11"/>
      <c r="CS295" s="11"/>
      <c r="CT295" s="14"/>
      <c r="CU295" s="10"/>
      <c r="CV295" s="11"/>
      <c r="CW295" s="61">
        <f t="shared" si="4912"/>
        <v>553</v>
      </c>
      <c r="CX295" s="61">
        <f t="shared" si="4913"/>
        <v>38</v>
      </c>
      <c r="CY295" s="11"/>
      <c r="CZ295" s="12">
        <f t="shared" si="4845"/>
        <v>0</v>
      </c>
      <c r="DA295" s="11"/>
      <c r="DB295" s="12" t="e">
        <f t="shared" si="4846"/>
        <v>#DIV/0!</v>
      </c>
      <c r="DC295" s="13"/>
      <c r="DD295" s="11"/>
      <c r="DE295" s="11"/>
      <c r="DF295" s="14"/>
      <c r="DG295" s="10"/>
      <c r="DH295" s="11"/>
      <c r="DI295" s="61">
        <f t="shared" si="4914"/>
        <v>566</v>
      </c>
      <c r="DJ295" s="61">
        <f t="shared" si="4915"/>
        <v>39</v>
      </c>
      <c r="DK295" s="11"/>
      <c r="DL295" s="12">
        <f t="shared" si="4847"/>
        <v>0</v>
      </c>
      <c r="DM295" s="11"/>
      <c r="DN295" s="12" t="e">
        <f t="shared" si="4848"/>
        <v>#DIV/0!</v>
      </c>
      <c r="DO295" s="13"/>
      <c r="DP295" s="11"/>
      <c r="DQ295" s="11"/>
      <c r="DR295" s="14"/>
      <c r="DS295" s="10"/>
      <c r="DT295" s="11"/>
      <c r="DU295" s="61">
        <f t="shared" si="4916"/>
        <v>113</v>
      </c>
      <c r="DV295" s="61">
        <f t="shared" si="4917"/>
        <v>8</v>
      </c>
      <c r="DW295" s="11"/>
      <c r="DX295" s="12">
        <f t="shared" si="4849"/>
        <v>0</v>
      </c>
      <c r="DY295" s="11"/>
      <c r="DZ295" s="12" t="e">
        <f t="shared" si="4850"/>
        <v>#DIV/0!</v>
      </c>
      <c r="EA295" s="13"/>
      <c r="EB295" s="11"/>
      <c r="EC295" s="11"/>
      <c r="ED295" s="14"/>
      <c r="EE295" s="10"/>
      <c r="EF295" s="11"/>
      <c r="EG295" s="61">
        <f t="shared" si="4918"/>
        <v>574</v>
      </c>
      <c r="EH295" s="61">
        <f t="shared" si="4919"/>
        <v>40</v>
      </c>
      <c r="EI295" s="11"/>
      <c r="EJ295" s="12">
        <f t="shared" si="4851"/>
        <v>0</v>
      </c>
      <c r="EK295" s="11"/>
      <c r="EL295" s="12" t="e">
        <f t="shared" si="4852"/>
        <v>#DIV/0!</v>
      </c>
      <c r="EM295" s="13"/>
      <c r="EN295" s="11"/>
      <c r="EO295" s="11"/>
      <c r="EP295" s="14"/>
      <c r="EQ295" s="10"/>
      <c r="ER295" s="11"/>
      <c r="ES295" s="61">
        <f t="shared" si="4920"/>
        <v>563</v>
      </c>
      <c r="ET295" s="61">
        <f t="shared" si="4921"/>
        <v>39</v>
      </c>
      <c r="EU295" s="11"/>
      <c r="EV295" s="12">
        <f t="shared" si="4853"/>
        <v>0</v>
      </c>
      <c r="EW295" s="11"/>
      <c r="EX295" s="12" t="e">
        <f t="shared" si="4854"/>
        <v>#DIV/0!</v>
      </c>
      <c r="EY295" s="13"/>
      <c r="EZ295" s="11"/>
      <c r="FA295" s="11"/>
      <c r="FB295" s="14"/>
      <c r="FC295" s="10"/>
      <c r="FD295" s="11"/>
      <c r="FE295" s="61">
        <f t="shared" si="4922"/>
        <v>551</v>
      </c>
      <c r="FF295" s="61">
        <f t="shared" si="4923"/>
        <v>38</v>
      </c>
      <c r="FG295" s="11"/>
      <c r="FH295" s="12">
        <f t="shared" si="4855"/>
        <v>0</v>
      </c>
      <c r="FI295" s="11"/>
      <c r="FJ295" s="12" t="e">
        <f t="shared" si="4856"/>
        <v>#DIV/0!</v>
      </c>
      <c r="FK295" s="13"/>
      <c r="FL295" s="11"/>
      <c r="FM295" s="11"/>
      <c r="FN295" s="14"/>
      <c r="FO295" s="10"/>
      <c r="FP295" s="11"/>
      <c r="FQ295" s="61">
        <f t="shared" si="4924"/>
        <v>559</v>
      </c>
      <c r="FR295" s="61">
        <f t="shared" si="4925"/>
        <v>41</v>
      </c>
      <c r="FS295" s="11"/>
      <c r="FT295" s="12">
        <f t="shared" si="4857"/>
        <v>0</v>
      </c>
      <c r="FU295" s="11"/>
      <c r="FV295" s="12" t="e">
        <f t="shared" si="4858"/>
        <v>#DIV/0!</v>
      </c>
      <c r="FW295" s="13"/>
      <c r="FX295" s="11"/>
      <c r="FY295" s="11"/>
      <c r="FZ295" s="14"/>
      <c r="GA295" s="10"/>
      <c r="GB295" s="11"/>
      <c r="GC295" s="61">
        <f t="shared" si="4926"/>
        <v>566</v>
      </c>
      <c r="GD295" s="61">
        <f t="shared" si="4927"/>
        <v>41</v>
      </c>
      <c r="GE295" s="11"/>
      <c r="GF295" s="12">
        <f t="shared" si="4859"/>
        <v>0</v>
      </c>
      <c r="GG295" s="11"/>
      <c r="GH295" s="12" t="e">
        <f t="shared" si="4860"/>
        <v>#DIV/0!</v>
      </c>
      <c r="GI295" s="13"/>
      <c r="GJ295" s="11"/>
      <c r="GK295" s="11"/>
      <c r="GL295" s="14"/>
      <c r="GM295" s="10"/>
      <c r="GN295" s="11"/>
      <c r="GO295" s="61">
        <f t="shared" si="4928"/>
        <v>583</v>
      </c>
      <c r="GP295" s="61">
        <f t="shared" si="4929"/>
        <v>42</v>
      </c>
      <c r="GQ295" s="11"/>
      <c r="GR295" s="12">
        <f t="shared" si="4861"/>
        <v>0</v>
      </c>
      <c r="GS295" s="11"/>
      <c r="GT295" s="12" t="e">
        <f t="shared" si="4862"/>
        <v>#DIV/0!</v>
      </c>
      <c r="GU295" s="13"/>
      <c r="GV295" s="11"/>
      <c r="GW295" s="11"/>
      <c r="GX295" s="14"/>
      <c r="GY295" s="10"/>
      <c r="GZ295" s="11"/>
      <c r="HA295" s="61">
        <f t="shared" si="4930"/>
        <v>76</v>
      </c>
      <c r="HB295" s="61">
        <f t="shared" si="4931"/>
        <v>5</v>
      </c>
      <c r="HC295" s="11"/>
      <c r="HD295" s="12">
        <f t="shared" si="4863"/>
        <v>0</v>
      </c>
      <c r="HE295" s="11"/>
      <c r="HF295" s="12" t="e">
        <f t="shared" si="4864"/>
        <v>#DIV/0!</v>
      </c>
      <c r="HG295" s="13"/>
      <c r="HH295" s="11"/>
      <c r="HI295" s="11"/>
      <c r="HJ295" s="14"/>
      <c r="HK295" s="10"/>
      <c r="HL295" s="11"/>
      <c r="HM295" s="61">
        <f t="shared" si="4932"/>
        <v>587</v>
      </c>
      <c r="HN295" s="61">
        <f t="shared" si="4933"/>
        <v>42</v>
      </c>
      <c r="HO295" s="11"/>
      <c r="HP295" s="12">
        <f t="shared" si="4865"/>
        <v>0</v>
      </c>
      <c r="HQ295" s="11"/>
      <c r="HR295" s="12" t="e">
        <f t="shared" si="4866"/>
        <v>#DIV/0!</v>
      </c>
      <c r="HS295" s="13"/>
      <c r="HT295" s="11"/>
      <c r="HU295" s="11"/>
      <c r="HV295" s="14"/>
      <c r="HW295" s="10"/>
      <c r="HX295" s="11"/>
      <c r="HY295" s="61">
        <f t="shared" si="4934"/>
        <v>580</v>
      </c>
      <c r="HZ295" s="61">
        <f t="shared" si="4935"/>
        <v>42</v>
      </c>
      <c r="IA295" s="11"/>
      <c r="IB295" s="12">
        <f t="shared" si="4867"/>
        <v>0</v>
      </c>
      <c r="IC295" s="11"/>
      <c r="ID295" s="12" t="e">
        <f t="shared" si="4868"/>
        <v>#DIV/0!</v>
      </c>
      <c r="IE295" s="13"/>
      <c r="IF295" s="11"/>
      <c r="IG295" s="11"/>
      <c r="IH295" s="14"/>
      <c r="II295" s="10"/>
      <c r="IJ295" s="11"/>
      <c r="IK295" s="61">
        <f t="shared" si="4936"/>
        <v>579</v>
      </c>
      <c r="IL295" s="61">
        <f t="shared" si="4937"/>
        <v>42</v>
      </c>
      <c r="IM295" s="11"/>
      <c r="IN295" s="12">
        <f t="shared" si="4869"/>
        <v>0</v>
      </c>
      <c r="IO295" s="11"/>
      <c r="IP295" s="12" t="e">
        <f t="shared" si="4870"/>
        <v>#DIV/0!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141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0</v>
      </c>
      <c r="JH295" s="14">
        <f t="shared" si="4874"/>
        <v>0</v>
      </c>
      <c r="JI295" s="373">
        <f t="shared" si="4875"/>
        <v>10486</v>
      </c>
      <c r="JJ295" s="11">
        <f t="shared" si="3981"/>
        <v>873</v>
      </c>
      <c r="JK295" s="11">
        <f t="shared" si="4876"/>
        <v>0</v>
      </c>
      <c r="JL295" s="79">
        <f t="shared" si="4877"/>
        <v>0</v>
      </c>
      <c r="JM295" s="15">
        <f t="shared" si="4878"/>
        <v>0</v>
      </c>
      <c r="JN295" s="12" t="e">
        <f t="shared" si="4879"/>
        <v>#DIV/0!</v>
      </c>
      <c r="JO295" s="16"/>
      <c r="JP295" s="17"/>
      <c r="JQ295" s="16" t="e">
        <f t="shared" si="4416"/>
        <v>#DIV/0!</v>
      </c>
      <c r="JR295" s="16"/>
      <c r="JS295" s="369" t="e">
        <f t="shared" si="4289"/>
        <v>#DIV/0!</v>
      </c>
      <c r="JT295" s="15"/>
      <c r="JU295" s="285"/>
      <c r="JV295" s="404">
        <f t="shared" si="4881"/>
        <v>0</v>
      </c>
      <c r="JW295" s="401">
        <f t="shared" si="4882"/>
        <v>0</v>
      </c>
      <c r="JX295" s="406">
        <f t="shared" si="4883"/>
        <v>0</v>
      </c>
      <c r="JY295" s="743"/>
      <c r="JZ295" s="690"/>
      <c r="KA295" s="746"/>
      <c r="KB295" s="718">
        <f t="shared" ref="KB295" si="4942">SUM(C300,O300,AA300,AM300,AY300,BK300,BW300)</f>
        <v>0</v>
      </c>
      <c r="KC295" s="714"/>
      <c r="KD295" s="714">
        <f t="shared" ref="KD295" si="4943">SUM(CI300,CU300,DG300,DS300,EE300,EQ300,FC300)</f>
        <v>0</v>
      </c>
      <c r="KE295" s="714"/>
      <c r="KF295" s="714">
        <f t="shared" ref="KF295" si="4944">SUM(FO300,GA300,GM300,GY300,HK300,HW300,II300)</f>
        <v>0</v>
      </c>
      <c r="KG295" s="759"/>
      <c r="KH295" s="761" t="s">
        <v>67</v>
      </c>
      <c r="KI295" s="67">
        <f t="shared" si="4890"/>
        <v>0</v>
      </c>
      <c r="KJ295" s="430">
        <f t="shared" ref="KJ295" si="4945">KI295/KB297</f>
        <v>0</v>
      </c>
      <c r="KK295" s="67">
        <f t="shared" si="4892"/>
        <v>0</v>
      </c>
      <c r="KL295" s="425">
        <f t="shared" ref="KL295" si="4946">KK295/KD297</f>
        <v>0</v>
      </c>
      <c r="KM295" s="67">
        <f t="shared" si="4894"/>
        <v>0</v>
      </c>
      <c r="KN295" s="425">
        <f>KM295/KF297</f>
        <v>0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574</v>
      </c>
      <c r="F296" s="61">
        <f t="shared" si="4897"/>
        <v>39</v>
      </c>
      <c r="G296" s="11"/>
      <c r="H296" s="12">
        <f t="shared" si="4829"/>
        <v>0</v>
      </c>
      <c r="I296" s="11"/>
      <c r="J296" s="12" t="e">
        <f t="shared" si="4830"/>
        <v>#DIV/0!</v>
      </c>
      <c r="K296" s="11"/>
      <c r="L296" s="11"/>
      <c r="M296" s="18"/>
      <c r="N296" s="20"/>
      <c r="O296" s="10"/>
      <c r="P296" s="11"/>
      <c r="Q296" s="61">
        <f t="shared" si="4898"/>
        <v>573</v>
      </c>
      <c r="R296" s="61">
        <f t="shared" si="4899"/>
        <v>39</v>
      </c>
      <c r="S296" s="11"/>
      <c r="T296" s="12">
        <f t="shared" si="4831"/>
        <v>0</v>
      </c>
      <c r="U296" s="11"/>
      <c r="V296" s="12" t="e">
        <f t="shared" si="4832"/>
        <v>#DIV/0!</v>
      </c>
      <c r="W296" s="11"/>
      <c r="X296" s="11"/>
      <c r="Y296" s="18"/>
      <c r="Z296" s="20"/>
      <c r="AA296" s="10"/>
      <c r="AB296" s="11"/>
      <c r="AC296" s="61">
        <f t="shared" si="4900"/>
        <v>569</v>
      </c>
      <c r="AD296" s="61">
        <f t="shared" si="4901"/>
        <v>38</v>
      </c>
      <c r="AE296" s="11"/>
      <c r="AF296" s="12">
        <f t="shared" si="4833"/>
        <v>0</v>
      </c>
      <c r="AG296" s="11"/>
      <c r="AH296" s="12" t="e">
        <f t="shared" si="4834"/>
        <v>#DIV/0!</v>
      </c>
      <c r="AI296" s="11"/>
      <c r="AJ296" s="11"/>
      <c r="AK296" s="18"/>
      <c r="AL296" s="20"/>
      <c r="AM296" s="10"/>
      <c r="AN296" s="11"/>
      <c r="AO296" s="61">
        <f t="shared" si="4902"/>
        <v>54</v>
      </c>
      <c r="AP296" s="61">
        <f t="shared" si="4903"/>
        <v>4</v>
      </c>
      <c r="AQ296" s="11"/>
      <c r="AR296" s="12">
        <f t="shared" si="4835"/>
        <v>0</v>
      </c>
      <c r="AS296" s="11"/>
      <c r="AT296" s="12" t="e">
        <f t="shared" si="4836"/>
        <v>#DIV/0!</v>
      </c>
      <c r="AU296" s="11"/>
      <c r="AV296" s="11"/>
      <c r="AW296" s="18"/>
      <c r="AX296" s="20"/>
      <c r="AY296" s="10"/>
      <c r="AZ296" s="11"/>
      <c r="BA296" s="61">
        <f t="shared" si="4904"/>
        <v>574</v>
      </c>
      <c r="BB296" s="61">
        <f t="shared" si="4905"/>
        <v>39</v>
      </c>
      <c r="BC296" s="11"/>
      <c r="BD296" s="12">
        <f t="shared" si="4837"/>
        <v>0</v>
      </c>
      <c r="BE296" s="11"/>
      <c r="BF296" s="12" t="e">
        <f t="shared" si="4838"/>
        <v>#DIV/0!</v>
      </c>
      <c r="BG296" s="11"/>
      <c r="BH296" s="11"/>
      <c r="BI296" s="18"/>
      <c r="BJ296" s="20"/>
      <c r="BK296" s="10"/>
      <c r="BL296" s="11"/>
      <c r="BM296" s="61">
        <f t="shared" si="4906"/>
        <v>575</v>
      </c>
      <c r="BN296" s="61">
        <f t="shared" si="4907"/>
        <v>39</v>
      </c>
      <c r="BO296" s="11"/>
      <c r="BP296" s="12">
        <f t="shared" si="4839"/>
        <v>0</v>
      </c>
      <c r="BQ296" s="11"/>
      <c r="BR296" s="12" t="e">
        <f t="shared" si="4840"/>
        <v>#DIV/0!</v>
      </c>
      <c r="BS296" s="11"/>
      <c r="BT296" s="11"/>
      <c r="BU296" s="18"/>
      <c r="BV296" s="20"/>
      <c r="BW296" s="10"/>
      <c r="BX296" s="11"/>
      <c r="BY296" s="61">
        <f t="shared" si="4908"/>
        <v>572</v>
      </c>
      <c r="BZ296" s="61">
        <f t="shared" si="4909"/>
        <v>39</v>
      </c>
      <c r="CA296" s="11"/>
      <c r="CB296" s="12">
        <f t="shared" si="4841"/>
        <v>0</v>
      </c>
      <c r="CC296" s="11"/>
      <c r="CD296" s="12" t="e">
        <f t="shared" si="4842"/>
        <v>#DIV/0!</v>
      </c>
      <c r="CE296" s="11"/>
      <c r="CF296" s="11"/>
      <c r="CG296" s="18"/>
      <c r="CH296" s="20"/>
      <c r="CI296" s="10"/>
      <c r="CJ296" s="11"/>
      <c r="CK296" s="61">
        <f t="shared" si="4910"/>
        <v>545</v>
      </c>
      <c r="CL296" s="61">
        <f t="shared" si="4911"/>
        <v>38</v>
      </c>
      <c r="CM296" s="11"/>
      <c r="CN296" s="12">
        <f t="shared" si="4843"/>
        <v>0</v>
      </c>
      <c r="CO296" s="11"/>
      <c r="CP296" s="12" t="e">
        <f t="shared" si="4844"/>
        <v>#DIV/0!</v>
      </c>
      <c r="CQ296" s="11"/>
      <c r="CR296" s="11"/>
      <c r="CS296" s="18"/>
      <c r="CT296" s="20"/>
      <c r="CU296" s="10"/>
      <c r="CV296" s="11"/>
      <c r="CW296" s="61">
        <f t="shared" si="4912"/>
        <v>553</v>
      </c>
      <c r="CX296" s="61">
        <f t="shared" si="4913"/>
        <v>38</v>
      </c>
      <c r="CY296" s="11"/>
      <c r="CZ296" s="12">
        <f t="shared" si="4845"/>
        <v>0</v>
      </c>
      <c r="DA296" s="11"/>
      <c r="DB296" s="12" t="e">
        <f t="shared" si="4846"/>
        <v>#DIV/0!</v>
      </c>
      <c r="DC296" s="11"/>
      <c r="DD296" s="11"/>
      <c r="DE296" s="18"/>
      <c r="DF296" s="20"/>
      <c r="DG296" s="10"/>
      <c r="DH296" s="11"/>
      <c r="DI296" s="61">
        <f t="shared" si="4914"/>
        <v>566</v>
      </c>
      <c r="DJ296" s="61">
        <f t="shared" si="4915"/>
        <v>39</v>
      </c>
      <c r="DK296" s="11"/>
      <c r="DL296" s="12">
        <f t="shared" si="4847"/>
        <v>0</v>
      </c>
      <c r="DM296" s="11"/>
      <c r="DN296" s="12" t="e">
        <f t="shared" si="4848"/>
        <v>#DIV/0!</v>
      </c>
      <c r="DO296" s="11"/>
      <c r="DP296" s="11"/>
      <c r="DQ296" s="18"/>
      <c r="DR296" s="20"/>
      <c r="DS296" s="10"/>
      <c r="DT296" s="11"/>
      <c r="DU296" s="61">
        <f t="shared" si="4916"/>
        <v>113</v>
      </c>
      <c r="DV296" s="61">
        <f t="shared" si="4917"/>
        <v>8</v>
      </c>
      <c r="DW296" s="11"/>
      <c r="DX296" s="12">
        <f t="shared" si="4849"/>
        <v>0</v>
      </c>
      <c r="DY296" s="11"/>
      <c r="DZ296" s="12" t="e">
        <f t="shared" si="4850"/>
        <v>#DIV/0!</v>
      </c>
      <c r="EA296" s="11"/>
      <c r="EB296" s="11"/>
      <c r="EC296" s="18"/>
      <c r="ED296" s="20"/>
      <c r="EE296" s="10"/>
      <c r="EF296" s="11"/>
      <c r="EG296" s="61">
        <f t="shared" si="4918"/>
        <v>574</v>
      </c>
      <c r="EH296" s="61">
        <f t="shared" si="4919"/>
        <v>40</v>
      </c>
      <c r="EI296" s="11"/>
      <c r="EJ296" s="12">
        <f t="shared" si="4851"/>
        <v>0</v>
      </c>
      <c r="EK296" s="11"/>
      <c r="EL296" s="12" t="e">
        <f t="shared" si="4852"/>
        <v>#DIV/0!</v>
      </c>
      <c r="EM296" s="11"/>
      <c r="EN296" s="11"/>
      <c r="EO296" s="18"/>
      <c r="EP296" s="20"/>
      <c r="EQ296" s="10"/>
      <c r="ER296" s="11"/>
      <c r="ES296" s="61">
        <f t="shared" si="4920"/>
        <v>563</v>
      </c>
      <c r="ET296" s="61">
        <f t="shared" si="4921"/>
        <v>39</v>
      </c>
      <c r="EU296" s="11"/>
      <c r="EV296" s="12">
        <f t="shared" si="4853"/>
        <v>0</v>
      </c>
      <c r="EW296" s="11"/>
      <c r="EX296" s="12" t="e">
        <f t="shared" si="4854"/>
        <v>#DIV/0!</v>
      </c>
      <c r="EY296" s="11"/>
      <c r="EZ296" s="11"/>
      <c r="FA296" s="18"/>
      <c r="FB296" s="20"/>
      <c r="FC296" s="10"/>
      <c r="FD296" s="11"/>
      <c r="FE296" s="61">
        <f t="shared" si="4922"/>
        <v>551</v>
      </c>
      <c r="FF296" s="61">
        <f t="shared" si="4923"/>
        <v>38</v>
      </c>
      <c r="FG296" s="11"/>
      <c r="FH296" s="12">
        <f t="shared" si="4855"/>
        <v>0</v>
      </c>
      <c r="FI296" s="11"/>
      <c r="FJ296" s="12" t="e">
        <f t="shared" si="4856"/>
        <v>#DIV/0!</v>
      </c>
      <c r="FK296" s="11"/>
      <c r="FL296" s="11"/>
      <c r="FM296" s="18"/>
      <c r="FN296" s="20"/>
      <c r="FO296" s="10"/>
      <c r="FP296" s="11"/>
      <c r="FQ296" s="61">
        <f t="shared" si="4924"/>
        <v>559</v>
      </c>
      <c r="FR296" s="61">
        <f t="shared" si="4925"/>
        <v>41</v>
      </c>
      <c r="FS296" s="11"/>
      <c r="FT296" s="12">
        <f t="shared" si="4857"/>
        <v>0</v>
      </c>
      <c r="FU296" s="11"/>
      <c r="FV296" s="12" t="e">
        <f t="shared" si="4858"/>
        <v>#DIV/0!</v>
      </c>
      <c r="FW296" s="11"/>
      <c r="FX296" s="11"/>
      <c r="FY296" s="18"/>
      <c r="FZ296" s="20"/>
      <c r="GA296" s="10"/>
      <c r="GB296" s="11"/>
      <c r="GC296" s="61">
        <f t="shared" si="4926"/>
        <v>566</v>
      </c>
      <c r="GD296" s="61">
        <f t="shared" si="4927"/>
        <v>41</v>
      </c>
      <c r="GE296" s="11"/>
      <c r="GF296" s="12">
        <f t="shared" si="4859"/>
        <v>0</v>
      </c>
      <c r="GG296" s="11"/>
      <c r="GH296" s="12" t="e">
        <f t="shared" si="4860"/>
        <v>#DIV/0!</v>
      </c>
      <c r="GI296" s="11"/>
      <c r="GJ296" s="11"/>
      <c r="GK296" s="18"/>
      <c r="GL296" s="20"/>
      <c r="GM296" s="10"/>
      <c r="GN296" s="11"/>
      <c r="GO296" s="61">
        <f t="shared" si="4928"/>
        <v>583</v>
      </c>
      <c r="GP296" s="61">
        <f t="shared" si="4929"/>
        <v>42</v>
      </c>
      <c r="GQ296" s="11"/>
      <c r="GR296" s="12">
        <f t="shared" si="4861"/>
        <v>0</v>
      </c>
      <c r="GS296" s="11"/>
      <c r="GT296" s="12" t="e">
        <f t="shared" si="4862"/>
        <v>#DIV/0!</v>
      </c>
      <c r="GU296" s="11"/>
      <c r="GV296" s="11"/>
      <c r="GW296" s="18"/>
      <c r="GX296" s="20"/>
      <c r="GY296" s="10"/>
      <c r="GZ296" s="11"/>
      <c r="HA296" s="61">
        <f t="shared" si="4930"/>
        <v>76</v>
      </c>
      <c r="HB296" s="61">
        <f t="shared" si="4931"/>
        <v>5</v>
      </c>
      <c r="HC296" s="11"/>
      <c r="HD296" s="12">
        <f t="shared" si="4863"/>
        <v>0</v>
      </c>
      <c r="HE296" s="11"/>
      <c r="HF296" s="12" t="e">
        <f t="shared" si="4864"/>
        <v>#DIV/0!</v>
      </c>
      <c r="HG296" s="11"/>
      <c r="HH296" s="11"/>
      <c r="HI296" s="18"/>
      <c r="HJ296" s="20"/>
      <c r="HK296" s="10"/>
      <c r="HL296" s="11"/>
      <c r="HM296" s="61">
        <f t="shared" si="4932"/>
        <v>587</v>
      </c>
      <c r="HN296" s="61">
        <f t="shared" si="4933"/>
        <v>42</v>
      </c>
      <c r="HO296" s="11"/>
      <c r="HP296" s="12">
        <f t="shared" si="4865"/>
        <v>0</v>
      </c>
      <c r="HQ296" s="11"/>
      <c r="HR296" s="12" t="e">
        <f t="shared" si="4866"/>
        <v>#DIV/0!</v>
      </c>
      <c r="HS296" s="11"/>
      <c r="HT296" s="11"/>
      <c r="HU296" s="18"/>
      <c r="HV296" s="20"/>
      <c r="HW296" s="10"/>
      <c r="HX296" s="11"/>
      <c r="HY296" s="61">
        <f t="shared" si="4934"/>
        <v>580</v>
      </c>
      <c r="HZ296" s="61">
        <f t="shared" si="4935"/>
        <v>42</v>
      </c>
      <c r="IA296" s="11"/>
      <c r="IB296" s="12">
        <f t="shared" si="4867"/>
        <v>0</v>
      </c>
      <c r="IC296" s="11"/>
      <c r="ID296" s="12" t="e">
        <f t="shared" si="4868"/>
        <v>#DIV/0!</v>
      </c>
      <c r="IE296" s="11"/>
      <c r="IF296" s="11"/>
      <c r="IG296" s="18"/>
      <c r="IH296" s="20"/>
      <c r="II296" s="10"/>
      <c r="IJ296" s="11"/>
      <c r="IK296" s="61">
        <f t="shared" si="4936"/>
        <v>579</v>
      </c>
      <c r="IL296" s="61">
        <f t="shared" si="4937"/>
        <v>42</v>
      </c>
      <c r="IM296" s="11"/>
      <c r="IN296" s="12">
        <f t="shared" si="4869"/>
        <v>0</v>
      </c>
      <c r="IO296" s="11"/>
      <c r="IP296" s="12" t="e">
        <f t="shared" si="4870"/>
        <v>#DIV/0!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141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0</v>
      </c>
      <c r="JH296" s="14">
        <f t="shared" si="4874"/>
        <v>0</v>
      </c>
      <c r="JI296" s="373">
        <f t="shared" si="4875"/>
        <v>10486</v>
      </c>
      <c r="JJ296" s="11">
        <f t="shared" si="3981"/>
        <v>873</v>
      </c>
      <c r="JK296" s="11">
        <f t="shared" si="4876"/>
        <v>0</v>
      </c>
      <c r="JL296" s="79">
        <f t="shared" si="4877"/>
        <v>0</v>
      </c>
      <c r="JM296" s="15">
        <f t="shared" si="4878"/>
        <v>0</v>
      </c>
      <c r="JN296" s="12" t="e">
        <f t="shared" si="4879"/>
        <v>#DIV/0!</v>
      </c>
      <c r="JO296" s="16"/>
      <c r="JP296" s="17"/>
      <c r="JQ296" s="16" t="e">
        <f t="shared" si="4416"/>
        <v>#DIV/0!</v>
      </c>
      <c r="JR296" s="16"/>
      <c r="JS296" s="369" t="e">
        <f t="shared" si="4289"/>
        <v>#DIV/0!</v>
      </c>
      <c r="JT296" s="18"/>
      <c r="JU296" s="21"/>
      <c r="JV296" s="404">
        <f t="shared" si="4881"/>
        <v>0</v>
      </c>
      <c r="JW296" s="401">
        <f t="shared" si="4882"/>
        <v>0</v>
      </c>
      <c r="JX296" s="406">
        <f t="shared" si="4883"/>
        <v>0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0</v>
      </c>
      <c r="KJ296" s="430">
        <f t="shared" ref="KJ296" si="4947">KI296/KB297</f>
        <v>0</v>
      </c>
      <c r="KK296" s="67">
        <f t="shared" si="4892"/>
        <v>0</v>
      </c>
      <c r="KL296" s="425">
        <f t="shared" ref="KL296" si="4948">KK296/KD297</f>
        <v>0</v>
      </c>
      <c r="KM296" s="67">
        <f t="shared" si="4894"/>
        <v>0</v>
      </c>
      <c r="KN296" s="425">
        <f>KM296/KF297</f>
        <v>0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574</v>
      </c>
      <c r="F297" s="61">
        <f t="shared" si="4897"/>
        <v>39</v>
      </c>
      <c r="G297" s="11"/>
      <c r="H297" s="12">
        <f t="shared" si="4829"/>
        <v>0</v>
      </c>
      <c r="I297" s="11"/>
      <c r="J297" s="12" t="e">
        <f t="shared" si="4830"/>
        <v>#DIV/0!</v>
      </c>
      <c r="K297" s="13"/>
      <c r="L297" s="13"/>
      <c r="M297" s="25"/>
      <c r="N297" s="37"/>
      <c r="O297" s="10"/>
      <c r="P297" s="11"/>
      <c r="Q297" s="61">
        <f t="shared" si="4898"/>
        <v>573</v>
      </c>
      <c r="R297" s="61">
        <f t="shared" si="4899"/>
        <v>39</v>
      </c>
      <c r="S297" s="11"/>
      <c r="T297" s="12">
        <f t="shared" si="4831"/>
        <v>0</v>
      </c>
      <c r="U297" s="11"/>
      <c r="V297" s="12" t="e">
        <f t="shared" si="4832"/>
        <v>#DIV/0!</v>
      </c>
      <c r="W297" s="13"/>
      <c r="X297" s="13"/>
      <c r="Y297" s="25"/>
      <c r="Z297" s="37"/>
      <c r="AA297" s="10"/>
      <c r="AB297" s="11"/>
      <c r="AC297" s="61">
        <f t="shared" si="4900"/>
        <v>569</v>
      </c>
      <c r="AD297" s="61">
        <f t="shared" si="4901"/>
        <v>38</v>
      </c>
      <c r="AE297" s="11"/>
      <c r="AF297" s="12">
        <f t="shared" si="4833"/>
        <v>0</v>
      </c>
      <c r="AG297" s="11"/>
      <c r="AH297" s="12" t="e">
        <f t="shared" si="4834"/>
        <v>#DIV/0!</v>
      </c>
      <c r="AI297" s="13"/>
      <c r="AJ297" s="13"/>
      <c r="AK297" s="25"/>
      <c r="AL297" s="37"/>
      <c r="AM297" s="10"/>
      <c r="AN297" s="11"/>
      <c r="AO297" s="61">
        <f t="shared" si="4902"/>
        <v>54</v>
      </c>
      <c r="AP297" s="61">
        <f t="shared" si="4903"/>
        <v>4</v>
      </c>
      <c r="AQ297" s="11"/>
      <c r="AR297" s="12">
        <f t="shared" si="4835"/>
        <v>0</v>
      </c>
      <c r="AS297" s="11"/>
      <c r="AT297" s="12" t="e">
        <f t="shared" si="4836"/>
        <v>#DIV/0!</v>
      </c>
      <c r="AU297" s="13"/>
      <c r="AV297" s="13"/>
      <c r="AW297" s="25"/>
      <c r="AX297" s="37"/>
      <c r="AY297" s="10"/>
      <c r="AZ297" s="11"/>
      <c r="BA297" s="61">
        <f t="shared" si="4904"/>
        <v>574</v>
      </c>
      <c r="BB297" s="61">
        <f t="shared" si="4905"/>
        <v>39</v>
      </c>
      <c r="BC297" s="11"/>
      <c r="BD297" s="12">
        <f t="shared" si="4837"/>
        <v>0</v>
      </c>
      <c r="BE297" s="11"/>
      <c r="BF297" s="12" t="e">
        <f t="shared" si="4838"/>
        <v>#DIV/0!</v>
      </c>
      <c r="BG297" s="13"/>
      <c r="BH297" s="13"/>
      <c r="BI297" s="25"/>
      <c r="BJ297" s="37"/>
      <c r="BK297" s="10"/>
      <c r="BL297" s="11"/>
      <c r="BM297" s="61">
        <f t="shared" si="4906"/>
        <v>575</v>
      </c>
      <c r="BN297" s="61">
        <f t="shared" si="4907"/>
        <v>39</v>
      </c>
      <c r="BO297" s="11"/>
      <c r="BP297" s="12">
        <f t="shared" si="4839"/>
        <v>0</v>
      </c>
      <c r="BQ297" s="11"/>
      <c r="BR297" s="12" t="e">
        <f t="shared" si="4840"/>
        <v>#DIV/0!</v>
      </c>
      <c r="BS297" s="13"/>
      <c r="BT297" s="13"/>
      <c r="BU297" s="25"/>
      <c r="BV297" s="37"/>
      <c r="BW297" s="10"/>
      <c r="BX297" s="11"/>
      <c r="BY297" s="61">
        <f t="shared" si="4908"/>
        <v>572</v>
      </c>
      <c r="BZ297" s="61">
        <f t="shared" si="4909"/>
        <v>39</v>
      </c>
      <c r="CA297" s="11"/>
      <c r="CB297" s="12">
        <f t="shared" si="4841"/>
        <v>0</v>
      </c>
      <c r="CC297" s="11"/>
      <c r="CD297" s="12" t="e">
        <f t="shared" si="4842"/>
        <v>#DIV/0!</v>
      </c>
      <c r="CE297" s="13"/>
      <c r="CF297" s="13"/>
      <c r="CG297" s="25"/>
      <c r="CH297" s="37"/>
      <c r="CI297" s="10"/>
      <c r="CJ297" s="11"/>
      <c r="CK297" s="61">
        <f t="shared" si="4910"/>
        <v>545</v>
      </c>
      <c r="CL297" s="61">
        <f t="shared" si="4911"/>
        <v>38</v>
      </c>
      <c r="CM297" s="11"/>
      <c r="CN297" s="12">
        <f t="shared" si="4843"/>
        <v>0</v>
      </c>
      <c r="CO297" s="11"/>
      <c r="CP297" s="12" t="e">
        <f t="shared" si="4844"/>
        <v>#DIV/0!</v>
      </c>
      <c r="CQ297" s="13"/>
      <c r="CR297" s="13"/>
      <c r="CS297" s="25"/>
      <c r="CT297" s="37"/>
      <c r="CU297" s="10"/>
      <c r="CV297" s="11"/>
      <c r="CW297" s="61">
        <f t="shared" si="4912"/>
        <v>553</v>
      </c>
      <c r="CX297" s="61">
        <f t="shared" si="4913"/>
        <v>38</v>
      </c>
      <c r="CY297" s="11"/>
      <c r="CZ297" s="12">
        <f t="shared" si="4845"/>
        <v>0</v>
      </c>
      <c r="DA297" s="11"/>
      <c r="DB297" s="12" t="e">
        <f t="shared" si="4846"/>
        <v>#DIV/0!</v>
      </c>
      <c r="DC297" s="13"/>
      <c r="DD297" s="13"/>
      <c r="DE297" s="25"/>
      <c r="DF297" s="37"/>
      <c r="DG297" s="10"/>
      <c r="DH297" s="11"/>
      <c r="DI297" s="61">
        <f t="shared" si="4914"/>
        <v>566</v>
      </c>
      <c r="DJ297" s="61">
        <f t="shared" si="4915"/>
        <v>39</v>
      </c>
      <c r="DK297" s="11"/>
      <c r="DL297" s="12">
        <f t="shared" si="4847"/>
        <v>0</v>
      </c>
      <c r="DM297" s="11"/>
      <c r="DN297" s="12" t="e">
        <f t="shared" si="4848"/>
        <v>#DIV/0!</v>
      </c>
      <c r="DO297" s="13"/>
      <c r="DP297" s="13"/>
      <c r="DQ297" s="25"/>
      <c r="DR297" s="37"/>
      <c r="DS297" s="10"/>
      <c r="DT297" s="11"/>
      <c r="DU297" s="61">
        <f t="shared" si="4916"/>
        <v>113</v>
      </c>
      <c r="DV297" s="61">
        <f t="shared" si="4917"/>
        <v>8</v>
      </c>
      <c r="DW297" s="11"/>
      <c r="DX297" s="12">
        <f t="shared" si="4849"/>
        <v>0</v>
      </c>
      <c r="DY297" s="11"/>
      <c r="DZ297" s="12" t="e">
        <f t="shared" si="4850"/>
        <v>#DIV/0!</v>
      </c>
      <c r="EA297" s="13"/>
      <c r="EB297" s="13"/>
      <c r="EC297" s="25"/>
      <c r="ED297" s="37"/>
      <c r="EE297" s="10"/>
      <c r="EF297" s="11"/>
      <c r="EG297" s="61">
        <f t="shared" si="4918"/>
        <v>574</v>
      </c>
      <c r="EH297" s="61">
        <f t="shared" si="4919"/>
        <v>40</v>
      </c>
      <c r="EI297" s="11"/>
      <c r="EJ297" s="12">
        <f t="shared" si="4851"/>
        <v>0</v>
      </c>
      <c r="EK297" s="11"/>
      <c r="EL297" s="12" t="e">
        <f t="shared" si="4852"/>
        <v>#DIV/0!</v>
      </c>
      <c r="EM297" s="13"/>
      <c r="EN297" s="13"/>
      <c r="EO297" s="25"/>
      <c r="EP297" s="37"/>
      <c r="EQ297" s="10"/>
      <c r="ER297" s="11"/>
      <c r="ES297" s="61">
        <f t="shared" si="4920"/>
        <v>563</v>
      </c>
      <c r="ET297" s="61">
        <f t="shared" si="4921"/>
        <v>39</v>
      </c>
      <c r="EU297" s="11"/>
      <c r="EV297" s="12">
        <f t="shared" si="4853"/>
        <v>0</v>
      </c>
      <c r="EW297" s="11"/>
      <c r="EX297" s="12" t="e">
        <f t="shared" si="4854"/>
        <v>#DIV/0!</v>
      </c>
      <c r="EY297" s="13"/>
      <c r="EZ297" s="13"/>
      <c r="FA297" s="25"/>
      <c r="FB297" s="37"/>
      <c r="FC297" s="10"/>
      <c r="FD297" s="11"/>
      <c r="FE297" s="61">
        <f t="shared" si="4922"/>
        <v>551</v>
      </c>
      <c r="FF297" s="61">
        <f t="shared" si="4923"/>
        <v>38</v>
      </c>
      <c r="FG297" s="11"/>
      <c r="FH297" s="12">
        <f t="shared" si="4855"/>
        <v>0</v>
      </c>
      <c r="FI297" s="11"/>
      <c r="FJ297" s="12" t="e">
        <f t="shared" si="4856"/>
        <v>#DIV/0!</v>
      </c>
      <c r="FK297" s="13"/>
      <c r="FL297" s="13"/>
      <c r="FM297" s="25"/>
      <c r="FN297" s="37"/>
      <c r="FO297" s="10"/>
      <c r="FP297" s="11"/>
      <c r="FQ297" s="61">
        <f t="shared" si="4924"/>
        <v>559</v>
      </c>
      <c r="FR297" s="61">
        <f t="shared" si="4925"/>
        <v>41</v>
      </c>
      <c r="FS297" s="11"/>
      <c r="FT297" s="12">
        <f t="shared" si="4857"/>
        <v>0</v>
      </c>
      <c r="FU297" s="11"/>
      <c r="FV297" s="12" t="e">
        <f t="shared" si="4858"/>
        <v>#DIV/0!</v>
      </c>
      <c r="FW297" s="13"/>
      <c r="FX297" s="13"/>
      <c r="FY297" s="25"/>
      <c r="FZ297" s="37"/>
      <c r="GA297" s="10"/>
      <c r="GB297" s="11"/>
      <c r="GC297" s="61">
        <f t="shared" si="4926"/>
        <v>566</v>
      </c>
      <c r="GD297" s="61">
        <f t="shared" si="4927"/>
        <v>41</v>
      </c>
      <c r="GE297" s="11"/>
      <c r="GF297" s="12">
        <f t="shared" si="4859"/>
        <v>0</v>
      </c>
      <c r="GG297" s="11"/>
      <c r="GH297" s="12" t="e">
        <f t="shared" si="4860"/>
        <v>#DIV/0!</v>
      </c>
      <c r="GI297" s="13"/>
      <c r="GJ297" s="13"/>
      <c r="GK297" s="25"/>
      <c r="GL297" s="37"/>
      <c r="GM297" s="10"/>
      <c r="GN297" s="11"/>
      <c r="GO297" s="61">
        <f t="shared" si="4928"/>
        <v>583</v>
      </c>
      <c r="GP297" s="61">
        <f t="shared" si="4929"/>
        <v>42</v>
      </c>
      <c r="GQ297" s="11"/>
      <c r="GR297" s="12">
        <f t="shared" si="4861"/>
        <v>0</v>
      </c>
      <c r="GS297" s="11"/>
      <c r="GT297" s="12" t="e">
        <f t="shared" si="4862"/>
        <v>#DIV/0!</v>
      </c>
      <c r="GU297" s="13"/>
      <c r="GV297" s="13"/>
      <c r="GW297" s="25"/>
      <c r="GX297" s="37"/>
      <c r="GY297" s="10"/>
      <c r="GZ297" s="11"/>
      <c r="HA297" s="61">
        <f t="shared" si="4930"/>
        <v>76</v>
      </c>
      <c r="HB297" s="61">
        <f t="shared" si="4931"/>
        <v>5</v>
      </c>
      <c r="HC297" s="11"/>
      <c r="HD297" s="12">
        <f t="shared" si="4863"/>
        <v>0</v>
      </c>
      <c r="HE297" s="11"/>
      <c r="HF297" s="12" t="e">
        <f t="shared" si="4864"/>
        <v>#DIV/0!</v>
      </c>
      <c r="HG297" s="13"/>
      <c r="HH297" s="13"/>
      <c r="HI297" s="25"/>
      <c r="HJ297" s="37"/>
      <c r="HK297" s="10"/>
      <c r="HL297" s="11"/>
      <c r="HM297" s="61">
        <f t="shared" si="4932"/>
        <v>587</v>
      </c>
      <c r="HN297" s="61">
        <f t="shared" si="4933"/>
        <v>42</v>
      </c>
      <c r="HO297" s="11"/>
      <c r="HP297" s="12">
        <f t="shared" si="4865"/>
        <v>0</v>
      </c>
      <c r="HQ297" s="11"/>
      <c r="HR297" s="12" t="e">
        <f t="shared" si="4866"/>
        <v>#DIV/0!</v>
      </c>
      <c r="HS297" s="13"/>
      <c r="HT297" s="13"/>
      <c r="HU297" s="25"/>
      <c r="HV297" s="37"/>
      <c r="HW297" s="10"/>
      <c r="HX297" s="11"/>
      <c r="HY297" s="61">
        <f t="shared" si="4934"/>
        <v>580</v>
      </c>
      <c r="HZ297" s="61">
        <f t="shared" si="4935"/>
        <v>42</v>
      </c>
      <c r="IA297" s="11"/>
      <c r="IB297" s="12">
        <f t="shared" si="4867"/>
        <v>0</v>
      </c>
      <c r="IC297" s="11"/>
      <c r="ID297" s="12" t="e">
        <f t="shared" si="4868"/>
        <v>#DIV/0!</v>
      </c>
      <c r="IE297" s="13"/>
      <c r="IF297" s="13"/>
      <c r="IG297" s="25"/>
      <c r="IH297" s="37"/>
      <c r="II297" s="10"/>
      <c r="IJ297" s="11"/>
      <c r="IK297" s="61">
        <f t="shared" si="4936"/>
        <v>579</v>
      </c>
      <c r="IL297" s="61">
        <f t="shared" si="4937"/>
        <v>42</v>
      </c>
      <c r="IM297" s="11"/>
      <c r="IN297" s="12">
        <f t="shared" si="4869"/>
        <v>0</v>
      </c>
      <c r="IO297" s="11"/>
      <c r="IP297" s="12" t="e">
        <f t="shared" si="4870"/>
        <v>#DIV/0!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141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0</v>
      </c>
      <c r="JH297" s="14">
        <f t="shared" si="4874"/>
        <v>0</v>
      </c>
      <c r="JI297" s="373">
        <f t="shared" si="4875"/>
        <v>10486</v>
      </c>
      <c r="JJ297" s="11">
        <f t="shared" si="3981"/>
        <v>873</v>
      </c>
      <c r="JK297" s="11">
        <f t="shared" si="4876"/>
        <v>0</v>
      </c>
      <c r="JL297" s="79">
        <f t="shared" si="4877"/>
        <v>0</v>
      </c>
      <c r="JM297" s="15">
        <f t="shared" si="4878"/>
        <v>0</v>
      </c>
      <c r="JN297" s="12" t="e">
        <f t="shared" si="4879"/>
        <v>#DIV/0!</v>
      </c>
      <c r="JO297" s="16"/>
      <c r="JP297" s="17"/>
      <c r="JQ297" s="16" t="e">
        <f t="shared" si="4416"/>
        <v>#DIV/0!</v>
      </c>
      <c r="JR297" s="16"/>
      <c r="JS297" s="369" t="e">
        <f t="shared" si="4289"/>
        <v>#DIV/0!</v>
      </c>
      <c r="JT297" s="23"/>
      <c r="JU297" s="399"/>
      <c r="JV297" s="404">
        <f t="shared" si="4881"/>
        <v>0</v>
      </c>
      <c r="JW297" s="401">
        <f t="shared" si="4882"/>
        <v>0</v>
      </c>
      <c r="JX297" s="406">
        <f t="shared" si="4883"/>
        <v>0</v>
      </c>
      <c r="JY297" s="743"/>
      <c r="JZ297" s="690"/>
      <c r="KA297" s="746"/>
      <c r="KB297" s="718">
        <f t="shared" ref="KB297" si="4949">SUM(E290,Q290,AC290,AO290,BA290,BM290,BY290)</f>
        <v>3491</v>
      </c>
      <c r="KC297" s="714"/>
      <c r="KD297" s="714">
        <f t="shared" ref="KD297" si="4950">SUM(CK290,CW290,DI290,DU290,EG290,ES290,FE290)</f>
        <v>3465</v>
      </c>
      <c r="KE297" s="714"/>
      <c r="KF297" s="714">
        <f t="shared" ref="KF297" si="4951">SUM(FQ290,GC290,GO290,HA290,HM290,HY290,IK290)</f>
        <v>3530</v>
      </c>
      <c r="KG297" s="759"/>
      <c r="KH297" s="761" t="s">
        <v>65</v>
      </c>
      <c r="KI297" s="67">
        <f t="shared" si="4890"/>
        <v>0</v>
      </c>
      <c r="KJ297" s="430">
        <f t="shared" ref="KJ297" si="4952">KI297/KB297</f>
        <v>0</v>
      </c>
      <c r="KK297" s="67">
        <f t="shared" si="4892"/>
        <v>0</v>
      </c>
      <c r="KL297" s="425">
        <f t="shared" ref="KL297" si="4953">KK297/KD297</f>
        <v>0</v>
      </c>
      <c r="KM297" s="67">
        <f t="shared" si="4894"/>
        <v>0</v>
      </c>
      <c r="KN297" s="425">
        <f>KM297/KF297</f>
        <v>0</v>
      </c>
    </row>
    <row r="298" spans="1:300" ht="19.5" thickBot="1" x14ac:dyDescent="0.3">
      <c r="A298" s="734"/>
      <c r="B298" s="436">
        <f t="shared" si="4895"/>
        <v>45825</v>
      </c>
      <c r="C298" s="10"/>
      <c r="D298" s="11"/>
      <c r="E298" s="61">
        <f t="shared" si="4896"/>
        <v>574</v>
      </c>
      <c r="F298" s="61">
        <f t="shared" si="4897"/>
        <v>39</v>
      </c>
      <c r="G298" s="11"/>
      <c r="H298" s="12">
        <f t="shared" si="4829"/>
        <v>0</v>
      </c>
      <c r="I298" s="11"/>
      <c r="J298" s="12" t="e">
        <f t="shared" si="4830"/>
        <v>#DIV/0!</v>
      </c>
      <c r="K298" s="13"/>
      <c r="L298" s="11"/>
      <c r="M298" s="25"/>
      <c r="N298" s="37"/>
      <c r="O298" s="10"/>
      <c r="P298" s="11"/>
      <c r="Q298" s="61">
        <f t="shared" si="4898"/>
        <v>573</v>
      </c>
      <c r="R298" s="61">
        <f t="shared" si="4899"/>
        <v>39</v>
      </c>
      <c r="S298" s="11"/>
      <c r="T298" s="12">
        <f t="shared" si="4831"/>
        <v>0</v>
      </c>
      <c r="U298" s="11"/>
      <c r="V298" s="12" t="e">
        <f t="shared" si="4832"/>
        <v>#DIV/0!</v>
      </c>
      <c r="W298" s="13"/>
      <c r="X298" s="11"/>
      <c r="Y298" s="25"/>
      <c r="Z298" s="37"/>
      <c r="AA298" s="10"/>
      <c r="AB298" s="11"/>
      <c r="AC298" s="61">
        <f t="shared" si="4900"/>
        <v>569</v>
      </c>
      <c r="AD298" s="61">
        <f t="shared" si="4901"/>
        <v>38</v>
      </c>
      <c r="AE298" s="11"/>
      <c r="AF298" s="12">
        <f t="shared" si="4833"/>
        <v>0</v>
      </c>
      <c r="AG298" s="11"/>
      <c r="AH298" s="12" t="e">
        <f t="shared" si="4834"/>
        <v>#DIV/0!</v>
      </c>
      <c r="AI298" s="13"/>
      <c r="AJ298" s="11"/>
      <c r="AK298" s="25"/>
      <c r="AL298" s="37"/>
      <c r="AM298" s="10"/>
      <c r="AN298" s="11"/>
      <c r="AO298" s="61">
        <f t="shared" si="4902"/>
        <v>54</v>
      </c>
      <c r="AP298" s="61">
        <f t="shared" si="4903"/>
        <v>4</v>
      </c>
      <c r="AQ298" s="11"/>
      <c r="AR298" s="12">
        <f t="shared" si="4835"/>
        <v>0</v>
      </c>
      <c r="AS298" s="11"/>
      <c r="AT298" s="12" t="e">
        <f t="shared" si="4836"/>
        <v>#DIV/0!</v>
      </c>
      <c r="AU298" s="13"/>
      <c r="AV298" s="11"/>
      <c r="AW298" s="25"/>
      <c r="AX298" s="37"/>
      <c r="AY298" s="10"/>
      <c r="AZ298" s="11"/>
      <c r="BA298" s="61">
        <f t="shared" si="4904"/>
        <v>574</v>
      </c>
      <c r="BB298" s="61">
        <f t="shared" si="4905"/>
        <v>39</v>
      </c>
      <c r="BC298" s="11"/>
      <c r="BD298" s="12">
        <f t="shared" si="4837"/>
        <v>0</v>
      </c>
      <c r="BE298" s="11"/>
      <c r="BF298" s="12" t="e">
        <f t="shared" si="4838"/>
        <v>#DIV/0!</v>
      </c>
      <c r="BG298" s="13"/>
      <c r="BH298" s="11"/>
      <c r="BI298" s="25"/>
      <c r="BJ298" s="37"/>
      <c r="BK298" s="10"/>
      <c r="BL298" s="11"/>
      <c r="BM298" s="61">
        <f t="shared" si="4906"/>
        <v>575</v>
      </c>
      <c r="BN298" s="61">
        <f t="shared" si="4907"/>
        <v>39</v>
      </c>
      <c r="BO298" s="11"/>
      <c r="BP298" s="12">
        <f t="shared" si="4839"/>
        <v>0</v>
      </c>
      <c r="BQ298" s="11"/>
      <c r="BR298" s="12" t="e">
        <f t="shared" si="4840"/>
        <v>#DIV/0!</v>
      </c>
      <c r="BS298" s="13"/>
      <c r="BT298" s="11"/>
      <c r="BU298" s="25"/>
      <c r="BV298" s="37"/>
      <c r="BW298" s="10"/>
      <c r="BX298" s="11"/>
      <c r="BY298" s="61">
        <f t="shared" si="4908"/>
        <v>572</v>
      </c>
      <c r="BZ298" s="61">
        <f t="shared" si="4909"/>
        <v>39</v>
      </c>
      <c r="CA298" s="11"/>
      <c r="CB298" s="12">
        <f t="shared" si="4841"/>
        <v>0</v>
      </c>
      <c r="CC298" s="11"/>
      <c r="CD298" s="12" t="e">
        <f t="shared" si="4842"/>
        <v>#DIV/0!</v>
      </c>
      <c r="CE298" s="13"/>
      <c r="CF298" s="11"/>
      <c r="CG298" s="25"/>
      <c r="CH298" s="37"/>
      <c r="CI298" s="10"/>
      <c r="CJ298" s="11"/>
      <c r="CK298" s="61">
        <f t="shared" si="4910"/>
        <v>545</v>
      </c>
      <c r="CL298" s="61">
        <f t="shared" si="4911"/>
        <v>38</v>
      </c>
      <c r="CM298" s="11"/>
      <c r="CN298" s="12">
        <f t="shared" si="4843"/>
        <v>0</v>
      </c>
      <c r="CO298" s="11"/>
      <c r="CP298" s="12" t="e">
        <f t="shared" si="4844"/>
        <v>#DIV/0!</v>
      </c>
      <c r="CQ298" s="13"/>
      <c r="CR298" s="11"/>
      <c r="CS298" s="25"/>
      <c r="CT298" s="37"/>
      <c r="CU298" s="10"/>
      <c r="CV298" s="11"/>
      <c r="CW298" s="61">
        <f t="shared" si="4912"/>
        <v>553</v>
      </c>
      <c r="CX298" s="61">
        <f t="shared" si="4913"/>
        <v>38</v>
      </c>
      <c r="CY298" s="11"/>
      <c r="CZ298" s="12">
        <f t="shared" si="4845"/>
        <v>0</v>
      </c>
      <c r="DA298" s="11"/>
      <c r="DB298" s="12" t="e">
        <f t="shared" si="4846"/>
        <v>#DIV/0!</v>
      </c>
      <c r="DC298" s="13"/>
      <c r="DD298" s="11"/>
      <c r="DE298" s="25"/>
      <c r="DF298" s="37"/>
      <c r="DG298" s="10"/>
      <c r="DH298" s="11"/>
      <c r="DI298" s="61">
        <f t="shared" si="4914"/>
        <v>566</v>
      </c>
      <c r="DJ298" s="61">
        <f t="shared" si="4915"/>
        <v>39</v>
      </c>
      <c r="DK298" s="11"/>
      <c r="DL298" s="12">
        <f t="shared" si="4847"/>
        <v>0</v>
      </c>
      <c r="DM298" s="11"/>
      <c r="DN298" s="12" t="e">
        <f t="shared" si="4848"/>
        <v>#DIV/0!</v>
      </c>
      <c r="DO298" s="13"/>
      <c r="DP298" s="11"/>
      <c r="DQ298" s="25"/>
      <c r="DR298" s="37"/>
      <c r="DS298" s="10"/>
      <c r="DT298" s="11"/>
      <c r="DU298" s="61">
        <f t="shared" si="4916"/>
        <v>113</v>
      </c>
      <c r="DV298" s="61">
        <f t="shared" si="4917"/>
        <v>8</v>
      </c>
      <c r="DW298" s="11"/>
      <c r="DX298" s="12">
        <f t="shared" si="4849"/>
        <v>0</v>
      </c>
      <c r="DY298" s="11"/>
      <c r="DZ298" s="12" t="e">
        <f t="shared" si="4850"/>
        <v>#DIV/0!</v>
      </c>
      <c r="EA298" s="13"/>
      <c r="EB298" s="11"/>
      <c r="EC298" s="25"/>
      <c r="ED298" s="37"/>
      <c r="EE298" s="10"/>
      <c r="EF298" s="11"/>
      <c r="EG298" s="61">
        <f t="shared" si="4918"/>
        <v>574</v>
      </c>
      <c r="EH298" s="61">
        <f t="shared" si="4919"/>
        <v>40</v>
      </c>
      <c r="EI298" s="11"/>
      <c r="EJ298" s="12">
        <f t="shared" si="4851"/>
        <v>0</v>
      </c>
      <c r="EK298" s="11"/>
      <c r="EL298" s="12" t="e">
        <f t="shared" si="4852"/>
        <v>#DIV/0!</v>
      </c>
      <c r="EM298" s="13"/>
      <c r="EN298" s="11"/>
      <c r="EO298" s="25"/>
      <c r="EP298" s="37"/>
      <c r="EQ298" s="10"/>
      <c r="ER298" s="11"/>
      <c r="ES298" s="61">
        <f t="shared" si="4920"/>
        <v>563</v>
      </c>
      <c r="ET298" s="61">
        <f t="shared" si="4921"/>
        <v>39</v>
      </c>
      <c r="EU298" s="11"/>
      <c r="EV298" s="12">
        <f t="shared" si="4853"/>
        <v>0</v>
      </c>
      <c r="EW298" s="11"/>
      <c r="EX298" s="12" t="e">
        <f t="shared" si="4854"/>
        <v>#DIV/0!</v>
      </c>
      <c r="EY298" s="13"/>
      <c r="EZ298" s="11"/>
      <c r="FA298" s="25"/>
      <c r="FB298" s="37"/>
      <c r="FC298" s="10"/>
      <c r="FD298" s="11"/>
      <c r="FE298" s="61">
        <f t="shared" si="4922"/>
        <v>551</v>
      </c>
      <c r="FF298" s="61">
        <f t="shared" si="4923"/>
        <v>38</v>
      </c>
      <c r="FG298" s="11"/>
      <c r="FH298" s="12">
        <f t="shared" si="4855"/>
        <v>0</v>
      </c>
      <c r="FI298" s="11"/>
      <c r="FJ298" s="12" t="e">
        <f t="shared" si="4856"/>
        <v>#DIV/0!</v>
      </c>
      <c r="FK298" s="13"/>
      <c r="FL298" s="11"/>
      <c r="FM298" s="25"/>
      <c r="FN298" s="37"/>
      <c r="FO298" s="10"/>
      <c r="FP298" s="11"/>
      <c r="FQ298" s="61">
        <f t="shared" si="4924"/>
        <v>559</v>
      </c>
      <c r="FR298" s="61">
        <f t="shared" si="4925"/>
        <v>41</v>
      </c>
      <c r="FS298" s="11"/>
      <c r="FT298" s="12">
        <f t="shared" si="4857"/>
        <v>0</v>
      </c>
      <c r="FU298" s="11"/>
      <c r="FV298" s="12" t="e">
        <f t="shared" si="4858"/>
        <v>#DIV/0!</v>
      </c>
      <c r="FW298" s="13"/>
      <c r="FX298" s="11"/>
      <c r="FY298" s="25"/>
      <c r="FZ298" s="37"/>
      <c r="GA298" s="10"/>
      <c r="GB298" s="11"/>
      <c r="GC298" s="61">
        <f t="shared" si="4926"/>
        <v>566</v>
      </c>
      <c r="GD298" s="61">
        <f t="shared" si="4927"/>
        <v>41</v>
      </c>
      <c r="GE298" s="11"/>
      <c r="GF298" s="12">
        <f t="shared" si="4859"/>
        <v>0</v>
      </c>
      <c r="GG298" s="11"/>
      <c r="GH298" s="12" t="e">
        <f t="shared" si="4860"/>
        <v>#DIV/0!</v>
      </c>
      <c r="GI298" s="13"/>
      <c r="GJ298" s="11"/>
      <c r="GK298" s="25"/>
      <c r="GL298" s="37"/>
      <c r="GM298" s="10"/>
      <c r="GN298" s="11"/>
      <c r="GO298" s="61">
        <f t="shared" si="4928"/>
        <v>583</v>
      </c>
      <c r="GP298" s="61">
        <f t="shared" si="4929"/>
        <v>42</v>
      </c>
      <c r="GQ298" s="11"/>
      <c r="GR298" s="12">
        <f t="shared" si="4861"/>
        <v>0</v>
      </c>
      <c r="GS298" s="11"/>
      <c r="GT298" s="12" t="e">
        <f t="shared" si="4862"/>
        <v>#DIV/0!</v>
      </c>
      <c r="GU298" s="13"/>
      <c r="GV298" s="11"/>
      <c r="GW298" s="25"/>
      <c r="GX298" s="37"/>
      <c r="GY298" s="10"/>
      <c r="GZ298" s="11"/>
      <c r="HA298" s="61">
        <f t="shared" si="4930"/>
        <v>76</v>
      </c>
      <c r="HB298" s="61">
        <f t="shared" si="4931"/>
        <v>5</v>
      </c>
      <c r="HC298" s="11"/>
      <c r="HD298" s="12">
        <f t="shared" si="4863"/>
        <v>0</v>
      </c>
      <c r="HE298" s="11"/>
      <c r="HF298" s="12" t="e">
        <f t="shared" si="4864"/>
        <v>#DIV/0!</v>
      </c>
      <c r="HG298" s="13"/>
      <c r="HH298" s="11"/>
      <c r="HI298" s="25"/>
      <c r="HJ298" s="37"/>
      <c r="HK298" s="10"/>
      <c r="HL298" s="11"/>
      <c r="HM298" s="61">
        <f t="shared" si="4932"/>
        <v>587</v>
      </c>
      <c r="HN298" s="61">
        <f t="shared" si="4933"/>
        <v>42</v>
      </c>
      <c r="HO298" s="11"/>
      <c r="HP298" s="12">
        <f t="shared" si="4865"/>
        <v>0</v>
      </c>
      <c r="HQ298" s="11"/>
      <c r="HR298" s="12" t="e">
        <f t="shared" si="4866"/>
        <v>#DIV/0!</v>
      </c>
      <c r="HS298" s="13"/>
      <c r="HT298" s="11"/>
      <c r="HU298" s="25"/>
      <c r="HV298" s="37"/>
      <c r="HW298" s="10"/>
      <c r="HX298" s="11"/>
      <c r="HY298" s="61">
        <f t="shared" si="4934"/>
        <v>580</v>
      </c>
      <c r="HZ298" s="61">
        <f t="shared" si="4935"/>
        <v>42</v>
      </c>
      <c r="IA298" s="11"/>
      <c r="IB298" s="12">
        <f t="shared" si="4867"/>
        <v>0</v>
      </c>
      <c r="IC298" s="11"/>
      <c r="ID298" s="12" t="e">
        <f t="shared" si="4868"/>
        <v>#DIV/0!</v>
      </c>
      <c r="IE298" s="13"/>
      <c r="IF298" s="11"/>
      <c r="IG298" s="25"/>
      <c r="IH298" s="37"/>
      <c r="II298" s="10"/>
      <c r="IJ298" s="11"/>
      <c r="IK298" s="61">
        <f t="shared" si="4936"/>
        <v>579</v>
      </c>
      <c r="IL298" s="61">
        <f t="shared" si="4937"/>
        <v>42</v>
      </c>
      <c r="IM298" s="11"/>
      <c r="IN298" s="12">
        <f t="shared" si="4869"/>
        <v>0</v>
      </c>
      <c r="IO298" s="11"/>
      <c r="IP298" s="12" t="e">
        <f t="shared" si="4870"/>
        <v>#DIV/0!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141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0</v>
      </c>
      <c r="JH298" s="14">
        <f t="shared" si="4874"/>
        <v>0</v>
      </c>
      <c r="JI298" s="373">
        <f t="shared" si="4875"/>
        <v>10486</v>
      </c>
      <c r="JJ298" s="11">
        <f t="shared" si="3981"/>
        <v>873</v>
      </c>
      <c r="JK298" s="11">
        <f t="shared" si="4876"/>
        <v>0</v>
      </c>
      <c r="JL298" s="79">
        <f t="shared" si="4877"/>
        <v>0</v>
      </c>
      <c r="JM298" s="15">
        <f t="shared" si="4878"/>
        <v>0</v>
      </c>
      <c r="JN298" s="12" t="e">
        <f t="shared" si="4879"/>
        <v>#DIV/0!</v>
      </c>
      <c r="JO298" s="16"/>
      <c r="JP298" s="17"/>
      <c r="JQ298" s="16" t="e">
        <f t="shared" si="4416"/>
        <v>#DIV/0!</v>
      </c>
      <c r="JR298" s="16"/>
      <c r="JS298" s="369" t="e">
        <f t="shared" si="4289"/>
        <v>#DIV/0!</v>
      </c>
      <c r="JT298" s="23"/>
      <c r="JU298" s="399"/>
      <c r="JV298" s="404">
        <f t="shared" si="4881"/>
        <v>0</v>
      </c>
      <c r="JW298" s="401">
        <f t="shared" si="4882"/>
        <v>0</v>
      </c>
      <c r="JX298" s="406">
        <f t="shared" si="4883"/>
        <v>0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0</v>
      </c>
      <c r="KJ298" s="430">
        <f t="shared" ref="KJ298" si="4954">KI298/KB297</f>
        <v>0</v>
      </c>
      <c r="KK298" s="67">
        <f t="shared" si="4892"/>
        <v>0</v>
      </c>
      <c r="KL298" s="425">
        <f t="shared" ref="KL298" si="4955">KK298/KD297</f>
        <v>0</v>
      </c>
      <c r="KM298" s="67">
        <f t="shared" si="4894"/>
        <v>0</v>
      </c>
      <c r="KN298" s="425">
        <f>KM298/KF297</f>
        <v>0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574</v>
      </c>
      <c r="F299" s="61">
        <f t="shared" si="4897"/>
        <v>39</v>
      </c>
      <c r="G299" s="11"/>
      <c r="H299" s="12">
        <f t="shared" si="4829"/>
        <v>0</v>
      </c>
      <c r="I299" s="11"/>
      <c r="J299" s="12" t="e">
        <f t="shared" si="4830"/>
        <v>#DIV/0!</v>
      </c>
      <c r="K299" s="13"/>
      <c r="L299" s="11"/>
      <c r="M299" s="38"/>
      <c r="N299" s="39"/>
      <c r="O299" s="10"/>
      <c r="P299" s="11"/>
      <c r="Q299" s="61">
        <f t="shared" si="4898"/>
        <v>573</v>
      </c>
      <c r="R299" s="61">
        <f t="shared" si="4899"/>
        <v>39</v>
      </c>
      <c r="S299" s="11"/>
      <c r="T299" s="12">
        <f t="shared" si="4831"/>
        <v>0</v>
      </c>
      <c r="U299" s="11"/>
      <c r="V299" s="12" t="e">
        <f t="shared" si="4832"/>
        <v>#DIV/0!</v>
      </c>
      <c r="W299" s="13"/>
      <c r="X299" s="11"/>
      <c r="Y299" s="38"/>
      <c r="Z299" s="39"/>
      <c r="AA299" s="10"/>
      <c r="AB299" s="11"/>
      <c r="AC299" s="61">
        <f t="shared" si="4900"/>
        <v>569</v>
      </c>
      <c r="AD299" s="61">
        <f t="shared" si="4901"/>
        <v>38</v>
      </c>
      <c r="AE299" s="11"/>
      <c r="AF299" s="12">
        <f t="shared" si="4833"/>
        <v>0</v>
      </c>
      <c r="AG299" s="11"/>
      <c r="AH299" s="12" t="e">
        <f t="shared" si="4834"/>
        <v>#DIV/0!</v>
      </c>
      <c r="AI299" s="13"/>
      <c r="AJ299" s="11"/>
      <c r="AK299" s="38"/>
      <c r="AL299" s="39"/>
      <c r="AM299" s="10"/>
      <c r="AN299" s="11"/>
      <c r="AO299" s="61">
        <f t="shared" si="4902"/>
        <v>54</v>
      </c>
      <c r="AP299" s="61">
        <f t="shared" si="4903"/>
        <v>4</v>
      </c>
      <c r="AQ299" s="11"/>
      <c r="AR299" s="12">
        <f t="shared" si="4835"/>
        <v>0</v>
      </c>
      <c r="AS299" s="11"/>
      <c r="AT299" s="12" t="e">
        <f t="shared" si="4836"/>
        <v>#DIV/0!</v>
      </c>
      <c r="AU299" s="13"/>
      <c r="AV299" s="11"/>
      <c r="AW299" s="38"/>
      <c r="AX299" s="39"/>
      <c r="AY299" s="10"/>
      <c r="AZ299" s="11"/>
      <c r="BA299" s="61">
        <f t="shared" si="4904"/>
        <v>574</v>
      </c>
      <c r="BB299" s="61">
        <f t="shared" si="4905"/>
        <v>39</v>
      </c>
      <c r="BC299" s="11"/>
      <c r="BD299" s="12">
        <f t="shared" si="4837"/>
        <v>0</v>
      </c>
      <c r="BE299" s="11"/>
      <c r="BF299" s="12" t="e">
        <f t="shared" si="4838"/>
        <v>#DIV/0!</v>
      </c>
      <c r="BG299" s="13"/>
      <c r="BH299" s="11"/>
      <c r="BI299" s="38"/>
      <c r="BJ299" s="39"/>
      <c r="BK299" s="10"/>
      <c r="BL299" s="11"/>
      <c r="BM299" s="61">
        <f t="shared" si="4906"/>
        <v>575</v>
      </c>
      <c r="BN299" s="61">
        <f t="shared" si="4907"/>
        <v>39</v>
      </c>
      <c r="BO299" s="11"/>
      <c r="BP299" s="12">
        <f t="shared" si="4839"/>
        <v>0</v>
      </c>
      <c r="BQ299" s="11"/>
      <c r="BR299" s="12" t="e">
        <f t="shared" si="4840"/>
        <v>#DIV/0!</v>
      </c>
      <c r="BS299" s="13"/>
      <c r="BT299" s="11"/>
      <c r="BU299" s="38"/>
      <c r="BV299" s="39"/>
      <c r="BW299" s="10"/>
      <c r="BX299" s="11"/>
      <c r="BY299" s="61">
        <f t="shared" si="4908"/>
        <v>572</v>
      </c>
      <c r="BZ299" s="61">
        <f t="shared" si="4909"/>
        <v>39</v>
      </c>
      <c r="CA299" s="11"/>
      <c r="CB299" s="12">
        <f t="shared" si="4841"/>
        <v>0</v>
      </c>
      <c r="CC299" s="11"/>
      <c r="CD299" s="12" t="e">
        <f t="shared" si="4842"/>
        <v>#DIV/0!</v>
      </c>
      <c r="CE299" s="13"/>
      <c r="CF299" s="11"/>
      <c r="CG299" s="38"/>
      <c r="CH299" s="39"/>
      <c r="CI299" s="10"/>
      <c r="CJ299" s="11"/>
      <c r="CK299" s="61">
        <f t="shared" si="4910"/>
        <v>545</v>
      </c>
      <c r="CL299" s="61">
        <f t="shared" si="4911"/>
        <v>38</v>
      </c>
      <c r="CM299" s="11"/>
      <c r="CN299" s="12">
        <f t="shared" si="4843"/>
        <v>0</v>
      </c>
      <c r="CO299" s="11"/>
      <c r="CP299" s="12" t="e">
        <f t="shared" si="4844"/>
        <v>#DIV/0!</v>
      </c>
      <c r="CQ299" s="13"/>
      <c r="CR299" s="11"/>
      <c r="CS299" s="38"/>
      <c r="CT299" s="39"/>
      <c r="CU299" s="10"/>
      <c r="CV299" s="11"/>
      <c r="CW299" s="61">
        <f t="shared" si="4912"/>
        <v>553</v>
      </c>
      <c r="CX299" s="61">
        <f t="shared" si="4913"/>
        <v>38</v>
      </c>
      <c r="CY299" s="11"/>
      <c r="CZ299" s="12">
        <f t="shared" si="4845"/>
        <v>0</v>
      </c>
      <c r="DA299" s="11"/>
      <c r="DB299" s="12" t="e">
        <f t="shared" si="4846"/>
        <v>#DIV/0!</v>
      </c>
      <c r="DC299" s="13"/>
      <c r="DD299" s="11"/>
      <c r="DE299" s="38"/>
      <c r="DF299" s="39"/>
      <c r="DG299" s="10"/>
      <c r="DH299" s="11"/>
      <c r="DI299" s="61">
        <f t="shared" si="4914"/>
        <v>566</v>
      </c>
      <c r="DJ299" s="61">
        <f t="shared" si="4915"/>
        <v>39</v>
      </c>
      <c r="DK299" s="11"/>
      <c r="DL299" s="12">
        <f t="shared" si="4847"/>
        <v>0</v>
      </c>
      <c r="DM299" s="11"/>
      <c r="DN299" s="12" t="e">
        <f t="shared" si="4848"/>
        <v>#DIV/0!</v>
      </c>
      <c r="DO299" s="13"/>
      <c r="DP299" s="11"/>
      <c r="DQ299" s="38"/>
      <c r="DR299" s="39"/>
      <c r="DS299" s="10"/>
      <c r="DT299" s="11"/>
      <c r="DU299" s="61">
        <f t="shared" si="4916"/>
        <v>113</v>
      </c>
      <c r="DV299" s="61">
        <f t="shared" si="4917"/>
        <v>8</v>
      </c>
      <c r="DW299" s="11"/>
      <c r="DX299" s="12">
        <f t="shared" si="4849"/>
        <v>0</v>
      </c>
      <c r="DY299" s="11"/>
      <c r="DZ299" s="12" t="e">
        <f t="shared" si="4850"/>
        <v>#DIV/0!</v>
      </c>
      <c r="EA299" s="13"/>
      <c r="EB299" s="11"/>
      <c r="EC299" s="38"/>
      <c r="ED299" s="39"/>
      <c r="EE299" s="10"/>
      <c r="EF299" s="11"/>
      <c r="EG299" s="61">
        <f t="shared" si="4918"/>
        <v>574</v>
      </c>
      <c r="EH299" s="61">
        <f t="shared" si="4919"/>
        <v>40</v>
      </c>
      <c r="EI299" s="11"/>
      <c r="EJ299" s="12">
        <f t="shared" si="4851"/>
        <v>0</v>
      </c>
      <c r="EK299" s="11"/>
      <c r="EL299" s="12" t="e">
        <f t="shared" si="4852"/>
        <v>#DIV/0!</v>
      </c>
      <c r="EM299" s="13"/>
      <c r="EN299" s="11"/>
      <c r="EO299" s="38"/>
      <c r="EP299" s="39"/>
      <c r="EQ299" s="10"/>
      <c r="ER299" s="11"/>
      <c r="ES299" s="61">
        <f t="shared" si="4920"/>
        <v>563</v>
      </c>
      <c r="ET299" s="61">
        <f t="shared" si="4921"/>
        <v>39</v>
      </c>
      <c r="EU299" s="11"/>
      <c r="EV299" s="12">
        <f t="shared" si="4853"/>
        <v>0</v>
      </c>
      <c r="EW299" s="11"/>
      <c r="EX299" s="12" t="e">
        <f t="shared" si="4854"/>
        <v>#DIV/0!</v>
      </c>
      <c r="EY299" s="13"/>
      <c r="EZ299" s="11"/>
      <c r="FA299" s="38"/>
      <c r="FB299" s="39"/>
      <c r="FC299" s="10"/>
      <c r="FD299" s="11"/>
      <c r="FE299" s="61">
        <f t="shared" si="4922"/>
        <v>551</v>
      </c>
      <c r="FF299" s="61">
        <f t="shared" si="4923"/>
        <v>38</v>
      </c>
      <c r="FG299" s="11"/>
      <c r="FH299" s="12">
        <f t="shared" si="4855"/>
        <v>0</v>
      </c>
      <c r="FI299" s="11"/>
      <c r="FJ299" s="12" t="e">
        <f t="shared" si="4856"/>
        <v>#DIV/0!</v>
      </c>
      <c r="FK299" s="13"/>
      <c r="FL299" s="11"/>
      <c r="FM299" s="38"/>
      <c r="FN299" s="39"/>
      <c r="FO299" s="10"/>
      <c r="FP299" s="11"/>
      <c r="FQ299" s="61">
        <f t="shared" si="4924"/>
        <v>559</v>
      </c>
      <c r="FR299" s="61">
        <f t="shared" si="4925"/>
        <v>41</v>
      </c>
      <c r="FS299" s="11"/>
      <c r="FT299" s="12">
        <f t="shared" si="4857"/>
        <v>0</v>
      </c>
      <c r="FU299" s="11"/>
      <c r="FV299" s="12" t="e">
        <f t="shared" si="4858"/>
        <v>#DIV/0!</v>
      </c>
      <c r="FW299" s="13"/>
      <c r="FX299" s="11"/>
      <c r="FY299" s="38"/>
      <c r="FZ299" s="39"/>
      <c r="GA299" s="10"/>
      <c r="GB299" s="11"/>
      <c r="GC299" s="61">
        <f t="shared" si="4926"/>
        <v>566</v>
      </c>
      <c r="GD299" s="61">
        <f t="shared" si="4927"/>
        <v>41</v>
      </c>
      <c r="GE299" s="11"/>
      <c r="GF299" s="12">
        <f t="shared" si="4859"/>
        <v>0</v>
      </c>
      <c r="GG299" s="11"/>
      <c r="GH299" s="12" t="e">
        <f t="shared" si="4860"/>
        <v>#DIV/0!</v>
      </c>
      <c r="GI299" s="13"/>
      <c r="GJ299" s="11"/>
      <c r="GK299" s="38"/>
      <c r="GL299" s="39"/>
      <c r="GM299" s="10"/>
      <c r="GN299" s="11"/>
      <c r="GO299" s="61">
        <f t="shared" si="4928"/>
        <v>583</v>
      </c>
      <c r="GP299" s="61">
        <f t="shared" si="4929"/>
        <v>42</v>
      </c>
      <c r="GQ299" s="11"/>
      <c r="GR299" s="12">
        <f t="shared" si="4861"/>
        <v>0</v>
      </c>
      <c r="GS299" s="11"/>
      <c r="GT299" s="12" t="e">
        <f t="shared" si="4862"/>
        <v>#DIV/0!</v>
      </c>
      <c r="GU299" s="13"/>
      <c r="GV299" s="11"/>
      <c r="GW299" s="38"/>
      <c r="GX299" s="39"/>
      <c r="GY299" s="10"/>
      <c r="GZ299" s="11"/>
      <c r="HA299" s="61">
        <f t="shared" si="4930"/>
        <v>76</v>
      </c>
      <c r="HB299" s="61">
        <f t="shared" si="4931"/>
        <v>5</v>
      </c>
      <c r="HC299" s="11"/>
      <c r="HD299" s="12">
        <f t="shared" si="4863"/>
        <v>0</v>
      </c>
      <c r="HE299" s="11"/>
      <c r="HF299" s="12" t="e">
        <f t="shared" si="4864"/>
        <v>#DIV/0!</v>
      </c>
      <c r="HG299" s="13"/>
      <c r="HH299" s="11"/>
      <c r="HI299" s="38"/>
      <c r="HJ299" s="39"/>
      <c r="HK299" s="10"/>
      <c r="HL299" s="11"/>
      <c r="HM299" s="61">
        <f t="shared" si="4932"/>
        <v>587</v>
      </c>
      <c r="HN299" s="61">
        <f t="shared" si="4933"/>
        <v>42</v>
      </c>
      <c r="HO299" s="11"/>
      <c r="HP299" s="12">
        <f t="shared" si="4865"/>
        <v>0</v>
      </c>
      <c r="HQ299" s="11"/>
      <c r="HR299" s="12" t="e">
        <f t="shared" si="4866"/>
        <v>#DIV/0!</v>
      </c>
      <c r="HS299" s="13"/>
      <c r="HT299" s="11"/>
      <c r="HU299" s="38"/>
      <c r="HV299" s="39"/>
      <c r="HW299" s="10"/>
      <c r="HX299" s="11"/>
      <c r="HY299" s="61">
        <f t="shared" si="4934"/>
        <v>580</v>
      </c>
      <c r="HZ299" s="61">
        <f t="shared" si="4935"/>
        <v>42</v>
      </c>
      <c r="IA299" s="11"/>
      <c r="IB299" s="12">
        <f t="shared" si="4867"/>
        <v>0</v>
      </c>
      <c r="IC299" s="11"/>
      <c r="ID299" s="12" t="e">
        <f t="shared" si="4868"/>
        <v>#DIV/0!</v>
      </c>
      <c r="IE299" s="13"/>
      <c r="IF299" s="11"/>
      <c r="IG299" s="38"/>
      <c r="IH299" s="39"/>
      <c r="II299" s="10"/>
      <c r="IJ299" s="11"/>
      <c r="IK299" s="61">
        <f t="shared" si="4936"/>
        <v>579</v>
      </c>
      <c r="IL299" s="61">
        <f t="shared" si="4937"/>
        <v>42</v>
      </c>
      <c r="IM299" s="11"/>
      <c r="IN299" s="12">
        <f t="shared" si="4869"/>
        <v>0</v>
      </c>
      <c r="IO299" s="11"/>
      <c r="IP299" s="12" t="e">
        <f t="shared" si="4870"/>
        <v>#DIV/0!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141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0</v>
      </c>
      <c r="JH299" s="14">
        <f t="shared" si="4874"/>
        <v>0</v>
      </c>
      <c r="JI299" s="373">
        <f t="shared" si="4875"/>
        <v>10486</v>
      </c>
      <c r="JJ299" s="11">
        <f t="shared" si="3981"/>
        <v>873</v>
      </c>
      <c r="JK299" s="11">
        <f t="shared" si="4876"/>
        <v>0</v>
      </c>
      <c r="JL299" s="79">
        <f t="shared" si="4877"/>
        <v>0</v>
      </c>
      <c r="JM299" s="15">
        <f t="shared" si="4878"/>
        <v>0</v>
      </c>
      <c r="JN299" s="12" t="e">
        <f t="shared" si="4879"/>
        <v>#DIV/0!</v>
      </c>
      <c r="JO299" s="16"/>
      <c r="JP299" s="17"/>
      <c r="JQ299" s="16" t="e">
        <f t="shared" si="4416"/>
        <v>#DIV/0!</v>
      </c>
      <c r="JR299" s="16"/>
      <c r="JS299" s="369" t="e">
        <f t="shared" si="4289"/>
        <v>#DIV/0!</v>
      </c>
      <c r="JT299" s="23"/>
      <c r="JU299" s="399"/>
      <c r="JV299" s="404">
        <f t="shared" si="4881"/>
        <v>0</v>
      </c>
      <c r="JW299" s="401">
        <f t="shared" si="4882"/>
        <v>0</v>
      </c>
      <c r="JX299" s="406">
        <f t="shared" si="4883"/>
        <v>0</v>
      </c>
      <c r="JY299" s="743"/>
      <c r="JZ299" s="690"/>
      <c r="KA299" s="746"/>
      <c r="KB299" s="718">
        <f t="shared" ref="KB299" si="4956">KB290+KB295</f>
        <v>454</v>
      </c>
      <c r="KC299" s="763">
        <f t="shared" ref="KC299" si="4957">KB299/$KB$10</f>
        <v>0.11508238276299113</v>
      </c>
      <c r="KD299" s="714">
        <f t="shared" ref="KD299" si="4958">KD290+KD295</f>
        <v>477</v>
      </c>
      <c r="KE299" s="763">
        <f t="shared" ref="KE299" si="4959">KD299/$KD$10</f>
        <v>0.12100456621004566</v>
      </c>
      <c r="KF299" s="714">
        <f t="shared" ref="KF299" si="4960">KF290+KF295</f>
        <v>417</v>
      </c>
      <c r="KG299" s="770">
        <f t="shared" ref="KG299" si="4961">KF299/$KF$10</f>
        <v>0.10564986065366101</v>
      </c>
      <c r="KH299" s="761" t="s">
        <v>144</v>
      </c>
      <c r="KI299" s="304">
        <f t="shared" si="4890"/>
        <v>0</v>
      </c>
      <c r="KJ299" s="431">
        <f t="shared" ref="KJ299" si="4962">KI299/KB297</f>
        <v>0</v>
      </c>
      <c r="KK299" s="304">
        <f t="shared" si="4892"/>
        <v>0</v>
      </c>
      <c r="KL299" s="422">
        <f t="shared" ref="KL299" si="4963">KK299/KD297</f>
        <v>0</v>
      </c>
      <c r="KM299" s="304">
        <f t="shared" si="4894"/>
        <v>0</v>
      </c>
      <c r="KN299" s="422">
        <f>KM299/KF297</f>
        <v>0</v>
      </c>
    </row>
    <row r="300" spans="1:300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0</v>
      </c>
      <c r="JH300" s="443">
        <f t="shared" si="4874"/>
        <v>0</v>
      </c>
      <c r="JI300" s="378">
        <f t="shared" ref="JI300:JJ300" si="4964">SUM(JI292:JI299)</f>
        <v>73402</v>
      </c>
      <c r="JJ300" s="27">
        <f t="shared" si="4964"/>
        <v>6111</v>
      </c>
      <c r="JK300" s="27">
        <f t="shared" si="4876"/>
        <v>0</v>
      </c>
      <c r="JL300" s="80">
        <f t="shared" si="4877"/>
        <v>0</v>
      </c>
      <c r="JM300" s="15">
        <f t="shared" si="4878"/>
        <v>0</v>
      </c>
      <c r="JN300" s="48" t="e">
        <f t="shared" si="4879"/>
        <v>#DIV/0!</v>
      </c>
      <c r="JO300" s="49">
        <f t="shared" ref="JO300" si="4965">SUM(JO293:JO299)/7</f>
        <v>0</v>
      </c>
      <c r="JP300" s="50">
        <f t="shared" ref="JP300" si="4966">SUM(JP293:JP299)</f>
        <v>0</v>
      </c>
      <c r="JQ300" s="397" t="e">
        <f t="shared" si="4416"/>
        <v>#DIV/0!</v>
      </c>
      <c r="JR300" s="50">
        <f t="shared" ref="JR300" si="4967">SUM(JR293:JR299)</f>
        <v>0</v>
      </c>
      <c r="JS300" s="370" t="e">
        <f t="shared" si="4289"/>
        <v>#DIV/0!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</v>
      </c>
      <c r="JW300" s="411">
        <f t="shared" ref="JW300" si="4970">SUM(CM300,CO300,CY300,DA300,DK300,DM300,DW300,DY300,EI300,EK300,EU300,EW300,FG300,FI300)/7/SUM(CK299,CW299,DI299,DU299,EG299,ES299,FE299)</f>
        <v>0</v>
      </c>
      <c r="JX300" s="412">
        <f t="shared" ref="JX300" si="4971">SUM(FS300,FU300,GE300,GG300,GQ300,GS300,HC300,HE300,HO300,HQ300,IA300,IC300,IM300,IO300,)/7/SUM(FQ299,GC299,GO299,HA299,HM299,HY299,IK299)</f>
        <v>0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0</v>
      </c>
      <c r="KJ300" s="432">
        <f t="shared" ref="KJ300" si="4973">KI300/KB297</f>
        <v>0</v>
      </c>
      <c r="KK300" s="418">
        <f t="shared" ref="KK300" si="4974">SUM(KK293:KK299)</f>
        <v>0</v>
      </c>
      <c r="KL300" s="426">
        <f t="shared" ref="KL300" si="4975">KK300/KD297</f>
        <v>0</v>
      </c>
      <c r="KM300" s="418">
        <f t="shared" ref="KM300" si="4976">SUM(KM293:KM299)</f>
        <v>0</v>
      </c>
      <c r="KN300" s="426">
        <f>KM300/KF297</f>
        <v>0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0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4979">((G302+I302)/E302)</f>
        <v>0</v>
      </c>
      <c r="I302" s="33"/>
      <c r="J302" s="34" t="e">
        <f t="shared" ref="J302:J308" si="498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573</v>
      </c>
      <c r="R302" s="33">
        <f>R299-P302</f>
        <v>39</v>
      </c>
      <c r="S302" s="33"/>
      <c r="T302" s="34">
        <f t="shared" ref="T302:T308" si="4981">((S302+U302)/Q302)</f>
        <v>0</v>
      </c>
      <c r="U302" s="33"/>
      <c r="V302" s="34" t="e">
        <f t="shared" ref="V302:V308" si="498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569</v>
      </c>
      <c r="AD302" s="33">
        <f>AD299-AB302</f>
        <v>38</v>
      </c>
      <c r="AE302" s="33"/>
      <c r="AF302" s="34">
        <f t="shared" ref="AF302:AF308" si="4983">((AE302+AG302)/AC302)</f>
        <v>0</v>
      </c>
      <c r="AG302" s="33"/>
      <c r="AH302" s="34" t="e">
        <f t="shared" ref="AH302:AH308" si="498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54</v>
      </c>
      <c r="AP302" s="33">
        <f>AP299-AN302</f>
        <v>4</v>
      </c>
      <c r="AQ302" s="33"/>
      <c r="AR302" s="34">
        <f t="shared" ref="AR302:AR308" si="4985">((AQ302+AS302)/AO302)</f>
        <v>0</v>
      </c>
      <c r="AS302" s="33"/>
      <c r="AT302" s="34" t="e">
        <f t="shared" ref="AT302:AT308" si="498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4987">((BC302+BE302)/BA302)</f>
        <v>0</v>
      </c>
      <c r="BE302" s="33"/>
      <c r="BF302" s="34" t="e">
        <f t="shared" ref="BF302:BF308" si="498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575</v>
      </c>
      <c r="BN302" s="33">
        <f>BN299-BL302</f>
        <v>39</v>
      </c>
      <c r="BO302" s="33"/>
      <c r="BP302" s="34">
        <f t="shared" ref="BP302:BP308" si="4989">((BO302+BQ302)/BM302)</f>
        <v>0</v>
      </c>
      <c r="BQ302" s="33"/>
      <c r="BR302" s="34" t="e">
        <f t="shared" ref="BR302:BR308" si="499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572</v>
      </c>
      <c r="BZ302" s="33">
        <f>BZ299-BX302</f>
        <v>39</v>
      </c>
      <c r="CA302" s="33"/>
      <c r="CB302" s="34">
        <f t="shared" ref="CB302:CB308" si="4991">((CA302+CC302)/BY302)</f>
        <v>0</v>
      </c>
      <c r="CC302" s="33"/>
      <c r="CD302" s="34" t="e">
        <f t="shared" ref="CD302:CD308" si="499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545</v>
      </c>
      <c r="CL302" s="33">
        <f>CL299-CJ302</f>
        <v>38</v>
      </c>
      <c r="CM302" s="33"/>
      <c r="CN302" s="34">
        <f t="shared" ref="CN302:CN308" si="4993">((CM302+CO302)/CK302)</f>
        <v>0</v>
      </c>
      <c r="CO302" s="33"/>
      <c r="CP302" s="34" t="e">
        <f t="shared" ref="CP302:CP308" si="499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553</v>
      </c>
      <c r="CX302" s="33">
        <f>CX299-CV302</f>
        <v>38</v>
      </c>
      <c r="CY302" s="33"/>
      <c r="CZ302" s="34">
        <f t="shared" ref="CZ302:CZ308" si="4995">((CY302+DA302)/CW302)</f>
        <v>0</v>
      </c>
      <c r="DA302" s="33"/>
      <c r="DB302" s="34" t="e">
        <f t="shared" ref="DB302:DB308" si="499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4997">((DK302+DM302)/DI302)</f>
        <v>0</v>
      </c>
      <c r="DM302" s="33"/>
      <c r="DN302" s="34" t="e">
        <f t="shared" ref="DN302:DN308" si="499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113</v>
      </c>
      <c r="DV302" s="33">
        <f>DV299-DT302</f>
        <v>8</v>
      </c>
      <c r="DW302" s="33"/>
      <c r="DX302" s="34">
        <f t="shared" ref="DX302:DX308" si="4999">((DW302+DY302)/DU302)</f>
        <v>0</v>
      </c>
      <c r="DY302" s="33"/>
      <c r="DZ302" s="34" t="e">
        <f t="shared" ref="DZ302:DZ308" si="500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574</v>
      </c>
      <c r="EH302" s="33">
        <f>EH299-EF302</f>
        <v>40</v>
      </c>
      <c r="EI302" s="33"/>
      <c r="EJ302" s="34">
        <f t="shared" ref="EJ302:EJ308" si="5001">((EI302+EK302)/EG302)</f>
        <v>0</v>
      </c>
      <c r="EK302" s="33"/>
      <c r="EL302" s="34" t="e">
        <f t="shared" ref="EL302:EL308" si="500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03">((EU302+EW302)/ES302)</f>
        <v>0</v>
      </c>
      <c r="EW302" s="33"/>
      <c r="EX302" s="34" t="e">
        <f t="shared" ref="EX302:EX308" si="500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05">((FG302+FI302)/FE302)</f>
        <v>0</v>
      </c>
      <c r="FI302" s="33"/>
      <c r="FJ302" s="34" t="e">
        <f t="shared" ref="FJ302:FJ308" si="500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559</v>
      </c>
      <c r="FR302" s="33">
        <f>FR299-FP302</f>
        <v>41</v>
      </c>
      <c r="FS302" s="33"/>
      <c r="FT302" s="34">
        <f t="shared" ref="FT302:FT308" si="5007">((FS302+FU302)/FQ302)</f>
        <v>0</v>
      </c>
      <c r="FU302" s="33"/>
      <c r="FV302" s="34" t="e">
        <f t="shared" ref="FV302:FV308" si="500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566</v>
      </c>
      <c r="GD302" s="33">
        <f>GD299-GB302</f>
        <v>41</v>
      </c>
      <c r="GE302" s="33"/>
      <c r="GF302" s="34">
        <f t="shared" ref="GF302:GF308" si="5009">((GE302+GG302)/GC302)</f>
        <v>0</v>
      </c>
      <c r="GG302" s="33"/>
      <c r="GH302" s="34" t="e">
        <f t="shared" ref="GH302:GH308" si="501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11">((GQ302+GS302)/GO302)</f>
        <v>0</v>
      </c>
      <c r="GS302" s="33"/>
      <c r="GT302" s="34" t="e">
        <f t="shared" ref="GT302:GT308" si="501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13">((HC302+HE302)/HA302)</f>
        <v>0</v>
      </c>
      <c r="HE302" s="33"/>
      <c r="HF302" s="34" t="e">
        <f t="shared" ref="HF302:HF308" si="501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15">((HO302+HQ302)/HM302)</f>
        <v>0</v>
      </c>
      <c r="HQ302" s="33"/>
      <c r="HR302" s="34" t="e">
        <f t="shared" ref="HR302:HR308" si="501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580</v>
      </c>
      <c r="HZ302" s="33">
        <f>HZ299-HX302</f>
        <v>42</v>
      </c>
      <c r="IA302" s="33"/>
      <c r="IB302" s="34">
        <f t="shared" ref="IB302:IB308" si="5017">((IA302+IC302)/HY302)</f>
        <v>0</v>
      </c>
      <c r="IC302" s="33"/>
      <c r="ID302" s="34" t="e">
        <f t="shared" ref="ID302:ID308" si="501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579</v>
      </c>
      <c r="IL302" s="33">
        <f>IL299-IJ302</f>
        <v>42</v>
      </c>
      <c r="IM302" s="33"/>
      <c r="IN302" s="34">
        <f t="shared" ref="IN302:IN308" si="5019">((IM302+IO302)/IK302)</f>
        <v>0</v>
      </c>
      <c r="IO302" s="33"/>
      <c r="IP302" s="34" t="e">
        <f t="shared" ref="IP302:IP308" si="502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141</v>
      </c>
      <c r="IY302" s="33"/>
      <c r="IZ302" s="34" t="e">
        <f t="shared" ref="IZ302:IZ308" si="5021">((IY302+JA302)/IW302)</f>
        <v>#DIV/0!</v>
      </c>
      <c r="JA302" s="33"/>
      <c r="JB302" s="34" t="e">
        <f t="shared" ref="JB302:JB308" si="5022">JA302/(IY302+JA302)</f>
        <v>#DIV/0!</v>
      </c>
      <c r="JC302" s="35"/>
      <c r="JD302" s="33"/>
      <c r="JE302" s="33"/>
      <c r="JF302" s="36"/>
      <c r="JG302" s="32">
        <f t="shared" ref="JG302:JG309" si="5023">+C302+O302+AA302+AM302+AY302+BK302+BW302+CI302+CU302+DG302+DS302+EE302+EQ302+FC302+GA302+GM302+GY302+HK302+HW302+II302+FO302+IU302</f>
        <v>0</v>
      </c>
      <c r="JH302" s="36">
        <f t="shared" ref="JH302:JH309" si="5024">+D302+P302+AB302+AN302+AZ302+BL302+BX302+CJ302+CV302+DH302+DT302+EF302+ER302+FD302+GB302+GN302+GZ302+HL302+HX302+IJ302+FP302+IV302</f>
        <v>0</v>
      </c>
      <c r="JI302" s="372">
        <f t="shared" ref="JI302:JI308" si="5025">+E302+Q302+AC302+AO302+BA302+BM302+BY302+CK302+CW302+DI302+DU302+EG302+ES302+FE302+GC302+GO302+HA302+HM302+HY302+FQ302+IK302</f>
        <v>10486</v>
      </c>
      <c r="JJ302" s="11">
        <f t="shared" si="3981"/>
        <v>873</v>
      </c>
      <c r="JK302" s="33">
        <f t="shared" ref="JK302:JK309" si="502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027">+(JK302)/JI302</f>
        <v>0</v>
      </c>
      <c r="JM302" s="15">
        <f t="shared" ref="JM302:JM309" si="5028">+I302+U302+AG302+AS302+BE302+BQ302+CC302+CO302+DA302+DM302+DY302+EK302+EW302+FI302+GG302+GS302+HE302+HQ302+IC302+IO302+FU302</f>
        <v>0</v>
      </c>
      <c r="JN302" s="34" t="e">
        <f t="shared" ref="JN302:JN309" si="5029">+(JM302/(JK302))</f>
        <v>#DIV/0!</v>
      </c>
      <c r="JO302" s="45"/>
      <c r="JP302" s="46"/>
      <c r="JQ302" s="45" t="e">
        <f t="shared" si="4416"/>
        <v>#DIV/0!</v>
      </c>
      <c r="JR302" s="45"/>
      <c r="JS302" s="366" t="e">
        <f t="shared" ref="JS302" si="5030">JR302/JM302</f>
        <v>#DIV/0!</v>
      </c>
      <c r="JT302" s="44"/>
      <c r="JU302" s="284"/>
      <c r="JV302" s="402">
        <f t="shared" ref="JV302:JV308" si="5031">SUM(G302,I302,S302,U302,AE302,AG302,AQ302,AS302,BC302,BE302,BO302,BQ302,CA302,CC302)/SUM(E302,Q302,AC302,AO302,BA302,BM302,BY302)</f>
        <v>0</v>
      </c>
      <c r="JW302" s="403">
        <f t="shared" ref="JW302:JW308" si="5032">SUM(CM302,CO302,CY302,DA302,DK302,DM302,DW302,DY302,EI302,EK302,EU302,EW302,FG302,FI302)/SUM(CK302,CW302,DI302,DU302,EG302,ES302,FE302)</f>
        <v>0</v>
      </c>
      <c r="JX302" s="405">
        <f t="shared" ref="JX302:JX308" si="5033">SUM(FS302,FU302,GE302,GG302,GQ302,GS302,HC302,HE302,HO302,HQ302,IA302,IC302,IM302,IO302,)/SUM(FQ302,GC302,GO302,HA302,HM302,HY302,IK302)</f>
        <v>0</v>
      </c>
      <c r="JY302" s="742" t="e">
        <f t="shared" ref="JY302" si="5034">SUM(I309,U309,AG309,AS309,BE309,BQ309,CC309)/SUM(G309,I309,S309,U309,AE309,AG309,AQ309,AS309,BC309,BE309,BO309,BQ309,CA309,CC309)</f>
        <v>#DIV/0!</v>
      </c>
      <c r="JZ302" s="689" t="e">
        <f t="shared" ref="JZ302" si="5035">SUM(CO309,DA309,DM309,DY309,EK309,EW309,FI309)/SUM(CM309,CO309,CY309,DA309,DK309,DM309,DW309,DY309,EI309,EK309,EU309,EW309,FG309,FI309)</f>
        <v>#DIV/0!</v>
      </c>
      <c r="KA302" s="745" t="e">
        <f t="shared" ref="KA302" si="5036">SUM(,FU309,GG309,GS309,HE309,HQ309,IC309,IO309)/SUM(FU309,FS309,GG309,GE309,GS309,GQ309,HE309,HC309,HQ309,HO309,IC309,IA309,IO309,IM309)</f>
        <v>#DIV/0!</v>
      </c>
      <c r="KB302" s="724">
        <f t="shared" ref="KB302" si="5037">KB304/KB306</f>
        <v>0</v>
      </c>
      <c r="KC302" s="720"/>
      <c r="KD302" s="720">
        <f t="shared" ref="KD302" si="5038">KD304/KD306</f>
        <v>0</v>
      </c>
      <c r="KE302" s="720"/>
      <c r="KF302" s="720">
        <f t="shared" ref="KF302" si="5039">KF304/KF306</f>
        <v>0</v>
      </c>
      <c r="KG302" s="755"/>
      <c r="KH302" s="757" t="s">
        <v>68</v>
      </c>
      <c r="KI302" s="419">
        <f t="shared" ref="KI302:KI308" si="5040">C302+AA302+AM302+AY302+BK302+BW302</f>
        <v>0</v>
      </c>
      <c r="KJ302" s="427">
        <f t="shared" ref="KJ302" si="5041">KI302/KB306</f>
        <v>0</v>
      </c>
      <c r="KK302" s="419">
        <f t="shared" ref="KK302:KK308" si="5042">CI302+CU302+DG302+EE302+EQ302+FC302+DS302</f>
        <v>0</v>
      </c>
      <c r="KL302" s="424">
        <f t="shared" ref="KL302" si="5043">KK302/KD306</f>
        <v>0</v>
      </c>
      <c r="KM302" s="419">
        <f t="shared" ref="KM302:KM308" si="5044">FO302+GA302+GM302+GY302+HK302+HW302+II302</f>
        <v>0</v>
      </c>
      <c r="KN302" s="424">
        <f>KM302/KF306</f>
        <v>0</v>
      </c>
    </row>
    <row r="303" spans="1:300" ht="19.5" thickBot="1" x14ac:dyDescent="0.3">
      <c r="A303" s="734"/>
      <c r="B303" s="436">
        <f t="shared" ref="B303:B308" si="5045">+B302+1</f>
        <v>45828</v>
      </c>
      <c r="C303" s="10"/>
      <c r="D303" s="11"/>
      <c r="E303" s="61">
        <f t="shared" ref="E303:E308" si="5046">E302-C303</f>
        <v>574</v>
      </c>
      <c r="F303" s="61">
        <f t="shared" ref="F303:F308" si="5047">F302-D303</f>
        <v>39</v>
      </c>
      <c r="G303" s="11"/>
      <c r="H303" s="12">
        <f t="shared" si="4979"/>
        <v>0</v>
      </c>
      <c r="I303" s="11"/>
      <c r="J303" s="12" t="e">
        <f t="shared" si="4980"/>
        <v>#DIV/0!</v>
      </c>
      <c r="K303" s="13"/>
      <c r="L303" s="11"/>
      <c r="M303" s="11"/>
      <c r="N303" s="14"/>
      <c r="O303" s="10"/>
      <c r="P303" s="11"/>
      <c r="Q303" s="61">
        <f t="shared" ref="Q303:Q308" si="5048">Q302-O303</f>
        <v>573</v>
      </c>
      <c r="R303" s="61">
        <f t="shared" ref="R303:R308" si="5049">R302-P303</f>
        <v>39</v>
      </c>
      <c r="S303" s="11"/>
      <c r="T303" s="12">
        <f t="shared" si="4981"/>
        <v>0</v>
      </c>
      <c r="U303" s="11"/>
      <c r="V303" s="12" t="e">
        <f t="shared" si="4982"/>
        <v>#DIV/0!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569</v>
      </c>
      <c r="AD303" s="61">
        <f t="shared" ref="AD303:AD308" si="5051">AD302-AB303</f>
        <v>38</v>
      </c>
      <c r="AE303" s="11"/>
      <c r="AF303" s="12">
        <f t="shared" si="4983"/>
        <v>0</v>
      </c>
      <c r="AG303" s="11"/>
      <c r="AH303" s="12" t="e">
        <f t="shared" si="4984"/>
        <v>#DIV/0!</v>
      </c>
      <c r="AI303" s="13"/>
      <c r="AJ303" s="11"/>
      <c r="AK303" s="11"/>
      <c r="AL303" s="14"/>
      <c r="AM303" s="10"/>
      <c r="AN303" s="11"/>
      <c r="AO303" s="61">
        <f t="shared" ref="AO303:AO308" si="5052">AO302-AM303</f>
        <v>54</v>
      </c>
      <c r="AP303" s="61">
        <f t="shared" ref="AP303:AP308" si="5053">AP302-AN303</f>
        <v>4</v>
      </c>
      <c r="AQ303" s="11"/>
      <c r="AR303" s="12">
        <f t="shared" si="4985"/>
        <v>0</v>
      </c>
      <c r="AS303" s="11"/>
      <c r="AT303" s="12" t="e">
        <f t="shared" si="4986"/>
        <v>#DIV/0!</v>
      </c>
      <c r="AU303" s="13"/>
      <c r="AV303" s="11"/>
      <c r="AW303" s="11"/>
      <c r="AX303" s="14"/>
      <c r="AY303" s="10"/>
      <c r="AZ303" s="11"/>
      <c r="BA303" s="61">
        <f t="shared" ref="BA303:BA308" si="5054">BA302-AY303</f>
        <v>574</v>
      </c>
      <c r="BB303" s="61">
        <f t="shared" ref="BB303:BB308" si="5055">BB302-AZ303</f>
        <v>39</v>
      </c>
      <c r="BC303" s="11"/>
      <c r="BD303" s="12">
        <f t="shared" si="4987"/>
        <v>0</v>
      </c>
      <c r="BE303" s="11"/>
      <c r="BF303" s="12" t="e">
        <f t="shared" si="4988"/>
        <v>#DIV/0!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575</v>
      </c>
      <c r="BN303" s="61">
        <f t="shared" ref="BN303:BN308" si="5057">BN302-BL303</f>
        <v>39</v>
      </c>
      <c r="BO303" s="11"/>
      <c r="BP303" s="12">
        <f t="shared" si="4989"/>
        <v>0</v>
      </c>
      <c r="BQ303" s="11"/>
      <c r="BR303" s="12" t="e">
        <f t="shared" si="4990"/>
        <v>#DIV/0!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572</v>
      </c>
      <c r="BZ303" s="61">
        <f t="shared" ref="BZ303:BZ308" si="5059">BZ302-BX303</f>
        <v>39</v>
      </c>
      <c r="CA303" s="11"/>
      <c r="CB303" s="12">
        <f t="shared" si="4991"/>
        <v>0</v>
      </c>
      <c r="CC303" s="11"/>
      <c r="CD303" s="12" t="e">
        <f t="shared" si="4992"/>
        <v>#DIV/0!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545</v>
      </c>
      <c r="CL303" s="61">
        <f t="shared" ref="CL303:CL308" si="5061">CL302-CJ303</f>
        <v>38</v>
      </c>
      <c r="CM303" s="11"/>
      <c r="CN303" s="12">
        <f t="shared" si="4993"/>
        <v>0</v>
      </c>
      <c r="CO303" s="11"/>
      <c r="CP303" s="12" t="e">
        <f t="shared" si="4994"/>
        <v>#DIV/0!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553</v>
      </c>
      <c r="CX303" s="61">
        <f t="shared" ref="CX303:CX308" si="5063">CX302-CV303</f>
        <v>38</v>
      </c>
      <c r="CY303" s="11"/>
      <c r="CZ303" s="12">
        <f t="shared" si="4995"/>
        <v>0</v>
      </c>
      <c r="DA303" s="11"/>
      <c r="DB303" s="12" t="e">
        <f t="shared" si="4996"/>
        <v>#DIV/0!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566</v>
      </c>
      <c r="DJ303" s="61">
        <f t="shared" ref="DJ303:DJ308" si="5065">DJ302-DH303</f>
        <v>39</v>
      </c>
      <c r="DK303" s="11"/>
      <c r="DL303" s="12">
        <f t="shared" si="4997"/>
        <v>0</v>
      </c>
      <c r="DM303" s="11"/>
      <c r="DN303" s="12" t="e">
        <f t="shared" si="4998"/>
        <v>#DIV/0!</v>
      </c>
      <c r="DO303" s="13"/>
      <c r="DP303" s="11"/>
      <c r="DQ303" s="11"/>
      <c r="DR303" s="14"/>
      <c r="DS303" s="10"/>
      <c r="DT303" s="11"/>
      <c r="DU303" s="61">
        <f t="shared" ref="DU303:DU308" si="5066">DU302-DS303</f>
        <v>113</v>
      </c>
      <c r="DV303" s="61">
        <f t="shared" ref="DV303:DV308" si="5067">DV302-DT303</f>
        <v>8</v>
      </c>
      <c r="DW303" s="11"/>
      <c r="DX303" s="12">
        <f t="shared" si="4999"/>
        <v>0</v>
      </c>
      <c r="DY303" s="11"/>
      <c r="DZ303" s="12" t="e">
        <f t="shared" si="5000"/>
        <v>#DIV/0!</v>
      </c>
      <c r="EA303" s="13"/>
      <c r="EB303" s="11"/>
      <c r="EC303" s="11"/>
      <c r="ED303" s="14"/>
      <c r="EE303" s="10"/>
      <c r="EF303" s="11"/>
      <c r="EG303" s="61">
        <f t="shared" ref="EG303:EG308" si="5068">EG302-EE303</f>
        <v>574</v>
      </c>
      <c r="EH303" s="61">
        <f t="shared" ref="EH303:EH308" si="5069">EH302-EF303</f>
        <v>40</v>
      </c>
      <c r="EI303" s="11"/>
      <c r="EJ303" s="12">
        <f t="shared" si="5001"/>
        <v>0</v>
      </c>
      <c r="EK303" s="11"/>
      <c r="EL303" s="12" t="e">
        <f t="shared" si="5002"/>
        <v>#DIV/0!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563</v>
      </c>
      <c r="ET303" s="61">
        <f t="shared" ref="ET303:ET308" si="5071">ET302-ER303</f>
        <v>39</v>
      </c>
      <c r="EU303" s="11"/>
      <c r="EV303" s="12">
        <f t="shared" si="5003"/>
        <v>0</v>
      </c>
      <c r="EW303" s="11"/>
      <c r="EX303" s="12" t="e">
        <f t="shared" si="5004"/>
        <v>#DIV/0!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551</v>
      </c>
      <c r="FF303" s="61">
        <f t="shared" ref="FF303:FF308" si="5073">FF302-FD303</f>
        <v>38</v>
      </c>
      <c r="FG303" s="11"/>
      <c r="FH303" s="12">
        <f t="shared" si="5005"/>
        <v>0</v>
      </c>
      <c r="FI303" s="11"/>
      <c r="FJ303" s="12" t="e">
        <f t="shared" si="5006"/>
        <v>#DIV/0!</v>
      </c>
      <c r="FK303" s="13"/>
      <c r="FL303" s="11"/>
      <c r="FM303" s="11"/>
      <c r="FN303" s="14"/>
      <c r="FO303" s="10"/>
      <c r="FP303" s="11"/>
      <c r="FQ303" s="61">
        <f t="shared" ref="FQ303:FQ308" si="5074">FQ302-FO303</f>
        <v>559</v>
      </c>
      <c r="FR303" s="61">
        <f t="shared" ref="FR303:FR308" si="5075">FR302-FP303</f>
        <v>41</v>
      </c>
      <c r="FS303" s="11"/>
      <c r="FT303" s="12">
        <f t="shared" si="5007"/>
        <v>0</v>
      </c>
      <c r="FU303" s="11"/>
      <c r="FV303" s="12" t="e">
        <f t="shared" si="5008"/>
        <v>#DIV/0!</v>
      </c>
      <c r="FW303" s="13"/>
      <c r="FX303" s="11"/>
      <c r="FY303" s="11"/>
      <c r="FZ303" s="14"/>
      <c r="GA303" s="10"/>
      <c r="GB303" s="11"/>
      <c r="GC303" s="61">
        <f t="shared" ref="GC303:GC308" si="5076">GC302-GA303</f>
        <v>566</v>
      </c>
      <c r="GD303" s="61">
        <f t="shared" ref="GD303:GD308" si="5077">GD302-GB303</f>
        <v>41</v>
      </c>
      <c r="GE303" s="11"/>
      <c r="GF303" s="12">
        <f t="shared" si="5009"/>
        <v>0</v>
      </c>
      <c r="GG303" s="11"/>
      <c r="GH303" s="12" t="e">
        <f t="shared" si="5010"/>
        <v>#DIV/0!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583</v>
      </c>
      <c r="GP303" s="61">
        <f t="shared" ref="GP303:GP308" si="5079">GP302-GN303</f>
        <v>42</v>
      </c>
      <c r="GQ303" s="11"/>
      <c r="GR303" s="12">
        <f t="shared" si="5011"/>
        <v>0</v>
      </c>
      <c r="GS303" s="11"/>
      <c r="GT303" s="12" t="e">
        <f t="shared" si="5012"/>
        <v>#DIV/0!</v>
      </c>
      <c r="GU303" s="13"/>
      <c r="GV303" s="11"/>
      <c r="GW303" s="11"/>
      <c r="GX303" s="14"/>
      <c r="GY303" s="10"/>
      <c r="GZ303" s="11"/>
      <c r="HA303" s="61">
        <f t="shared" ref="HA303:HA308" si="5080">HA302-GY303</f>
        <v>76</v>
      </c>
      <c r="HB303" s="61">
        <f t="shared" ref="HB303:HB308" si="5081">HB302-GZ303</f>
        <v>5</v>
      </c>
      <c r="HC303" s="11"/>
      <c r="HD303" s="12">
        <f t="shared" si="5013"/>
        <v>0</v>
      </c>
      <c r="HE303" s="11"/>
      <c r="HF303" s="12" t="e">
        <f t="shared" si="5014"/>
        <v>#DIV/0!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587</v>
      </c>
      <c r="HN303" s="61">
        <f t="shared" ref="HN303:HN308" si="5083">HN302-HL303</f>
        <v>42</v>
      </c>
      <c r="HO303" s="11"/>
      <c r="HP303" s="12">
        <f t="shared" si="5015"/>
        <v>0</v>
      </c>
      <c r="HQ303" s="11"/>
      <c r="HR303" s="12" t="e">
        <f t="shared" si="5016"/>
        <v>#DIV/0!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580</v>
      </c>
      <c r="HZ303" s="61">
        <f t="shared" ref="HZ303:HZ308" si="5085">HZ302-HX303</f>
        <v>42</v>
      </c>
      <c r="IA303" s="11"/>
      <c r="IB303" s="12">
        <f t="shared" si="5017"/>
        <v>0</v>
      </c>
      <c r="IC303" s="11"/>
      <c r="ID303" s="12" t="e">
        <f t="shared" si="5018"/>
        <v>#DIV/0!</v>
      </c>
      <c r="IE303" s="13"/>
      <c r="IF303" s="11"/>
      <c r="IG303" s="11"/>
      <c r="IH303" s="14"/>
      <c r="II303" s="10"/>
      <c r="IJ303" s="11"/>
      <c r="IK303" s="61">
        <f t="shared" ref="IK303:IK308" si="5086">IK302-II303</f>
        <v>579</v>
      </c>
      <c r="IL303" s="61">
        <f t="shared" ref="IL303:IL308" si="5087">IL302-IJ303</f>
        <v>42</v>
      </c>
      <c r="IM303" s="11"/>
      <c r="IN303" s="12">
        <f t="shared" si="5019"/>
        <v>0</v>
      </c>
      <c r="IO303" s="11"/>
      <c r="IP303" s="12" t="e">
        <f t="shared" si="5020"/>
        <v>#DIV/0!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141</v>
      </c>
      <c r="IY303" s="11"/>
      <c r="IZ303" s="12" t="e">
        <f t="shared" si="5021"/>
        <v>#DIV/0!</v>
      </c>
      <c r="JA303" s="11"/>
      <c r="JB303" s="12" t="e">
        <f t="shared" si="5022"/>
        <v>#DIV/0!</v>
      </c>
      <c r="JC303" s="13"/>
      <c r="JD303" s="11"/>
      <c r="JE303" s="11"/>
      <c r="JF303" s="14"/>
      <c r="JG303" s="10">
        <f t="shared" si="5023"/>
        <v>0</v>
      </c>
      <c r="JH303" s="14">
        <f t="shared" si="5024"/>
        <v>0</v>
      </c>
      <c r="JI303" s="373">
        <f t="shared" si="5025"/>
        <v>10486</v>
      </c>
      <c r="JJ303" s="11">
        <f t="shared" si="3981"/>
        <v>873</v>
      </c>
      <c r="JK303" s="11">
        <f t="shared" si="5026"/>
        <v>0</v>
      </c>
      <c r="JL303" s="79">
        <f t="shared" si="5027"/>
        <v>0</v>
      </c>
      <c r="JM303" s="15">
        <f t="shared" si="5028"/>
        <v>0</v>
      </c>
      <c r="JN303" s="12" t="e">
        <f t="shared" si="5029"/>
        <v>#DIV/0!</v>
      </c>
      <c r="JO303" s="16"/>
      <c r="JP303" s="17"/>
      <c r="JQ303" s="16" t="e">
        <f t="shared" si="4416"/>
        <v>#DIV/0!</v>
      </c>
      <c r="JR303" s="16"/>
      <c r="JS303" s="369" t="e">
        <f t="shared" si="4289"/>
        <v>#DIV/0!</v>
      </c>
      <c r="JT303" s="15"/>
      <c r="JU303" s="285"/>
      <c r="JV303" s="404">
        <f t="shared" si="5031"/>
        <v>0</v>
      </c>
      <c r="JW303" s="401">
        <f t="shared" si="5032"/>
        <v>0</v>
      </c>
      <c r="JX303" s="406">
        <f t="shared" si="5033"/>
        <v>0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40"/>
        <v>0</v>
      </c>
      <c r="KJ303" s="430">
        <f t="shared" ref="KJ303" si="5090">KI303/KB306</f>
        <v>0</v>
      </c>
      <c r="KK303" s="67">
        <f t="shared" si="5042"/>
        <v>0</v>
      </c>
      <c r="KL303" s="425">
        <f t="shared" ref="KL303" si="5091">KK303/KD306</f>
        <v>0</v>
      </c>
      <c r="KM303" s="67">
        <f t="shared" si="5044"/>
        <v>0</v>
      </c>
      <c r="KN303" s="425">
        <f>KM303/KF306</f>
        <v>0</v>
      </c>
    </row>
    <row r="304" spans="1:300" ht="19.5" thickTop="1" x14ac:dyDescent="0.25">
      <c r="A304" s="734"/>
      <c r="B304" s="436">
        <f t="shared" si="5045"/>
        <v>45829</v>
      </c>
      <c r="C304" s="10"/>
      <c r="D304" s="11"/>
      <c r="E304" s="61">
        <f t="shared" si="5046"/>
        <v>574</v>
      </c>
      <c r="F304" s="61">
        <f t="shared" si="5047"/>
        <v>39</v>
      </c>
      <c r="G304" s="11"/>
      <c r="H304" s="12">
        <f t="shared" si="4979"/>
        <v>0</v>
      </c>
      <c r="I304" s="11"/>
      <c r="J304" s="12" t="e">
        <f t="shared" si="4980"/>
        <v>#DIV/0!</v>
      </c>
      <c r="K304" s="13"/>
      <c r="L304" s="11"/>
      <c r="M304" s="11"/>
      <c r="N304" s="14"/>
      <c r="O304" s="10"/>
      <c r="P304" s="11"/>
      <c r="Q304" s="61">
        <f t="shared" si="5048"/>
        <v>573</v>
      </c>
      <c r="R304" s="61">
        <f t="shared" si="5049"/>
        <v>39</v>
      </c>
      <c r="S304" s="11"/>
      <c r="T304" s="12">
        <f t="shared" si="4981"/>
        <v>0</v>
      </c>
      <c r="U304" s="11"/>
      <c r="V304" s="12" t="e">
        <f t="shared" si="4982"/>
        <v>#DIV/0!</v>
      </c>
      <c r="W304" s="13"/>
      <c r="X304" s="11"/>
      <c r="Y304" s="11"/>
      <c r="Z304" s="14"/>
      <c r="AA304" s="10"/>
      <c r="AB304" s="11"/>
      <c r="AC304" s="61">
        <f t="shared" si="5050"/>
        <v>569</v>
      </c>
      <c r="AD304" s="61">
        <f t="shared" si="5051"/>
        <v>38</v>
      </c>
      <c r="AE304" s="11"/>
      <c r="AF304" s="12">
        <f t="shared" si="4983"/>
        <v>0</v>
      </c>
      <c r="AG304" s="11"/>
      <c r="AH304" s="12" t="e">
        <f t="shared" si="4984"/>
        <v>#DIV/0!</v>
      </c>
      <c r="AI304" s="13"/>
      <c r="AJ304" s="11"/>
      <c r="AK304" s="11"/>
      <c r="AL304" s="14"/>
      <c r="AM304" s="10"/>
      <c r="AN304" s="11"/>
      <c r="AO304" s="61">
        <f t="shared" si="5052"/>
        <v>54</v>
      </c>
      <c r="AP304" s="61">
        <f t="shared" si="5053"/>
        <v>4</v>
      </c>
      <c r="AQ304" s="11"/>
      <c r="AR304" s="12">
        <f t="shared" si="4985"/>
        <v>0</v>
      </c>
      <c r="AS304" s="11"/>
      <c r="AT304" s="12" t="e">
        <f t="shared" si="4986"/>
        <v>#DIV/0!</v>
      </c>
      <c r="AU304" s="13"/>
      <c r="AV304" s="11"/>
      <c r="AW304" s="11"/>
      <c r="AX304" s="14"/>
      <c r="AY304" s="10"/>
      <c r="AZ304" s="11"/>
      <c r="BA304" s="61">
        <f t="shared" si="5054"/>
        <v>574</v>
      </c>
      <c r="BB304" s="61">
        <f t="shared" si="5055"/>
        <v>39</v>
      </c>
      <c r="BC304" s="11"/>
      <c r="BD304" s="12">
        <f t="shared" si="4987"/>
        <v>0</v>
      </c>
      <c r="BE304" s="11"/>
      <c r="BF304" s="12" t="e">
        <f t="shared" si="4988"/>
        <v>#DIV/0!</v>
      </c>
      <c r="BG304" s="13"/>
      <c r="BH304" s="11"/>
      <c r="BI304" s="11"/>
      <c r="BJ304" s="14"/>
      <c r="BK304" s="10"/>
      <c r="BL304" s="11"/>
      <c r="BM304" s="61">
        <f t="shared" si="5056"/>
        <v>575</v>
      </c>
      <c r="BN304" s="61">
        <f t="shared" si="5057"/>
        <v>39</v>
      </c>
      <c r="BO304" s="11"/>
      <c r="BP304" s="12">
        <f t="shared" si="4989"/>
        <v>0</v>
      </c>
      <c r="BQ304" s="11"/>
      <c r="BR304" s="12" t="e">
        <f t="shared" si="4990"/>
        <v>#DIV/0!</v>
      </c>
      <c r="BS304" s="13"/>
      <c r="BT304" s="11"/>
      <c r="BU304" s="11"/>
      <c r="BV304" s="14"/>
      <c r="BW304" s="10"/>
      <c r="BX304" s="11"/>
      <c r="BY304" s="61">
        <f t="shared" si="5058"/>
        <v>572</v>
      </c>
      <c r="BZ304" s="61">
        <f t="shared" si="5059"/>
        <v>39</v>
      </c>
      <c r="CA304" s="11"/>
      <c r="CB304" s="12">
        <f t="shared" si="4991"/>
        <v>0</v>
      </c>
      <c r="CC304" s="11"/>
      <c r="CD304" s="12" t="e">
        <f t="shared" si="4992"/>
        <v>#DIV/0!</v>
      </c>
      <c r="CE304" s="13"/>
      <c r="CF304" s="11"/>
      <c r="CG304" s="11"/>
      <c r="CH304" s="14"/>
      <c r="CI304" s="10"/>
      <c r="CJ304" s="11"/>
      <c r="CK304" s="61">
        <f t="shared" si="5060"/>
        <v>545</v>
      </c>
      <c r="CL304" s="61">
        <f t="shared" si="5061"/>
        <v>38</v>
      </c>
      <c r="CM304" s="11"/>
      <c r="CN304" s="12">
        <f t="shared" si="4993"/>
        <v>0</v>
      </c>
      <c r="CO304" s="11"/>
      <c r="CP304" s="12" t="e">
        <f t="shared" si="4994"/>
        <v>#DIV/0!</v>
      </c>
      <c r="CQ304" s="13"/>
      <c r="CR304" s="11"/>
      <c r="CS304" s="11"/>
      <c r="CT304" s="14"/>
      <c r="CU304" s="10"/>
      <c r="CV304" s="11"/>
      <c r="CW304" s="61">
        <f t="shared" si="5062"/>
        <v>553</v>
      </c>
      <c r="CX304" s="61">
        <f t="shared" si="5063"/>
        <v>38</v>
      </c>
      <c r="CY304" s="11"/>
      <c r="CZ304" s="12">
        <f t="shared" si="4995"/>
        <v>0</v>
      </c>
      <c r="DA304" s="11"/>
      <c r="DB304" s="12" t="e">
        <f t="shared" si="4996"/>
        <v>#DIV/0!</v>
      </c>
      <c r="DC304" s="13"/>
      <c r="DD304" s="11"/>
      <c r="DE304" s="11"/>
      <c r="DF304" s="14"/>
      <c r="DG304" s="10"/>
      <c r="DH304" s="11"/>
      <c r="DI304" s="61">
        <f t="shared" si="5064"/>
        <v>566</v>
      </c>
      <c r="DJ304" s="61">
        <f t="shared" si="5065"/>
        <v>39</v>
      </c>
      <c r="DK304" s="11"/>
      <c r="DL304" s="12">
        <f t="shared" si="4997"/>
        <v>0</v>
      </c>
      <c r="DM304" s="11"/>
      <c r="DN304" s="12" t="e">
        <f t="shared" si="4998"/>
        <v>#DIV/0!</v>
      </c>
      <c r="DO304" s="13"/>
      <c r="DP304" s="11"/>
      <c r="DQ304" s="11"/>
      <c r="DR304" s="14"/>
      <c r="DS304" s="10"/>
      <c r="DT304" s="11"/>
      <c r="DU304" s="61">
        <f t="shared" si="5066"/>
        <v>113</v>
      </c>
      <c r="DV304" s="61">
        <f t="shared" si="5067"/>
        <v>8</v>
      </c>
      <c r="DW304" s="11"/>
      <c r="DX304" s="12">
        <f t="shared" si="4999"/>
        <v>0</v>
      </c>
      <c r="DY304" s="11"/>
      <c r="DZ304" s="12" t="e">
        <f t="shared" si="5000"/>
        <v>#DIV/0!</v>
      </c>
      <c r="EA304" s="13"/>
      <c r="EB304" s="11"/>
      <c r="EC304" s="11"/>
      <c r="ED304" s="14"/>
      <c r="EE304" s="10"/>
      <c r="EF304" s="11"/>
      <c r="EG304" s="61">
        <f t="shared" si="5068"/>
        <v>574</v>
      </c>
      <c r="EH304" s="61">
        <f t="shared" si="5069"/>
        <v>40</v>
      </c>
      <c r="EI304" s="11"/>
      <c r="EJ304" s="12">
        <f t="shared" si="5001"/>
        <v>0</v>
      </c>
      <c r="EK304" s="11"/>
      <c r="EL304" s="12" t="e">
        <f t="shared" si="5002"/>
        <v>#DIV/0!</v>
      </c>
      <c r="EM304" s="13"/>
      <c r="EN304" s="11"/>
      <c r="EO304" s="11"/>
      <c r="EP304" s="14"/>
      <c r="EQ304" s="10"/>
      <c r="ER304" s="11"/>
      <c r="ES304" s="61">
        <f t="shared" si="5070"/>
        <v>563</v>
      </c>
      <c r="ET304" s="61">
        <f t="shared" si="5071"/>
        <v>39</v>
      </c>
      <c r="EU304" s="11"/>
      <c r="EV304" s="12">
        <f t="shared" si="5003"/>
        <v>0</v>
      </c>
      <c r="EW304" s="11"/>
      <c r="EX304" s="12" t="e">
        <f t="shared" si="5004"/>
        <v>#DIV/0!</v>
      </c>
      <c r="EY304" s="13"/>
      <c r="EZ304" s="11"/>
      <c r="FA304" s="11"/>
      <c r="FB304" s="14"/>
      <c r="FC304" s="10"/>
      <c r="FD304" s="11"/>
      <c r="FE304" s="61">
        <f t="shared" si="5072"/>
        <v>551</v>
      </c>
      <c r="FF304" s="61">
        <f t="shared" si="5073"/>
        <v>38</v>
      </c>
      <c r="FG304" s="11"/>
      <c r="FH304" s="12">
        <f t="shared" si="5005"/>
        <v>0</v>
      </c>
      <c r="FI304" s="11"/>
      <c r="FJ304" s="12" t="e">
        <f t="shared" si="5006"/>
        <v>#DIV/0!</v>
      </c>
      <c r="FK304" s="13"/>
      <c r="FL304" s="11"/>
      <c r="FM304" s="11"/>
      <c r="FN304" s="14"/>
      <c r="FO304" s="10"/>
      <c r="FP304" s="11"/>
      <c r="FQ304" s="61">
        <f t="shared" si="5074"/>
        <v>559</v>
      </c>
      <c r="FR304" s="61">
        <f t="shared" si="5075"/>
        <v>41</v>
      </c>
      <c r="FS304" s="11"/>
      <c r="FT304" s="12">
        <f t="shared" si="5007"/>
        <v>0</v>
      </c>
      <c r="FU304" s="11"/>
      <c r="FV304" s="12" t="e">
        <f t="shared" si="5008"/>
        <v>#DIV/0!</v>
      </c>
      <c r="FW304" s="13"/>
      <c r="FX304" s="11"/>
      <c r="FY304" s="11"/>
      <c r="FZ304" s="14"/>
      <c r="GA304" s="10"/>
      <c r="GB304" s="11"/>
      <c r="GC304" s="61">
        <f t="shared" si="5076"/>
        <v>566</v>
      </c>
      <c r="GD304" s="61">
        <f t="shared" si="5077"/>
        <v>41</v>
      </c>
      <c r="GE304" s="11"/>
      <c r="GF304" s="12">
        <f t="shared" si="5009"/>
        <v>0</v>
      </c>
      <c r="GG304" s="11"/>
      <c r="GH304" s="12" t="e">
        <f t="shared" si="5010"/>
        <v>#DIV/0!</v>
      </c>
      <c r="GI304" s="13"/>
      <c r="GJ304" s="11"/>
      <c r="GK304" s="11"/>
      <c r="GL304" s="14"/>
      <c r="GM304" s="10"/>
      <c r="GN304" s="11"/>
      <c r="GO304" s="61">
        <f t="shared" si="5078"/>
        <v>583</v>
      </c>
      <c r="GP304" s="61">
        <f t="shared" si="5079"/>
        <v>42</v>
      </c>
      <c r="GQ304" s="11"/>
      <c r="GR304" s="12">
        <f t="shared" si="5011"/>
        <v>0</v>
      </c>
      <c r="GS304" s="11"/>
      <c r="GT304" s="12" t="e">
        <f t="shared" si="5012"/>
        <v>#DIV/0!</v>
      </c>
      <c r="GU304" s="13"/>
      <c r="GV304" s="11"/>
      <c r="GW304" s="11"/>
      <c r="GX304" s="14"/>
      <c r="GY304" s="10"/>
      <c r="GZ304" s="11"/>
      <c r="HA304" s="61">
        <f t="shared" si="5080"/>
        <v>76</v>
      </c>
      <c r="HB304" s="61">
        <f t="shared" si="5081"/>
        <v>5</v>
      </c>
      <c r="HC304" s="11"/>
      <c r="HD304" s="12">
        <f t="shared" si="5013"/>
        <v>0</v>
      </c>
      <c r="HE304" s="11"/>
      <c r="HF304" s="12" t="e">
        <f t="shared" si="5014"/>
        <v>#DIV/0!</v>
      </c>
      <c r="HG304" s="13"/>
      <c r="HH304" s="11"/>
      <c r="HI304" s="11"/>
      <c r="HJ304" s="14"/>
      <c r="HK304" s="10"/>
      <c r="HL304" s="11"/>
      <c r="HM304" s="61">
        <f t="shared" si="5082"/>
        <v>587</v>
      </c>
      <c r="HN304" s="61">
        <f t="shared" si="5083"/>
        <v>42</v>
      </c>
      <c r="HO304" s="11"/>
      <c r="HP304" s="12">
        <f t="shared" si="5015"/>
        <v>0</v>
      </c>
      <c r="HQ304" s="11"/>
      <c r="HR304" s="12" t="e">
        <f t="shared" si="5016"/>
        <v>#DIV/0!</v>
      </c>
      <c r="HS304" s="13"/>
      <c r="HT304" s="11"/>
      <c r="HU304" s="11"/>
      <c r="HV304" s="14"/>
      <c r="HW304" s="10"/>
      <c r="HX304" s="11"/>
      <c r="HY304" s="61">
        <f t="shared" si="5084"/>
        <v>580</v>
      </c>
      <c r="HZ304" s="61">
        <f t="shared" si="5085"/>
        <v>42</v>
      </c>
      <c r="IA304" s="11"/>
      <c r="IB304" s="12">
        <f t="shared" si="5017"/>
        <v>0</v>
      </c>
      <c r="IC304" s="11"/>
      <c r="ID304" s="12" t="e">
        <f t="shared" si="5018"/>
        <v>#DIV/0!</v>
      </c>
      <c r="IE304" s="13"/>
      <c r="IF304" s="11"/>
      <c r="IG304" s="11"/>
      <c r="IH304" s="14"/>
      <c r="II304" s="10"/>
      <c r="IJ304" s="11"/>
      <c r="IK304" s="61">
        <f t="shared" si="5086"/>
        <v>579</v>
      </c>
      <c r="IL304" s="61">
        <f t="shared" si="5087"/>
        <v>42</v>
      </c>
      <c r="IM304" s="11"/>
      <c r="IN304" s="12">
        <f t="shared" si="5019"/>
        <v>0</v>
      </c>
      <c r="IO304" s="11"/>
      <c r="IP304" s="12" t="e">
        <f t="shared" si="5020"/>
        <v>#DIV/0!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141</v>
      </c>
      <c r="IY304" s="11"/>
      <c r="IZ304" s="12" t="e">
        <f t="shared" si="5021"/>
        <v>#DIV/0!</v>
      </c>
      <c r="JA304" s="11"/>
      <c r="JB304" s="12" t="e">
        <f t="shared" si="5022"/>
        <v>#DIV/0!</v>
      </c>
      <c r="JC304" s="13"/>
      <c r="JD304" s="11"/>
      <c r="JE304" s="11"/>
      <c r="JF304" s="14"/>
      <c r="JG304" s="10">
        <f t="shared" si="5023"/>
        <v>0</v>
      </c>
      <c r="JH304" s="14">
        <f t="shared" si="5024"/>
        <v>0</v>
      </c>
      <c r="JI304" s="373">
        <f t="shared" si="5025"/>
        <v>10486</v>
      </c>
      <c r="JJ304" s="11">
        <f t="shared" si="3981"/>
        <v>873</v>
      </c>
      <c r="JK304" s="11">
        <f t="shared" si="5026"/>
        <v>0</v>
      </c>
      <c r="JL304" s="79">
        <f t="shared" si="5027"/>
        <v>0</v>
      </c>
      <c r="JM304" s="15">
        <f t="shared" si="5028"/>
        <v>0</v>
      </c>
      <c r="JN304" s="12" t="e">
        <f t="shared" si="5029"/>
        <v>#DIV/0!</v>
      </c>
      <c r="JO304" s="16"/>
      <c r="JP304" s="17"/>
      <c r="JQ304" s="16" t="e">
        <f t="shared" si="4416"/>
        <v>#DIV/0!</v>
      </c>
      <c r="JR304" s="16"/>
      <c r="JS304" s="369" t="e">
        <f t="shared" si="4289"/>
        <v>#DIV/0!</v>
      </c>
      <c r="JT304" s="15"/>
      <c r="JU304" s="285"/>
      <c r="JV304" s="404">
        <f t="shared" si="5031"/>
        <v>0</v>
      </c>
      <c r="JW304" s="401">
        <f t="shared" si="5032"/>
        <v>0</v>
      </c>
      <c r="JX304" s="406">
        <f t="shared" si="5033"/>
        <v>0</v>
      </c>
      <c r="JY304" s="743"/>
      <c r="JZ304" s="690"/>
      <c r="KA304" s="746"/>
      <c r="KB304" s="718">
        <f t="shared" ref="KB304" si="5092">SUM(C309,O309,AA309,AM309,AY309,BK309,BW309)</f>
        <v>0</v>
      </c>
      <c r="KC304" s="714"/>
      <c r="KD304" s="714">
        <f t="shared" ref="KD304" si="5093">SUM(CI309,CU309,DG309,DS309,EE309,EQ309,FC309)</f>
        <v>0</v>
      </c>
      <c r="KE304" s="714"/>
      <c r="KF304" s="714">
        <f t="shared" ref="KF304" si="5094">SUM(FO309,GA309,GM309,GY309,HK309,HW309,II309)</f>
        <v>0</v>
      </c>
      <c r="KG304" s="759"/>
      <c r="KH304" s="761" t="s">
        <v>67</v>
      </c>
      <c r="KI304" s="67">
        <f t="shared" si="5040"/>
        <v>0</v>
      </c>
      <c r="KJ304" s="430">
        <f t="shared" ref="KJ304" si="5095">KI304/KB306</f>
        <v>0</v>
      </c>
      <c r="KK304" s="67">
        <f t="shared" si="5042"/>
        <v>0</v>
      </c>
      <c r="KL304" s="425">
        <f t="shared" ref="KL304" si="5096">KK304/KD306</f>
        <v>0</v>
      </c>
      <c r="KM304" s="67">
        <f t="shared" si="5044"/>
        <v>0</v>
      </c>
      <c r="KN304" s="425">
        <f>KM304/KF306</f>
        <v>0</v>
      </c>
    </row>
    <row r="305" spans="1:300" ht="19.5" thickBot="1" x14ac:dyDescent="0.3">
      <c r="A305" s="734"/>
      <c r="B305" s="436">
        <f t="shared" si="5045"/>
        <v>45830</v>
      </c>
      <c r="C305" s="10"/>
      <c r="D305" s="11"/>
      <c r="E305" s="61">
        <f t="shared" si="5046"/>
        <v>574</v>
      </c>
      <c r="F305" s="61">
        <f t="shared" si="5047"/>
        <v>39</v>
      </c>
      <c r="G305" s="11"/>
      <c r="H305" s="12">
        <f t="shared" si="4979"/>
        <v>0</v>
      </c>
      <c r="I305" s="11"/>
      <c r="J305" s="12" t="e">
        <f t="shared" si="4980"/>
        <v>#DIV/0!</v>
      </c>
      <c r="K305" s="11"/>
      <c r="L305" s="11"/>
      <c r="M305" s="18"/>
      <c r="N305" s="20"/>
      <c r="O305" s="10"/>
      <c r="P305" s="11"/>
      <c r="Q305" s="61">
        <f t="shared" si="5048"/>
        <v>573</v>
      </c>
      <c r="R305" s="61">
        <f t="shared" si="5049"/>
        <v>39</v>
      </c>
      <c r="S305" s="11"/>
      <c r="T305" s="12">
        <f t="shared" si="4981"/>
        <v>0</v>
      </c>
      <c r="U305" s="11"/>
      <c r="V305" s="12" t="e">
        <f t="shared" si="4982"/>
        <v>#DIV/0!</v>
      </c>
      <c r="W305" s="11"/>
      <c r="X305" s="11"/>
      <c r="Y305" s="18"/>
      <c r="Z305" s="20"/>
      <c r="AA305" s="10"/>
      <c r="AB305" s="11"/>
      <c r="AC305" s="61">
        <f t="shared" si="5050"/>
        <v>569</v>
      </c>
      <c r="AD305" s="61">
        <f t="shared" si="5051"/>
        <v>38</v>
      </c>
      <c r="AE305" s="11"/>
      <c r="AF305" s="12">
        <f t="shared" si="4983"/>
        <v>0</v>
      </c>
      <c r="AG305" s="11"/>
      <c r="AH305" s="12" t="e">
        <f t="shared" si="4984"/>
        <v>#DIV/0!</v>
      </c>
      <c r="AI305" s="11"/>
      <c r="AJ305" s="11"/>
      <c r="AK305" s="18"/>
      <c r="AL305" s="20"/>
      <c r="AM305" s="10"/>
      <c r="AN305" s="11"/>
      <c r="AO305" s="61">
        <f t="shared" si="5052"/>
        <v>54</v>
      </c>
      <c r="AP305" s="61">
        <f t="shared" si="5053"/>
        <v>4</v>
      </c>
      <c r="AQ305" s="11"/>
      <c r="AR305" s="12">
        <f t="shared" si="4985"/>
        <v>0</v>
      </c>
      <c r="AS305" s="11"/>
      <c r="AT305" s="12" t="e">
        <f t="shared" si="4986"/>
        <v>#DIV/0!</v>
      </c>
      <c r="AU305" s="11"/>
      <c r="AV305" s="11"/>
      <c r="AW305" s="18"/>
      <c r="AX305" s="20"/>
      <c r="AY305" s="10"/>
      <c r="AZ305" s="11"/>
      <c r="BA305" s="61">
        <f t="shared" si="5054"/>
        <v>574</v>
      </c>
      <c r="BB305" s="61">
        <f t="shared" si="5055"/>
        <v>39</v>
      </c>
      <c r="BC305" s="11"/>
      <c r="BD305" s="12">
        <f t="shared" si="4987"/>
        <v>0</v>
      </c>
      <c r="BE305" s="11"/>
      <c r="BF305" s="12" t="e">
        <f t="shared" si="4988"/>
        <v>#DIV/0!</v>
      </c>
      <c r="BG305" s="11"/>
      <c r="BH305" s="11"/>
      <c r="BI305" s="18"/>
      <c r="BJ305" s="20"/>
      <c r="BK305" s="10"/>
      <c r="BL305" s="11"/>
      <c r="BM305" s="61">
        <f t="shared" si="5056"/>
        <v>575</v>
      </c>
      <c r="BN305" s="61">
        <f t="shared" si="5057"/>
        <v>39</v>
      </c>
      <c r="BO305" s="11"/>
      <c r="BP305" s="12">
        <f t="shared" si="4989"/>
        <v>0</v>
      </c>
      <c r="BQ305" s="11"/>
      <c r="BR305" s="12" t="e">
        <f t="shared" si="4990"/>
        <v>#DIV/0!</v>
      </c>
      <c r="BS305" s="11"/>
      <c r="BT305" s="11"/>
      <c r="BU305" s="18"/>
      <c r="BV305" s="20"/>
      <c r="BW305" s="10"/>
      <c r="BX305" s="11"/>
      <c r="BY305" s="61">
        <f t="shared" si="5058"/>
        <v>572</v>
      </c>
      <c r="BZ305" s="61">
        <f t="shared" si="5059"/>
        <v>39</v>
      </c>
      <c r="CA305" s="11"/>
      <c r="CB305" s="12">
        <f t="shared" si="4991"/>
        <v>0</v>
      </c>
      <c r="CC305" s="11"/>
      <c r="CD305" s="12" t="e">
        <f t="shared" si="4992"/>
        <v>#DIV/0!</v>
      </c>
      <c r="CE305" s="11"/>
      <c r="CF305" s="11"/>
      <c r="CG305" s="18"/>
      <c r="CH305" s="20"/>
      <c r="CI305" s="10"/>
      <c r="CJ305" s="11"/>
      <c r="CK305" s="61">
        <f t="shared" si="5060"/>
        <v>545</v>
      </c>
      <c r="CL305" s="61">
        <f t="shared" si="5061"/>
        <v>38</v>
      </c>
      <c r="CM305" s="11"/>
      <c r="CN305" s="12">
        <f t="shared" si="4993"/>
        <v>0</v>
      </c>
      <c r="CO305" s="11"/>
      <c r="CP305" s="12" t="e">
        <f t="shared" si="4994"/>
        <v>#DIV/0!</v>
      </c>
      <c r="CQ305" s="11"/>
      <c r="CR305" s="11"/>
      <c r="CS305" s="18"/>
      <c r="CT305" s="20"/>
      <c r="CU305" s="10"/>
      <c r="CV305" s="11"/>
      <c r="CW305" s="61">
        <f t="shared" si="5062"/>
        <v>553</v>
      </c>
      <c r="CX305" s="61">
        <f t="shared" si="5063"/>
        <v>38</v>
      </c>
      <c r="CY305" s="11"/>
      <c r="CZ305" s="12">
        <f t="shared" si="4995"/>
        <v>0</v>
      </c>
      <c r="DA305" s="11"/>
      <c r="DB305" s="12" t="e">
        <f t="shared" si="4996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566</v>
      </c>
      <c r="DJ305" s="61">
        <f t="shared" si="5065"/>
        <v>39</v>
      </c>
      <c r="DK305" s="11"/>
      <c r="DL305" s="12">
        <f t="shared" si="4997"/>
        <v>0</v>
      </c>
      <c r="DM305" s="11"/>
      <c r="DN305" s="12" t="e">
        <f t="shared" si="4998"/>
        <v>#DIV/0!</v>
      </c>
      <c r="DO305" s="11"/>
      <c r="DP305" s="11"/>
      <c r="DQ305" s="18"/>
      <c r="DR305" s="20"/>
      <c r="DS305" s="10"/>
      <c r="DT305" s="11"/>
      <c r="DU305" s="61">
        <f t="shared" si="5066"/>
        <v>113</v>
      </c>
      <c r="DV305" s="61">
        <f t="shared" si="5067"/>
        <v>8</v>
      </c>
      <c r="DW305" s="11"/>
      <c r="DX305" s="12">
        <f t="shared" si="4999"/>
        <v>0</v>
      </c>
      <c r="DY305" s="11"/>
      <c r="DZ305" s="12" t="e">
        <f t="shared" si="5000"/>
        <v>#DIV/0!</v>
      </c>
      <c r="EA305" s="11"/>
      <c r="EB305" s="11"/>
      <c r="EC305" s="18"/>
      <c r="ED305" s="20"/>
      <c r="EE305" s="10"/>
      <c r="EF305" s="11"/>
      <c r="EG305" s="61">
        <f t="shared" si="5068"/>
        <v>574</v>
      </c>
      <c r="EH305" s="61">
        <f t="shared" si="5069"/>
        <v>40</v>
      </c>
      <c r="EI305" s="11"/>
      <c r="EJ305" s="12">
        <f t="shared" si="5001"/>
        <v>0</v>
      </c>
      <c r="EK305" s="11"/>
      <c r="EL305" s="12" t="e">
        <f t="shared" si="5002"/>
        <v>#DIV/0!</v>
      </c>
      <c r="EM305" s="11"/>
      <c r="EN305" s="11"/>
      <c r="EO305" s="18"/>
      <c r="EP305" s="20"/>
      <c r="EQ305" s="10"/>
      <c r="ER305" s="11"/>
      <c r="ES305" s="61">
        <f t="shared" si="5070"/>
        <v>563</v>
      </c>
      <c r="ET305" s="61">
        <f t="shared" si="5071"/>
        <v>39</v>
      </c>
      <c r="EU305" s="11"/>
      <c r="EV305" s="12">
        <f t="shared" si="5003"/>
        <v>0</v>
      </c>
      <c r="EW305" s="11"/>
      <c r="EX305" s="12" t="e">
        <f t="shared" si="5004"/>
        <v>#DIV/0!</v>
      </c>
      <c r="EY305" s="11"/>
      <c r="EZ305" s="11"/>
      <c r="FA305" s="18"/>
      <c r="FB305" s="20"/>
      <c r="FC305" s="10"/>
      <c r="FD305" s="11"/>
      <c r="FE305" s="61">
        <f t="shared" si="5072"/>
        <v>551</v>
      </c>
      <c r="FF305" s="61">
        <f t="shared" si="5073"/>
        <v>38</v>
      </c>
      <c r="FG305" s="11"/>
      <c r="FH305" s="12">
        <f t="shared" si="5005"/>
        <v>0</v>
      </c>
      <c r="FI305" s="11"/>
      <c r="FJ305" s="12" t="e">
        <f t="shared" si="5006"/>
        <v>#DIV/0!</v>
      </c>
      <c r="FK305" s="11"/>
      <c r="FL305" s="11"/>
      <c r="FM305" s="18"/>
      <c r="FN305" s="20"/>
      <c r="FO305" s="10"/>
      <c r="FP305" s="11"/>
      <c r="FQ305" s="61">
        <f t="shared" si="5074"/>
        <v>559</v>
      </c>
      <c r="FR305" s="61">
        <f t="shared" si="5075"/>
        <v>41</v>
      </c>
      <c r="FS305" s="11"/>
      <c r="FT305" s="12">
        <f t="shared" si="5007"/>
        <v>0</v>
      </c>
      <c r="FU305" s="11"/>
      <c r="FV305" s="12" t="e">
        <f t="shared" si="5008"/>
        <v>#DIV/0!</v>
      </c>
      <c r="FW305" s="11"/>
      <c r="FX305" s="11"/>
      <c r="FY305" s="18"/>
      <c r="FZ305" s="20"/>
      <c r="GA305" s="10"/>
      <c r="GB305" s="11"/>
      <c r="GC305" s="61">
        <f t="shared" si="5076"/>
        <v>566</v>
      </c>
      <c r="GD305" s="61">
        <f t="shared" si="5077"/>
        <v>41</v>
      </c>
      <c r="GE305" s="11"/>
      <c r="GF305" s="12">
        <f t="shared" si="5009"/>
        <v>0</v>
      </c>
      <c r="GG305" s="11"/>
      <c r="GH305" s="12" t="e">
        <f t="shared" si="5010"/>
        <v>#DIV/0!</v>
      </c>
      <c r="GI305" s="11"/>
      <c r="GJ305" s="11"/>
      <c r="GK305" s="18"/>
      <c r="GL305" s="20"/>
      <c r="GM305" s="10"/>
      <c r="GN305" s="11"/>
      <c r="GO305" s="61">
        <f t="shared" si="5078"/>
        <v>583</v>
      </c>
      <c r="GP305" s="61">
        <f t="shared" si="5079"/>
        <v>42</v>
      </c>
      <c r="GQ305" s="11"/>
      <c r="GR305" s="12">
        <f t="shared" si="5011"/>
        <v>0</v>
      </c>
      <c r="GS305" s="11"/>
      <c r="GT305" s="12" t="e">
        <f t="shared" si="5012"/>
        <v>#DIV/0!</v>
      </c>
      <c r="GU305" s="11"/>
      <c r="GV305" s="11"/>
      <c r="GW305" s="18"/>
      <c r="GX305" s="20"/>
      <c r="GY305" s="10"/>
      <c r="GZ305" s="11"/>
      <c r="HA305" s="61">
        <f t="shared" si="5080"/>
        <v>76</v>
      </c>
      <c r="HB305" s="61">
        <f t="shared" si="5081"/>
        <v>5</v>
      </c>
      <c r="HC305" s="11"/>
      <c r="HD305" s="12">
        <f t="shared" si="5013"/>
        <v>0</v>
      </c>
      <c r="HE305" s="11"/>
      <c r="HF305" s="12" t="e">
        <f t="shared" si="5014"/>
        <v>#DIV/0!</v>
      </c>
      <c r="HG305" s="11"/>
      <c r="HH305" s="11"/>
      <c r="HI305" s="18"/>
      <c r="HJ305" s="20"/>
      <c r="HK305" s="10"/>
      <c r="HL305" s="11"/>
      <c r="HM305" s="61">
        <f t="shared" si="5082"/>
        <v>587</v>
      </c>
      <c r="HN305" s="61">
        <f t="shared" si="5083"/>
        <v>42</v>
      </c>
      <c r="HO305" s="11"/>
      <c r="HP305" s="12">
        <f t="shared" si="5015"/>
        <v>0</v>
      </c>
      <c r="HQ305" s="11"/>
      <c r="HR305" s="12" t="e">
        <f t="shared" si="5016"/>
        <v>#DIV/0!</v>
      </c>
      <c r="HS305" s="11"/>
      <c r="HT305" s="11"/>
      <c r="HU305" s="18"/>
      <c r="HV305" s="20"/>
      <c r="HW305" s="10"/>
      <c r="HX305" s="11"/>
      <c r="HY305" s="61">
        <f t="shared" si="5084"/>
        <v>580</v>
      </c>
      <c r="HZ305" s="61">
        <f t="shared" si="5085"/>
        <v>42</v>
      </c>
      <c r="IA305" s="11"/>
      <c r="IB305" s="12">
        <f t="shared" si="5017"/>
        <v>0</v>
      </c>
      <c r="IC305" s="11"/>
      <c r="ID305" s="12" t="e">
        <f t="shared" si="5018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579</v>
      </c>
      <c r="IL305" s="61">
        <f t="shared" si="5087"/>
        <v>42</v>
      </c>
      <c r="IM305" s="11"/>
      <c r="IN305" s="12">
        <f t="shared" si="5019"/>
        <v>0</v>
      </c>
      <c r="IO305" s="11"/>
      <c r="IP305" s="12" t="e">
        <f t="shared" si="5020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141</v>
      </c>
      <c r="IY305" s="11"/>
      <c r="IZ305" s="12" t="e">
        <f t="shared" si="5021"/>
        <v>#DIV/0!</v>
      </c>
      <c r="JA305" s="11"/>
      <c r="JB305" s="12" t="e">
        <f t="shared" si="5022"/>
        <v>#DIV/0!</v>
      </c>
      <c r="JC305" s="11"/>
      <c r="JD305" s="11"/>
      <c r="JE305" s="18"/>
      <c r="JF305" s="20"/>
      <c r="JG305" s="10">
        <f t="shared" si="5023"/>
        <v>0</v>
      </c>
      <c r="JH305" s="14">
        <f t="shared" si="5024"/>
        <v>0</v>
      </c>
      <c r="JI305" s="373">
        <f t="shared" si="5025"/>
        <v>10486</v>
      </c>
      <c r="JJ305" s="11">
        <f t="shared" si="3981"/>
        <v>873</v>
      </c>
      <c r="JK305" s="11">
        <f t="shared" si="5026"/>
        <v>0</v>
      </c>
      <c r="JL305" s="79">
        <f t="shared" si="5027"/>
        <v>0</v>
      </c>
      <c r="JM305" s="15">
        <f t="shared" si="5028"/>
        <v>0</v>
      </c>
      <c r="JN305" s="12" t="e">
        <f t="shared" si="5029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1"/>
        <v>0</v>
      </c>
      <c r="JW305" s="401">
        <f t="shared" si="5032"/>
        <v>0</v>
      </c>
      <c r="JX305" s="406">
        <f t="shared" si="5033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40"/>
        <v>0</v>
      </c>
      <c r="KJ305" s="430">
        <f t="shared" ref="KJ305" si="5097">KI305/KB306</f>
        <v>0</v>
      </c>
      <c r="KK305" s="67">
        <f t="shared" si="5042"/>
        <v>0</v>
      </c>
      <c r="KL305" s="425">
        <f t="shared" ref="KL305" si="5098">KK305/KD306</f>
        <v>0</v>
      </c>
      <c r="KM305" s="67">
        <f t="shared" si="5044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6"/>
        <v>574</v>
      </c>
      <c r="F306" s="61">
        <f t="shared" si="5047"/>
        <v>39</v>
      </c>
      <c r="G306" s="11"/>
      <c r="H306" s="12">
        <f t="shared" si="4979"/>
        <v>0</v>
      </c>
      <c r="I306" s="11"/>
      <c r="J306" s="12" t="e">
        <f t="shared" si="4980"/>
        <v>#DIV/0!</v>
      </c>
      <c r="K306" s="13"/>
      <c r="L306" s="13"/>
      <c r="M306" s="25"/>
      <c r="N306" s="37"/>
      <c r="O306" s="10"/>
      <c r="P306" s="11"/>
      <c r="Q306" s="61">
        <f t="shared" si="5048"/>
        <v>573</v>
      </c>
      <c r="R306" s="61">
        <f t="shared" si="5049"/>
        <v>39</v>
      </c>
      <c r="S306" s="11"/>
      <c r="T306" s="12">
        <f t="shared" si="4981"/>
        <v>0</v>
      </c>
      <c r="U306" s="11"/>
      <c r="V306" s="12" t="e">
        <f t="shared" si="4982"/>
        <v>#DIV/0!</v>
      </c>
      <c r="W306" s="13"/>
      <c r="X306" s="13"/>
      <c r="Y306" s="25"/>
      <c r="Z306" s="37"/>
      <c r="AA306" s="10"/>
      <c r="AB306" s="11"/>
      <c r="AC306" s="61">
        <f t="shared" si="5050"/>
        <v>569</v>
      </c>
      <c r="AD306" s="61">
        <f t="shared" si="5051"/>
        <v>38</v>
      </c>
      <c r="AE306" s="11"/>
      <c r="AF306" s="12">
        <f t="shared" si="4983"/>
        <v>0</v>
      </c>
      <c r="AG306" s="11"/>
      <c r="AH306" s="12" t="e">
        <f t="shared" si="4984"/>
        <v>#DIV/0!</v>
      </c>
      <c r="AI306" s="13"/>
      <c r="AJ306" s="13"/>
      <c r="AK306" s="25"/>
      <c r="AL306" s="37"/>
      <c r="AM306" s="10"/>
      <c r="AN306" s="11"/>
      <c r="AO306" s="61">
        <f t="shared" si="5052"/>
        <v>54</v>
      </c>
      <c r="AP306" s="61">
        <f t="shared" si="5053"/>
        <v>4</v>
      </c>
      <c r="AQ306" s="11"/>
      <c r="AR306" s="12">
        <f t="shared" si="4985"/>
        <v>0</v>
      </c>
      <c r="AS306" s="11"/>
      <c r="AT306" s="12" t="e">
        <f t="shared" si="4986"/>
        <v>#DIV/0!</v>
      </c>
      <c r="AU306" s="13"/>
      <c r="AV306" s="13"/>
      <c r="AW306" s="25"/>
      <c r="AX306" s="37"/>
      <c r="AY306" s="10"/>
      <c r="AZ306" s="11"/>
      <c r="BA306" s="61">
        <f t="shared" si="5054"/>
        <v>574</v>
      </c>
      <c r="BB306" s="61">
        <f t="shared" si="5055"/>
        <v>39</v>
      </c>
      <c r="BC306" s="11"/>
      <c r="BD306" s="12">
        <f t="shared" si="4987"/>
        <v>0</v>
      </c>
      <c r="BE306" s="11"/>
      <c r="BF306" s="12" t="e">
        <f t="shared" si="4988"/>
        <v>#DIV/0!</v>
      </c>
      <c r="BG306" s="13"/>
      <c r="BH306" s="13"/>
      <c r="BI306" s="25"/>
      <c r="BJ306" s="37"/>
      <c r="BK306" s="10"/>
      <c r="BL306" s="11"/>
      <c r="BM306" s="61">
        <f t="shared" si="5056"/>
        <v>575</v>
      </c>
      <c r="BN306" s="61">
        <f t="shared" si="5057"/>
        <v>39</v>
      </c>
      <c r="BO306" s="11"/>
      <c r="BP306" s="12">
        <f t="shared" si="4989"/>
        <v>0</v>
      </c>
      <c r="BQ306" s="11"/>
      <c r="BR306" s="12" t="e">
        <f t="shared" si="4990"/>
        <v>#DIV/0!</v>
      </c>
      <c r="BS306" s="13"/>
      <c r="BT306" s="13"/>
      <c r="BU306" s="25"/>
      <c r="BV306" s="37"/>
      <c r="BW306" s="10"/>
      <c r="BX306" s="11"/>
      <c r="BY306" s="61">
        <f t="shared" si="5058"/>
        <v>572</v>
      </c>
      <c r="BZ306" s="61">
        <f t="shared" si="5059"/>
        <v>39</v>
      </c>
      <c r="CA306" s="11"/>
      <c r="CB306" s="12">
        <f t="shared" si="4991"/>
        <v>0</v>
      </c>
      <c r="CC306" s="11"/>
      <c r="CD306" s="12" t="e">
        <f t="shared" si="4992"/>
        <v>#DIV/0!</v>
      </c>
      <c r="CE306" s="13"/>
      <c r="CF306" s="13"/>
      <c r="CG306" s="25"/>
      <c r="CH306" s="37"/>
      <c r="CI306" s="10"/>
      <c r="CJ306" s="11"/>
      <c r="CK306" s="61">
        <f t="shared" si="5060"/>
        <v>545</v>
      </c>
      <c r="CL306" s="61">
        <f t="shared" si="5061"/>
        <v>38</v>
      </c>
      <c r="CM306" s="11"/>
      <c r="CN306" s="12">
        <f t="shared" si="4993"/>
        <v>0</v>
      </c>
      <c r="CO306" s="11"/>
      <c r="CP306" s="12" t="e">
        <f t="shared" si="4994"/>
        <v>#DIV/0!</v>
      </c>
      <c r="CQ306" s="13"/>
      <c r="CR306" s="13"/>
      <c r="CS306" s="25"/>
      <c r="CT306" s="37"/>
      <c r="CU306" s="10"/>
      <c r="CV306" s="11"/>
      <c r="CW306" s="61">
        <f t="shared" si="5062"/>
        <v>553</v>
      </c>
      <c r="CX306" s="61">
        <f t="shared" si="5063"/>
        <v>38</v>
      </c>
      <c r="CY306" s="11"/>
      <c r="CZ306" s="12">
        <f t="shared" si="4995"/>
        <v>0</v>
      </c>
      <c r="DA306" s="11"/>
      <c r="DB306" s="12" t="e">
        <f t="shared" si="4996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566</v>
      </c>
      <c r="DJ306" s="61">
        <f t="shared" si="5065"/>
        <v>39</v>
      </c>
      <c r="DK306" s="11"/>
      <c r="DL306" s="12">
        <f t="shared" si="4997"/>
        <v>0</v>
      </c>
      <c r="DM306" s="11"/>
      <c r="DN306" s="12" t="e">
        <f t="shared" si="4998"/>
        <v>#DIV/0!</v>
      </c>
      <c r="DO306" s="13"/>
      <c r="DP306" s="13"/>
      <c r="DQ306" s="25"/>
      <c r="DR306" s="37"/>
      <c r="DS306" s="10"/>
      <c r="DT306" s="11"/>
      <c r="DU306" s="61">
        <f t="shared" si="5066"/>
        <v>113</v>
      </c>
      <c r="DV306" s="61">
        <f t="shared" si="5067"/>
        <v>8</v>
      </c>
      <c r="DW306" s="11"/>
      <c r="DX306" s="12">
        <f t="shared" si="4999"/>
        <v>0</v>
      </c>
      <c r="DY306" s="11"/>
      <c r="DZ306" s="12" t="e">
        <f t="shared" si="5000"/>
        <v>#DIV/0!</v>
      </c>
      <c r="EA306" s="13"/>
      <c r="EB306" s="13"/>
      <c r="EC306" s="25"/>
      <c r="ED306" s="37"/>
      <c r="EE306" s="10"/>
      <c r="EF306" s="11"/>
      <c r="EG306" s="61">
        <f t="shared" si="5068"/>
        <v>574</v>
      </c>
      <c r="EH306" s="61">
        <f t="shared" si="5069"/>
        <v>40</v>
      </c>
      <c r="EI306" s="11"/>
      <c r="EJ306" s="12">
        <f t="shared" si="5001"/>
        <v>0</v>
      </c>
      <c r="EK306" s="11"/>
      <c r="EL306" s="12" t="e">
        <f t="shared" si="5002"/>
        <v>#DIV/0!</v>
      </c>
      <c r="EM306" s="13"/>
      <c r="EN306" s="13"/>
      <c r="EO306" s="25"/>
      <c r="EP306" s="37"/>
      <c r="EQ306" s="10"/>
      <c r="ER306" s="11"/>
      <c r="ES306" s="61">
        <f t="shared" si="5070"/>
        <v>563</v>
      </c>
      <c r="ET306" s="61">
        <f t="shared" si="5071"/>
        <v>39</v>
      </c>
      <c r="EU306" s="11"/>
      <c r="EV306" s="12">
        <f t="shared" si="5003"/>
        <v>0</v>
      </c>
      <c r="EW306" s="11"/>
      <c r="EX306" s="12" t="e">
        <f t="shared" si="5004"/>
        <v>#DIV/0!</v>
      </c>
      <c r="EY306" s="13"/>
      <c r="EZ306" s="13"/>
      <c r="FA306" s="25"/>
      <c r="FB306" s="37"/>
      <c r="FC306" s="10"/>
      <c r="FD306" s="11"/>
      <c r="FE306" s="61">
        <f t="shared" si="5072"/>
        <v>551</v>
      </c>
      <c r="FF306" s="61">
        <f t="shared" si="5073"/>
        <v>38</v>
      </c>
      <c r="FG306" s="11"/>
      <c r="FH306" s="12">
        <f t="shared" si="5005"/>
        <v>0</v>
      </c>
      <c r="FI306" s="11"/>
      <c r="FJ306" s="12" t="e">
        <f t="shared" si="5006"/>
        <v>#DIV/0!</v>
      </c>
      <c r="FK306" s="13"/>
      <c r="FL306" s="13"/>
      <c r="FM306" s="25"/>
      <c r="FN306" s="37"/>
      <c r="FO306" s="10"/>
      <c r="FP306" s="11"/>
      <c r="FQ306" s="61">
        <f t="shared" si="5074"/>
        <v>559</v>
      </c>
      <c r="FR306" s="61">
        <f t="shared" si="5075"/>
        <v>41</v>
      </c>
      <c r="FS306" s="11"/>
      <c r="FT306" s="12">
        <f t="shared" si="5007"/>
        <v>0</v>
      </c>
      <c r="FU306" s="11"/>
      <c r="FV306" s="12" t="e">
        <f t="shared" si="5008"/>
        <v>#DIV/0!</v>
      </c>
      <c r="FW306" s="13"/>
      <c r="FX306" s="13"/>
      <c r="FY306" s="25"/>
      <c r="FZ306" s="37"/>
      <c r="GA306" s="10"/>
      <c r="GB306" s="11"/>
      <c r="GC306" s="61">
        <f t="shared" si="5076"/>
        <v>566</v>
      </c>
      <c r="GD306" s="61">
        <f t="shared" si="5077"/>
        <v>41</v>
      </c>
      <c r="GE306" s="11"/>
      <c r="GF306" s="12">
        <f t="shared" si="5009"/>
        <v>0</v>
      </c>
      <c r="GG306" s="11"/>
      <c r="GH306" s="12" t="e">
        <f t="shared" si="5010"/>
        <v>#DIV/0!</v>
      </c>
      <c r="GI306" s="13"/>
      <c r="GJ306" s="13"/>
      <c r="GK306" s="25"/>
      <c r="GL306" s="37"/>
      <c r="GM306" s="10"/>
      <c r="GN306" s="11"/>
      <c r="GO306" s="61">
        <f t="shared" si="5078"/>
        <v>583</v>
      </c>
      <c r="GP306" s="61">
        <f t="shared" si="5079"/>
        <v>42</v>
      </c>
      <c r="GQ306" s="11"/>
      <c r="GR306" s="12">
        <f t="shared" si="5011"/>
        <v>0</v>
      </c>
      <c r="GS306" s="11"/>
      <c r="GT306" s="12" t="e">
        <f t="shared" si="5012"/>
        <v>#DIV/0!</v>
      </c>
      <c r="GU306" s="13"/>
      <c r="GV306" s="13"/>
      <c r="GW306" s="25"/>
      <c r="GX306" s="37"/>
      <c r="GY306" s="10"/>
      <c r="GZ306" s="11"/>
      <c r="HA306" s="61">
        <f t="shared" si="5080"/>
        <v>76</v>
      </c>
      <c r="HB306" s="61">
        <f t="shared" si="5081"/>
        <v>5</v>
      </c>
      <c r="HC306" s="11"/>
      <c r="HD306" s="12">
        <f t="shared" si="5013"/>
        <v>0</v>
      </c>
      <c r="HE306" s="11"/>
      <c r="HF306" s="12" t="e">
        <f t="shared" si="5014"/>
        <v>#DIV/0!</v>
      </c>
      <c r="HG306" s="13"/>
      <c r="HH306" s="13"/>
      <c r="HI306" s="25"/>
      <c r="HJ306" s="37"/>
      <c r="HK306" s="10"/>
      <c r="HL306" s="11"/>
      <c r="HM306" s="61">
        <f t="shared" si="5082"/>
        <v>587</v>
      </c>
      <c r="HN306" s="61">
        <f t="shared" si="5083"/>
        <v>42</v>
      </c>
      <c r="HO306" s="11"/>
      <c r="HP306" s="12">
        <f t="shared" si="5015"/>
        <v>0</v>
      </c>
      <c r="HQ306" s="11"/>
      <c r="HR306" s="12" t="e">
        <f t="shared" si="5016"/>
        <v>#DIV/0!</v>
      </c>
      <c r="HS306" s="13"/>
      <c r="HT306" s="13"/>
      <c r="HU306" s="25"/>
      <c r="HV306" s="37"/>
      <c r="HW306" s="10"/>
      <c r="HX306" s="11"/>
      <c r="HY306" s="61">
        <f t="shared" si="5084"/>
        <v>580</v>
      </c>
      <c r="HZ306" s="61">
        <f t="shared" si="5085"/>
        <v>42</v>
      </c>
      <c r="IA306" s="11"/>
      <c r="IB306" s="12">
        <f t="shared" si="5017"/>
        <v>0</v>
      </c>
      <c r="IC306" s="11"/>
      <c r="ID306" s="12" t="e">
        <f t="shared" si="5018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579</v>
      </c>
      <c r="IL306" s="61">
        <f t="shared" si="5087"/>
        <v>42</v>
      </c>
      <c r="IM306" s="11"/>
      <c r="IN306" s="12">
        <f t="shared" si="5019"/>
        <v>0</v>
      </c>
      <c r="IO306" s="11"/>
      <c r="IP306" s="12" t="e">
        <f t="shared" si="5020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141</v>
      </c>
      <c r="IY306" s="11"/>
      <c r="IZ306" s="12" t="e">
        <f t="shared" si="5021"/>
        <v>#DIV/0!</v>
      </c>
      <c r="JA306" s="11"/>
      <c r="JB306" s="12" t="e">
        <f t="shared" si="5022"/>
        <v>#DIV/0!</v>
      </c>
      <c r="JC306" s="13"/>
      <c r="JD306" s="13"/>
      <c r="JE306" s="25"/>
      <c r="JF306" s="37"/>
      <c r="JG306" s="10">
        <f t="shared" si="5023"/>
        <v>0</v>
      </c>
      <c r="JH306" s="14">
        <f t="shared" si="5024"/>
        <v>0</v>
      </c>
      <c r="JI306" s="373">
        <f t="shared" si="5025"/>
        <v>10486</v>
      </c>
      <c r="JJ306" s="11">
        <f t="shared" ref="JJ306:JJ369" si="5099">+F306+R306+AD306+AP306+BB306+BN306+BZ306+CL306+CX306+DJ306+DV306+EH306+ET306+FF306+GD306+GP306+HB306+HN306+HZ306+FR306+IL306+IX306</f>
        <v>873</v>
      </c>
      <c r="JK306" s="11">
        <f t="shared" si="5026"/>
        <v>0</v>
      </c>
      <c r="JL306" s="79">
        <f t="shared" si="5027"/>
        <v>0</v>
      </c>
      <c r="JM306" s="15">
        <f t="shared" si="5028"/>
        <v>0</v>
      </c>
      <c r="JN306" s="12" t="e">
        <f t="shared" si="5029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1"/>
        <v>0</v>
      </c>
      <c r="JW306" s="401">
        <f t="shared" si="5032"/>
        <v>0</v>
      </c>
      <c r="JX306" s="406">
        <f t="shared" si="5033"/>
        <v>0</v>
      </c>
      <c r="JY306" s="743"/>
      <c r="JZ306" s="690"/>
      <c r="KA306" s="746"/>
      <c r="KB306" s="718">
        <f t="shared" ref="KB306" si="5100">SUM(E299,Q299,AC299,AO299,BA299,BM299,BY299)</f>
        <v>3491</v>
      </c>
      <c r="KC306" s="714"/>
      <c r="KD306" s="714">
        <f t="shared" ref="KD306" si="5101">SUM(CK299,CW299,DI299,DU299,EG299,ES299,FE299)</f>
        <v>3465</v>
      </c>
      <c r="KE306" s="714"/>
      <c r="KF306" s="714">
        <f t="shared" ref="KF306" si="5102">SUM(FQ299,GC299,GO299,HA299,HM299,HY299,IK299)</f>
        <v>3530</v>
      </c>
      <c r="KG306" s="759"/>
      <c r="KH306" s="761" t="s">
        <v>65</v>
      </c>
      <c r="KI306" s="67">
        <f t="shared" si="5040"/>
        <v>0</v>
      </c>
      <c r="KJ306" s="430">
        <f t="shared" ref="KJ306" si="5103">KI306/KB306</f>
        <v>0</v>
      </c>
      <c r="KK306" s="67">
        <f t="shared" si="5042"/>
        <v>0</v>
      </c>
      <c r="KL306" s="425">
        <f t="shared" ref="KL306" si="5104">KK306/KD306</f>
        <v>0</v>
      </c>
      <c r="KM306" s="67">
        <f t="shared" si="5044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5"/>
        <v>45832</v>
      </c>
      <c r="C307" s="10"/>
      <c r="D307" s="11"/>
      <c r="E307" s="61">
        <f t="shared" si="5046"/>
        <v>574</v>
      </c>
      <c r="F307" s="61">
        <f t="shared" si="5047"/>
        <v>39</v>
      </c>
      <c r="G307" s="11"/>
      <c r="H307" s="12">
        <f t="shared" si="4979"/>
        <v>0</v>
      </c>
      <c r="I307" s="11"/>
      <c r="J307" s="12" t="e">
        <f t="shared" si="4980"/>
        <v>#DIV/0!</v>
      </c>
      <c r="K307" s="13"/>
      <c r="L307" s="11"/>
      <c r="M307" s="25"/>
      <c r="N307" s="37"/>
      <c r="O307" s="10"/>
      <c r="P307" s="11"/>
      <c r="Q307" s="61">
        <f t="shared" si="5048"/>
        <v>573</v>
      </c>
      <c r="R307" s="61">
        <f t="shared" si="5049"/>
        <v>39</v>
      </c>
      <c r="S307" s="11"/>
      <c r="T307" s="12">
        <f t="shared" si="4981"/>
        <v>0</v>
      </c>
      <c r="U307" s="11"/>
      <c r="V307" s="12" t="e">
        <f t="shared" si="4982"/>
        <v>#DIV/0!</v>
      </c>
      <c r="W307" s="13"/>
      <c r="X307" s="11"/>
      <c r="Y307" s="25"/>
      <c r="Z307" s="37"/>
      <c r="AA307" s="10"/>
      <c r="AB307" s="11"/>
      <c r="AC307" s="61">
        <f t="shared" si="5050"/>
        <v>569</v>
      </c>
      <c r="AD307" s="61">
        <f t="shared" si="5051"/>
        <v>38</v>
      </c>
      <c r="AE307" s="11"/>
      <c r="AF307" s="12">
        <f t="shared" si="4983"/>
        <v>0</v>
      </c>
      <c r="AG307" s="11"/>
      <c r="AH307" s="12" t="e">
        <f t="shared" si="4984"/>
        <v>#DIV/0!</v>
      </c>
      <c r="AI307" s="13"/>
      <c r="AJ307" s="11"/>
      <c r="AK307" s="25"/>
      <c r="AL307" s="37"/>
      <c r="AM307" s="10"/>
      <c r="AN307" s="11"/>
      <c r="AO307" s="61">
        <f t="shared" si="5052"/>
        <v>54</v>
      </c>
      <c r="AP307" s="61">
        <f t="shared" si="5053"/>
        <v>4</v>
      </c>
      <c r="AQ307" s="11"/>
      <c r="AR307" s="12">
        <f t="shared" si="4985"/>
        <v>0</v>
      </c>
      <c r="AS307" s="11"/>
      <c r="AT307" s="12" t="e">
        <f t="shared" si="4986"/>
        <v>#DIV/0!</v>
      </c>
      <c r="AU307" s="13"/>
      <c r="AV307" s="11"/>
      <c r="AW307" s="25"/>
      <c r="AX307" s="37"/>
      <c r="AY307" s="10"/>
      <c r="AZ307" s="11"/>
      <c r="BA307" s="61">
        <f t="shared" si="5054"/>
        <v>574</v>
      </c>
      <c r="BB307" s="61">
        <f t="shared" si="5055"/>
        <v>39</v>
      </c>
      <c r="BC307" s="11"/>
      <c r="BD307" s="12">
        <f t="shared" si="4987"/>
        <v>0</v>
      </c>
      <c r="BE307" s="11"/>
      <c r="BF307" s="12" t="e">
        <f t="shared" si="4988"/>
        <v>#DIV/0!</v>
      </c>
      <c r="BG307" s="13"/>
      <c r="BH307" s="11"/>
      <c r="BI307" s="25"/>
      <c r="BJ307" s="37"/>
      <c r="BK307" s="10"/>
      <c r="BL307" s="11"/>
      <c r="BM307" s="61">
        <f t="shared" si="5056"/>
        <v>575</v>
      </c>
      <c r="BN307" s="61">
        <f t="shared" si="5057"/>
        <v>39</v>
      </c>
      <c r="BO307" s="11"/>
      <c r="BP307" s="12">
        <f t="shared" si="4989"/>
        <v>0</v>
      </c>
      <c r="BQ307" s="11"/>
      <c r="BR307" s="12" t="e">
        <f t="shared" si="4990"/>
        <v>#DIV/0!</v>
      </c>
      <c r="BS307" s="13"/>
      <c r="BT307" s="11"/>
      <c r="BU307" s="25"/>
      <c r="BV307" s="37"/>
      <c r="BW307" s="10"/>
      <c r="BX307" s="11"/>
      <c r="BY307" s="61">
        <f t="shared" si="5058"/>
        <v>572</v>
      </c>
      <c r="BZ307" s="61">
        <f t="shared" si="5059"/>
        <v>39</v>
      </c>
      <c r="CA307" s="11"/>
      <c r="CB307" s="12">
        <f t="shared" si="4991"/>
        <v>0</v>
      </c>
      <c r="CC307" s="11"/>
      <c r="CD307" s="12" t="e">
        <f t="shared" si="4992"/>
        <v>#DIV/0!</v>
      </c>
      <c r="CE307" s="13"/>
      <c r="CF307" s="11"/>
      <c r="CG307" s="25"/>
      <c r="CH307" s="37"/>
      <c r="CI307" s="10"/>
      <c r="CJ307" s="11"/>
      <c r="CK307" s="61">
        <f t="shared" si="5060"/>
        <v>545</v>
      </c>
      <c r="CL307" s="61">
        <f t="shared" si="5061"/>
        <v>38</v>
      </c>
      <c r="CM307" s="11"/>
      <c r="CN307" s="12">
        <f t="shared" si="4993"/>
        <v>0</v>
      </c>
      <c r="CO307" s="11"/>
      <c r="CP307" s="12" t="e">
        <f t="shared" si="4994"/>
        <v>#DIV/0!</v>
      </c>
      <c r="CQ307" s="13"/>
      <c r="CR307" s="11"/>
      <c r="CS307" s="25"/>
      <c r="CT307" s="37"/>
      <c r="CU307" s="10"/>
      <c r="CV307" s="11"/>
      <c r="CW307" s="61">
        <f t="shared" si="5062"/>
        <v>553</v>
      </c>
      <c r="CX307" s="61">
        <f t="shared" si="5063"/>
        <v>38</v>
      </c>
      <c r="CY307" s="11"/>
      <c r="CZ307" s="12">
        <f t="shared" si="4995"/>
        <v>0</v>
      </c>
      <c r="DA307" s="11"/>
      <c r="DB307" s="12" t="e">
        <f t="shared" si="4996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566</v>
      </c>
      <c r="DJ307" s="61">
        <f t="shared" si="5065"/>
        <v>39</v>
      </c>
      <c r="DK307" s="11"/>
      <c r="DL307" s="12">
        <f t="shared" si="4997"/>
        <v>0</v>
      </c>
      <c r="DM307" s="11"/>
      <c r="DN307" s="12" t="e">
        <f t="shared" si="4998"/>
        <v>#DIV/0!</v>
      </c>
      <c r="DO307" s="13"/>
      <c r="DP307" s="11"/>
      <c r="DQ307" s="25"/>
      <c r="DR307" s="37"/>
      <c r="DS307" s="10"/>
      <c r="DT307" s="11"/>
      <c r="DU307" s="61">
        <f t="shared" si="5066"/>
        <v>113</v>
      </c>
      <c r="DV307" s="61">
        <f t="shared" si="5067"/>
        <v>8</v>
      </c>
      <c r="DW307" s="11"/>
      <c r="DX307" s="12">
        <f t="shared" si="4999"/>
        <v>0</v>
      </c>
      <c r="DY307" s="11"/>
      <c r="DZ307" s="12" t="e">
        <f t="shared" si="5000"/>
        <v>#DIV/0!</v>
      </c>
      <c r="EA307" s="13"/>
      <c r="EB307" s="11"/>
      <c r="EC307" s="25"/>
      <c r="ED307" s="37"/>
      <c r="EE307" s="10"/>
      <c r="EF307" s="11"/>
      <c r="EG307" s="61">
        <f t="shared" si="5068"/>
        <v>574</v>
      </c>
      <c r="EH307" s="61">
        <f t="shared" si="5069"/>
        <v>40</v>
      </c>
      <c r="EI307" s="11"/>
      <c r="EJ307" s="12">
        <f t="shared" si="5001"/>
        <v>0</v>
      </c>
      <c r="EK307" s="11"/>
      <c r="EL307" s="12" t="e">
        <f t="shared" si="5002"/>
        <v>#DIV/0!</v>
      </c>
      <c r="EM307" s="13"/>
      <c r="EN307" s="11"/>
      <c r="EO307" s="25"/>
      <c r="EP307" s="37"/>
      <c r="EQ307" s="10"/>
      <c r="ER307" s="11"/>
      <c r="ES307" s="61">
        <f t="shared" si="5070"/>
        <v>563</v>
      </c>
      <c r="ET307" s="61">
        <f t="shared" si="5071"/>
        <v>39</v>
      </c>
      <c r="EU307" s="11"/>
      <c r="EV307" s="12">
        <f t="shared" si="5003"/>
        <v>0</v>
      </c>
      <c r="EW307" s="11"/>
      <c r="EX307" s="12" t="e">
        <f t="shared" si="5004"/>
        <v>#DIV/0!</v>
      </c>
      <c r="EY307" s="13"/>
      <c r="EZ307" s="11"/>
      <c r="FA307" s="25"/>
      <c r="FB307" s="37"/>
      <c r="FC307" s="10"/>
      <c r="FD307" s="11"/>
      <c r="FE307" s="61">
        <f t="shared" si="5072"/>
        <v>551</v>
      </c>
      <c r="FF307" s="61">
        <f t="shared" si="5073"/>
        <v>38</v>
      </c>
      <c r="FG307" s="11"/>
      <c r="FH307" s="12">
        <f t="shared" si="5005"/>
        <v>0</v>
      </c>
      <c r="FI307" s="11"/>
      <c r="FJ307" s="12" t="e">
        <f t="shared" si="5006"/>
        <v>#DIV/0!</v>
      </c>
      <c r="FK307" s="13"/>
      <c r="FL307" s="11"/>
      <c r="FM307" s="25"/>
      <c r="FN307" s="37"/>
      <c r="FO307" s="10"/>
      <c r="FP307" s="11"/>
      <c r="FQ307" s="61">
        <f t="shared" si="5074"/>
        <v>559</v>
      </c>
      <c r="FR307" s="61">
        <f t="shared" si="5075"/>
        <v>41</v>
      </c>
      <c r="FS307" s="11"/>
      <c r="FT307" s="12">
        <f t="shared" si="5007"/>
        <v>0</v>
      </c>
      <c r="FU307" s="11"/>
      <c r="FV307" s="12" t="e">
        <f t="shared" si="5008"/>
        <v>#DIV/0!</v>
      </c>
      <c r="FW307" s="13"/>
      <c r="FX307" s="11"/>
      <c r="FY307" s="25"/>
      <c r="FZ307" s="37"/>
      <c r="GA307" s="10"/>
      <c r="GB307" s="11"/>
      <c r="GC307" s="61">
        <f t="shared" si="5076"/>
        <v>566</v>
      </c>
      <c r="GD307" s="61">
        <f t="shared" si="5077"/>
        <v>41</v>
      </c>
      <c r="GE307" s="11"/>
      <c r="GF307" s="12">
        <f t="shared" si="5009"/>
        <v>0</v>
      </c>
      <c r="GG307" s="11"/>
      <c r="GH307" s="12" t="e">
        <f t="shared" si="5010"/>
        <v>#DIV/0!</v>
      </c>
      <c r="GI307" s="13"/>
      <c r="GJ307" s="11"/>
      <c r="GK307" s="25"/>
      <c r="GL307" s="37"/>
      <c r="GM307" s="10"/>
      <c r="GN307" s="11"/>
      <c r="GO307" s="61">
        <f t="shared" si="5078"/>
        <v>583</v>
      </c>
      <c r="GP307" s="61">
        <f t="shared" si="5079"/>
        <v>42</v>
      </c>
      <c r="GQ307" s="11"/>
      <c r="GR307" s="12">
        <f t="shared" si="5011"/>
        <v>0</v>
      </c>
      <c r="GS307" s="11"/>
      <c r="GT307" s="12" t="e">
        <f t="shared" si="5012"/>
        <v>#DIV/0!</v>
      </c>
      <c r="GU307" s="13"/>
      <c r="GV307" s="11"/>
      <c r="GW307" s="25"/>
      <c r="GX307" s="37"/>
      <c r="GY307" s="10"/>
      <c r="GZ307" s="11"/>
      <c r="HA307" s="61">
        <f t="shared" si="5080"/>
        <v>76</v>
      </c>
      <c r="HB307" s="61">
        <f t="shared" si="5081"/>
        <v>5</v>
      </c>
      <c r="HC307" s="11"/>
      <c r="HD307" s="12">
        <f t="shared" si="5013"/>
        <v>0</v>
      </c>
      <c r="HE307" s="11"/>
      <c r="HF307" s="12" t="e">
        <f t="shared" si="5014"/>
        <v>#DIV/0!</v>
      </c>
      <c r="HG307" s="13"/>
      <c r="HH307" s="11"/>
      <c r="HI307" s="25"/>
      <c r="HJ307" s="37"/>
      <c r="HK307" s="10"/>
      <c r="HL307" s="11"/>
      <c r="HM307" s="61">
        <f t="shared" si="5082"/>
        <v>587</v>
      </c>
      <c r="HN307" s="61">
        <f t="shared" si="5083"/>
        <v>42</v>
      </c>
      <c r="HO307" s="11"/>
      <c r="HP307" s="12">
        <f t="shared" si="5015"/>
        <v>0</v>
      </c>
      <c r="HQ307" s="11"/>
      <c r="HR307" s="12" t="e">
        <f t="shared" si="5016"/>
        <v>#DIV/0!</v>
      </c>
      <c r="HS307" s="13"/>
      <c r="HT307" s="11"/>
      <c r="HU307" s="25"/>
      <c r="HV307" s="37"/>
      <c r="HW307" s="10"/>
      <c r="HX307" s="11"/>
      <c r="HY307" s="61">
        <f t="shared" si="5084"/>
        <v>580</v>
      </c>
      <c r="HZ307" s="61">
        <f t="shared" si="5085"/>
        <v>42</v>
      </c>
      <c r="IA307" s="11"/>
      <c r="IB307" s="12">
        <f t="shared" si="5017"/>
        <v>0</v>
      </c>
      <c r="IC307" s="11"/>
      <c r="ID307" s="12" t="e">
        <f t="shared" si="5018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579</v>
      </c>
      <c r="IL307" s="61">
        <f t="shared" si="5087"/>
        <v>42</v>
      </c>
      <c r="IM307" s="11"/>
      <c r="IN307" s="12">
        <f t="shared" si="5019"/>
        <v>0</v>
      </c>
      <c r="IO307" s="11"/>
      <c r="IP307" s="12" t="e">
        <f t="shared" si="5020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141</v>
      </c>
      <c r="IY307" s="11"/>
      <c r="IZ307" s="12" t="e">
        <f t="shared" si="5021"/>
        <v>#DIV/0!</v>
      </c>
      <c r="JA307" s="11"/>
      <c r="JB307" s="12" t="e">
        <f t="shared" si="5022"/>
        <v>#DIV/0!</v>
      </c>
      <c r="JC307" s="13"/>
      <c r="JD307" s="11"/>
      <c r="JE307" s="25"/>
      <c r="JF307" s="37"/>
      <c r="JG307" s="10">
        <f t="shared" si="5023"/>
        <v>0</v>
      </c>
      <c r="JH307" s="14">
        <f t="shared" si="5024"/>
        <v>0</v>
      </c>
      <c r="JI307" s="373">
        <f t="shared" si="5025"/>
        <v>10486</v>
      </c>
      <c r="JJ307" s="11">
        <f t="shared" si="5099"/>
        <v>873</v>
      </c>
      <c r="JK307" s="11">
        <f t="shared" si="5026"/>
        <v>0</v>
      </c>
      <c r="JL307" s="79">
        <f t="shared" si="5027"/>
        <v>0</v>
      </c>
      <c r="JM307" s="15">
        <f t="shared" si="5028"/>
        <v>0</v>
      </c>
      <c r="JN307" s="12" t="e">
        <f t="shared" si="5029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1"/>
        <v>0</v>
      </c>
      <c r="JW307" s="401">
        <f t="shared" si="5032"/>
        <v>0</v>
      </c>
      <c r="JX307" s="406">
        <f t="shared" si="5033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40"/>
        <v>0</v>
      </c>
      <c r="KJ307" s="430">
        <f t="shared" ref="KJ307" si="5105">KI307/KB306</f>
        <v>0</v>
      </c>
      <c r="KK307" s="67">
        <f t="shared" si="5042"/>
        <v>0</v>
      </c>
      <c r="KL307" s="425">
        <f t="shared" ref="KL307" si="5106">KK307/KD306</f>
        <v>0</v>
      </c>
      <c r="KM307" s="67">
        <f t="shared" si="5044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5"/>
        <v>45833</v>
      </c>
      <c r="C308" s="10"/>
      <c r="D308" s="11"/>
      <c r="E308" s="61">
        <f t="shared" si="5046"/>
        <v>574</v>
      </c>
      <c r="F308" s="61">
        <f t="shared" si="5047"/>
        <v>39</v>
      </c>
      <c r="G308" s="11"/>
      <c r="H308" s="12">
        <f t="shared" si="4979"/>
        <v>0</v>
      </c>
      <c r="I308" s="11"/>
      <c r="J308" s="12" t="e">
        <f t="shared" si="4980"/>
        <v>#DIV/0!</v>
      </c>
      <c r="K308" s="13"/>
      <c r="L308" s="11"/>
      <c r="M308" s="38"/>
      <c r="N308" s="39"/>
      <c r="O308" s="10"/>
      <c r="P308" s="11"/>
      <c r="Q308" s="61">
        <f t="shared" si="5048"/>
        <v>573</v>
      </c>
      <c r="R308" s="61">
        <f t="shared" si="5049"/>
        <v>39</v>
      </c>
      <c r="S308" s="11"/>
      <c r="T308" s="12">
        <f t="shared" si="4981"/>
        <v>0</v>
      </c>
      <c r="U308" s="11"/>
      <c r="V308" s="12" t="e">
        <f t="shared" si="4982"/>
        <v>#DIV/0!</v>
      </c>
      <c r="W308" s="13"/>
      <c r="X308" s="11"/>
      <c r="Y308" s="38"/>
      <c r="Z308" s="39"/>
      <c r="AA308" s="10"/>
      <c r="AB308" s="11"/>
      <c r="AC308" s="61">
        <f t="shared" si="5050"/>
        <v>569</v>
      </c>
      <c r="AD308" s="61">
        <f t="shared" si="5051"/>
        <v>38</v>
      </c>
      <c r="AE308" s="11"/>
      <c r="AF308" s="12">
        <f t="shared" si="4983"/>
        <v>0</v>
      </c>
      <c r="AG308" s="11"/>
      <c r="AH308" s="12" t="e">
        <f t="shared" si="4984"/>
        <v>#DIV/0!</v>
      </c>
      <c r="AI308" s="13"/>
      <c r="AJ308" s="11"/>
      <c r="AK308" s="38"/>
      <c r="AL308" s="39"/>
      <c r="AM308" s="10"/>
      <c r="AN308" s="11"/>
      <c r="AO308" s="61">
        <f t="shared" si="5052"/>
        <v>54</v>
      </c>
      <c r="AP308" s="61">
        <f t="shared" si="5053"/>
        <v>4</v>
      </c>
      <c r="AQ308" s="11"/>
      <c r="AR308" s="12">
        <f t="shared" si="4985"/>
        <v>0</v>
      </c>
      <c r="AS308" s="11"/>
      <c r="AT308" s="12" t="e">
        <f t="shared" si="4986"/>
        <v>#DIV/0!</v>
      </c>
      <c r="AU308" s="13"/>
      <c r="AV308" s="11"/>
      <c r="AW308" s="38"/>
      <c r="AX308" s="39"/>
      <c r="AY308" s="10"/>
      <c r="AZ308" s="11"/>
      <c r="BA308" s="61">
        <f t="shared" si="5054"/>
        <v>574</v>
      </c>
      <c r="BB308" s="61">
        <f t="shared" si="5055"/>
        <v>39</v>
      </c>
      <c r="BC308" s="11"/>
      <c r="BD308" s="12">
        <f t="shared" si="4987"/>
        <v>0</v>
      </c>
      <c r="BE308" s="11"/>
      <c r="BF308" s="12" t="e">
        <f t="shared" si="4988"/>
        <v>#DIV/0!</v>
      </c>
      <c r="BG308" s="13"/>
      <c r="BH308" s="11"/>
      <c r="BI308" s="38"/>
      <c r="BJ308" s="39"/>
      <c r="BK308" s="10"/>
      <c r="BL308" s="11"/>
      <c r="BM308" s="61">
        <f t="shared" si="5056"/>
        <v>575</v>
      </c>
      <c r="BN308" s="61">
        <f t="shared" si="5057"/>
        <v>39</v>
      </c>
      <c r="BO308" s="11"/>
      <c r="BP308" s="12">
        <f t="shared" si="4989"/>
        <v>0</v>
      </c>
      <c r="BQ308" s="11"/>
      <c r="BR308" s="12" t="e">
        <f t="shared" si="4990"/>
        <v>#DIV/0!</v>
      </c>
      <c r="BS308" s="13"/>
      <c r="BT308" s="11"/>
      <c r="BU308" s="38"/>
      <c r="BV308" s="39"/>
      <c r="BW308" s="10"/>
      <c r="BX308" s="11"/>
      <c r="BY308" s="61">
        <f t="shared" si="5058"/>
        <v>572</v>
      </c>
      <c r="BZ308" s="61">
        <f t="shared" si="5059"/>
        <v>39</v>
      </c>
      <c r="CA308" s="11"/>
      <c r="CB308" s="12">
        <f t="shared" si="4991"/>
        <v>0</v>
      </c>
      <c r="CC308" s="11"/>
      <c r="CD308" s="12" t="e">
        <f t="shared" si="4992"/>
        <v>#DIV/0!</v>
      </c>
      <c r="CE308" s="13"/>
      <c r="CF308" s="11"/>
      <c r="CG308" s="38"/>
      <c r="CH308" s="39"/>
      <c r="CI308" s="10"/>
      <c r="CJ308" s="11"/>
      <c r="CK308" s="61">
        <f t="shared" si="5060"/>
        <v>545</v>
      </c>
      <c r="CL308" s="61">
        <f t="shared" si="5061"/>
        <v>38</v>
      </c>
      <c r="CM308" s="11"/>
      <c r="CN308" s="12">
        <f t="shared" si="4993"/>
        <v>0</v>
      </c>
      <c r="CO308" s="11"/>
      <c r="CP308" s="12" t="e">
        <f t="shared" si="4994"/>
        <v>#DIV/0!</v>
      </c>
      <c r="CQ308" s="13"/>
      <c r="CR308" s="11"/>
      <c r="CS308" s="38"/>
      <c r="CT308" s="39"/>
      <c r="CU308" s="10"/>
      <c r="CV308" s="11"/>
      <c r="CW308" s="61">
        <f t="shared" si="5062"/>
        <v>553</v>
      </c>
      <c r="CX308" s="61">
        <f t="shared" si="5063"/>
        <v>38</v>
      </c>
      <c r="CY308" s="11"/>
      <c r="CZ308" s="12">
        <f t="shared" si="4995"/>
        <v>0</v>
      </c>
      <c r="DA308" s="11"/>
      <c r="DB308" s="12" t="e">
        <f t="shared" si="4996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566</v>
      </c>
      <c r="DJ308" s="61">
        <f t="shared" si="5065"/>
        <v>39</v>
      </c>
      <c r="DK308" s="11"/>
      <c r="DL308" s="12">
        <f t="shared" si="4997"/>
        <v>0</v>
      </c>
      <c r="DM308" s="11"/>
      <c r="DN308" s="12" t="e">
        <f t="shared" si="4998"/>
        <v>#DIV/0!</v>
      </c>
      <c r="DO308" s="13"/>
      <c r="DP308" s="11"/>
      <c r="DQ308" s="38"/>
      <c r="DR308" s="39"/>
      <c r="DS308" s="10"/>
      <c r="DT308" s="11"/>
      <c r="DU308" s="61">
        <f t="shared" si="5066"/>
        <v>113</v>
      </c>
      <c r="DV308" s="61">
        <f t="shared" si="5067"/>
        <v>8</v>
      </c>
      <c r="DW308" s="11"/>
      <c r="DX308" s="12">
        <f t="shared" si="4999"/>
        <v>0</v>
      </c>
      <c r="DY308" s="11"/>
      <c r="DZ308" s="12" t="e">
        <f t="shared" si="5000"/>
        <v>#DIV/0!</v>
      </c>
      <c r="EA308" s="13"/>
      <c r="EB308" s="11"/>
      <c r="EC308" s="38"/>
      <c r="ED308" s="39"/>
      <c r="EE308" s="10"/>
      <c r="EF308" s="11"/>
      <c r="EG308" s="61">
        <f t="shared" si="5068"/>
        <v>574</v>
      </c>
      <c r="EH308" s="61">
        <f t="shared" si="5069"/>
        <v>40</v>
      </c>
      <c r="EI308" s="11"/>
      <c r="EJ308" s="12">
        <f t="shared" si="5001"/>
        <v>0</v>
      </c>
      <c r="EK308" s="11"/>
      <c r="EL308" s="12" t="e">
        <f t="shared" si="5002"/>
        <v>#DIV/0!</v>
      </c>
      <c r="EM308" s="13"/>
      <c r="EN308" s="11"/>
      <c r="EO308" s="38"/>
      <c r="EP308" s="39"/>
      <c r="EQ308" s="10"/>
      <c r="ER308" s="11"/>
      <c r="ES308" s="61">
        <f t="shared" si="5070"/>
        <v>563</v>
      </c>
      <c r="ET308" s="61">
        <f t="shared" si="5071"/>
        <v>39</v>
      </c>
      <c r="EU308" s="11"/>
      <c r="EV308" s="12">
        <f t="shared" si="5003"/>
        <v>0</v>
      </c>
      <c r="EW308" s="11"/>
      <c r="EX308" s="12" t="e">
        <f t="shared" si="5004"/>
        <v>#DIV/0!</v>
      </c>
      <c r="EY308" s="13"/>
      <c r="EZ308" s="11"/>
      <c r="FA308" s="38"/>
      <c r="FB308" s="39"/>
      <c r="FC308" s="10"/>
      <c r="FD308" s="11"/>
      <c r="FE308" s="61">
        <f t="shared" si="5072"/>
        <v>551</v>
      </c>
      <c r="FF308" s="61">
        <f t="shared" si="5073"/>
        <v>38</v>
      </c>
      <c r="FG308" s="11"/>
      <c r="FH308" s="12">
        <f t="shared" si="5005"/>
        <v>0</v>
      </c>
      <c r="FI308" s="11"/>
      <c r="FJ308" s="12" t="e">
        <f t="shared" si="5006"/>
        <v>#DIV/0!</v>
      </c>
      <c r="FK308" s="13"/>
      <c r="FL308" s="11"/>
      <c r="FM308" s="38"/>
      <c r="FN308" s="39"/>
      <c r="FO308" s="10"/>
      <c r="FP308" s="11"/>
      <c r="FQ308" s="61">
        <f t="shared" si="5074"/>
        <v>559</v>
      </c>
      <c r="FR308" s="61">
        <f t="shared" si="5075"/>
        <v>41</v>
      </c>
      <c r="FS308" s="11"/>
      <c r="FT308" s="12">
        <f t="shared" si="5007"/>
        <v>0</v>
      </c>
      <c r="FU308" s="11"/>
      <c r="FV308" s="12" t="e">
        <f t="shared" si="5008"/>
        <v>#DIV/0!</v>
      </c>
      <c r="FW308" s="13"/>
      <c r="FX308" s="11"/>
      <c r="FY308" s="38"/>
      <c r="FZ308" s="39"/>
      <c r="GA308" s="10"/>
      <c r="GB308" s="11"/>
      <c r="GC308" s="61">
        <f t="shared" si="5076"/>
        <v>566</v>
      </c>
      <c r="GD308" s="61">
        <f t="shared" si="5077"/>
        <v>41</v>
      </c>
      <c r="GE308" s="11"/>
      <c r="GF308" s="12">
        <f t="shared" si="5009"/>
        <v>0</v>
      </c>
      <c r="GG308" s="11"/>
      <c r="GH308" s="12" t="e">
        <f t="shared" si="5010"/>
        <v>#DIV/0!</v>
      </c>
      <c r="GI308" s="13"/>
      <c r="GJ308" s="11"/>
      <c r="GK308" s="38"/>
      <c r="GL308" s="39"/>
      <c r="GM308" s="10"/>
      <c r="GN308" s="11"/>
      <c r="GO308" s="61">
        <f t="shared" si="5078"/>
        <v>583</v>
      </c>
      <c r="GP308" s="61">
        <f t="shared" si="5079"/>
        <v>42</v>
      </c>
      <c r="GQ308" s="11"/>
      <c r="GR308" s="12">
        <f t="shared" si="5011"/>
        <v>0</v>
      </c>
      <c r="GS308" s="11"/>
      <c r="GT308" s="12" t="e">
        <f t="shared" si="5012"/>
        <v>#DIV/0!</v>
      </c>
      <c r="GU308" s="13"/>
      <c r="GV308" s="11"/>
      <c r="GW308" s="38"/>
      <c r="GX308" s="39"/>
      <c r="GY308" s="10"/>
      <c r="GZ308" s="11"/>
      <c r="HA308" s="61">
        <f t="shared" si="5080"/>
        <v>76</v>
      </c>
      <c r="HB308" s="61">
        <f t="shared" si="5081"/>
        <v>5</v>
      </c>
      <c r="HC308" s="11"/>
      <c r="HD308" s="12">
        <f t="shared" si="5013"/>
        <v>0</v>
      </c>
      <c r="HE308" s="11"/>
      <c r="HF308" s="12" t="e">
        <f t="shared" si="5014"/>
        <v>#DIV/0!</v>
      </c>
      <c r="HG308" s="13"/>
      <c r="HH308" s="11"/>
      <c r="HI308" s="38"/>
      <c r="HJ308" s="39"/>
      <c r="HK308" s="10"/>
      <c r="HL308" s="11"/>
      <c r="HM308" s="61">
        <f t="shared" si="5082"/>
        <v>587</v>
      </c>
      <c r="HN308" s="61">
        <f t="shared" si="5083"/>
        <v>42</v>
      </c>
      <c r="HO308" s="11"/>
      <c r="HP308" s="12">
        <f t="shared" si="5015"/>
        <v>0</v>
      </c>
      <c r="HQ308" s="11"/>
      <c r="HR308" s="12" t="e">
        <f t="shared" si="5016"/>
        <v>#DIV/0!</v>
      </c>
      <c r="HS308" s="13"/>
      <c r="HT308" s="11"/>
      <c r="HU308" s="38"/>
      <c r="HV308" s="39"/>
      <c r="HW308" s="10"/>
      <c r="HX308" s="11"/>
      <c r="HY308" s="61">
        <f t="shared" si="5084"/>
        <v>580</v>
      </c>
      <c r="HZ308" s="61">
        <f t="shared" si="5085"/>
        <v>42</v>
      </c>
      <c r="IA308" s="11"/>
      <c r="IB308" s="12">
        <f t="shared" si="5017"/>
        <v>0</v>
      </c>
      <c r="IC308" s="11"/>
      <c r="ID308" s="12" t="e">
        <f t="shared" si="5018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579</v>
      </c>
      <c r="IL308" s="61">
        <f t="shared" si="5087"/>
        <v>42</v>
      </c>
      <c r="IM308" s="11"/>
      <c r="IN308" s="12">
        <f t="shared" si="5019"/>
        <v>0</v>
      </c>
      <c r="IO308" s="11"/>
      <c r="IP308" s="12" t="e">
        <f t="shared" si="5020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141</v>
      </c>
      <c r="IY308" s="11"/>
      <c r="IZ308" s="12" t="e">
        <f t="shared" si="5021"/>
        <v>#DIV/0!</v>
      </c>
      <c r="JA308" s="11"/>
      <c r="JB308" s="12" t="e">
        <f t="shared" si="5022"/>
        <v>#DIV/0!</v>
      </c>
      <c r="JC308" s="13"/>
      <c r="JD308" s="11"/>
      <c r="JE308" s="38"/>
      <c r="JF308" s="39"/>
      <c r="JG308" s="10">
        <f t="shared" si="5023"/>
        <v>0</v>
      </c>
      <c r="JH308" s="14">
        <f t="shared" si="5024"/>
        <v>0</v>
      </c>
      <c r="JI308" s="373">
        <f t="shared" si="5025"/>
        <v>10486</v>
      </c>
      <c r="JJ308" s="11">
        <f t="shared" si="5099"/>
        <v>873</v>
      </c>
      <c r="JK308" s="11">
        <f t="shared" si="5026"/>
        <v>0</v>
      </c>
      <c r="JL308" s="79">
        <f t="shared" si="5027"/>
        <v>0</v>
      </c>
      <c r="JM308" s="15">
        <f t="shared" si="5028"/>
        <v>0</v>
      </c>
      <c r="JN308" s="12" t="e">
        <f t="shared" si="5029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1"/>
        <v>0</v>
      </c>
      <c r="JW308" s="401">
        <f t="shared" si="5032"/>
        <v>0</v>
      </c>
      <c r="JX308" s="406">
        <f t="shared" si="5033"/>
        <v>0</v>
      </c>
      <c r="JY308" s="743"/>
      <c r="JZ308" s="690"/>
      <c r="KA308" s="746"/>
      <c r="KB308" s="718">
        <f t="shared" ref="KB308" si="5107">KB299+KB304</f>
        <v>454</v>
      </c>
      <c r="KC308" s="763">
        <f t="shared" ref="KC308" si="5108">KB308/$KB$10</f>
        <v>0.11508238276299113</v>
      </c>
      <c r="KD308" s="714">
        <f t="shared" ref="KD308" si="5109">KD299+KD304</f>
        <v>477</v>
      </c>
      <c r="KE308" s="763">
        <f t="shared" ref="KE308" si="5110">KD308/$KD$10</f>
        <v>0.12100456621004566</v>
      </c>
      <c r="KF308" s="714">
        <f t="shared" ref="KF308" si="5111">KF299+KF304</f>
        <v>417</v>
      </c>
      <c r="KG308" s="770">
        <f t="shared" ref="KG308" si="5112">KF308/$KF$10</f>
        <v>0.10564986065366101</v>
      </c>
      <c r="KH308" s="761" t="s">
        <v>144</v>
      </c>
      <c r="KI308" s="304">
        <f t="shared" si="5040"/>
        <v>0</v>
      </c>
      <c r="KJ308" s="431">
        <f t="shared" ref="KJ308" si="5113">KI308/KB306</f>
        <v>0</v>
      </c>
      <c r="KK308" s="304">
        <f t="shared" si="5042"/>
        <v>0</v>
      </c>
      <c r="KL308" s="422">
        <f t="shared" ref="KL308" si="5114">KK308/KD306</f>
        <v>0</v>
      </c>
      <c r="KM308" s="304">
        <f t="shared" si="5044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3"/>
        <v>0</v>
      </c>
      <c r="JH309" s="443">
        <f t="shared" si="5024"/>
        <v>0</v>
      </c>
      <c r="JI309" s="378">
        <f t="shared" ref="JI309:JJ309" si="5115">SUM(JI301:JI308)</f>
        <v>73402</v>
      </c>
      <c r="JJ309" s="27">
        <f t="shared" si="5115"/>
        <v>6111</v>
      </c>
      <c r="JK309" s="27">
        <f t="shared" si="5026"/>
        <v>0</v>
      </c>
      <c r="JL309" s="80">
        <f t="shared" si="5027"/>
        <v>0</v>
      </c>
      <c r="JM309" s="15">
        <f t="shared" si="5028"/>
        <v>0</v>
      </c>
      <c r="JN309" s="48" t="e">
        <f t="shared" si="5029"/>
        <v>#DIV/0!</v>
      </c>
      <c r="JO309" s="49">
        <f t="shared" ref="JO309" si="5116">SUM(JO302:JO308)/7</f>
        <v>0</v>
      </c>
      <c r="JP309" s="50">
        <f t="shared" ref="JP309" si="5117">SUM(JP302:JP308)</f>
        <v>0</v>
      </c>
      <c r="JQ309" s="397" t="e">
        <f t="shared" si="4416"/>
        <v>#DIV/0!</v>
      </c>
      <c r="JR309" s="50">
        <f t="shared" ref="JR309" si="5118">SUM(JR302:JR308)</f>
        <v>0</v>
      </c>
      <c r="JS309" s="370" t="e">
        <f t="shared" si="4289"/>
        <v>#DIV/0!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</v>
      </c>
      <c r="JW309" s="411">
        <f t="shared" ref="JW309" si="5121">SUM(CM309,CO309,CY309,DA309,DK309,DM309,DW309,DY309,EI309,EK309,EU309,EW309,FG309,FI309)/7/SUM(CK308,CW308,DI308,DU308,EG308,ES308,FE308)</f>
        <v>0</v>
      </c>
      <c r="JX309" s="412">
        <f t="shared" ref="JX309" si="5122">SUM(FS309,FU309,GE309,GG309,GQ309,GS309,HC309,HE309,HO309,HQ309,IA309,IC309,IM309,IO309,)/7/SUM(FQ308,GC308,GO308,HA308,HM308,HY308,IK308)</f>
        <v>0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0</v>
      </c>
      <c r="KJ309" s="432">
        <f t="shared" ref="KJ309" si="5124">KI309/KB306</f>
        <v>0</v>
      </c>
      <c r="KK309" s="418">
        <f t="shared" ref="KK309" si="5125">SUM(KK302:KK308)</f>
        <v>0</v>
      </c>
      <c r="KL309" s="426">
        <f t="shared" ref="KL309" si="5126">KK309/KD306</f>
        <v>0</v>
      </c>
      <c r="KM309" s="418">
        <f t="shared" ref="KM309" si="5127">SUM(KM302:KM308)</f>
        <v>0</v>
      </c>
      <c r="KN309" s="426">
        <f>KM309/KF306</f>
        <v>0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0</v>
      </c>
      <c r="JH310" s="445">
        <f t="shared" ref="JH310" si="5129">JH309/JJ299</f>
        <v>0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573</v>
      </c>
      <c r="R311" s="33">
        <f>R308-P311</f>
        <v>39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569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54</v>
      </c>
      <c r="AP311" s="33">
        <f>AP308-AN311</f>
        <v>4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575</v>
      </c>
      <c r="BN311" s="33">
        <f>BN308-BL311</f>
        <v>39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572</v>
      </c>
      <c r="BZ311" s="33">
        <f>BZ308-BX311</f>
        <v>39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545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553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113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574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559</v>
      </c>
      <c r="FR311" s="33">
        <f>FR308-FP311</f>
        <v>41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566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580</v>
      </c>
      <c r="HZ311" s="33">
        <f>HZ308-HX311</f>
        <v>42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579</v>
      </c>
      <c r="IL311" s="33">
        <f>IL308-IJ311</f>
        <v>42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141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10486</v>
      </c>
      <c r="JJ311" s="11">
        <f t="shared" si="5099"/>
        <v>873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574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573</v>
      </c>
      <c r="R312" s="61">
        <f t="shared" ref="R312:R317" si="5200">R311-P312</f>
        <v>39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569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54</v>
      </c>
      <c r="AP312" s="61">
        <f t="shared" ref="AP312:AP317" si="5204">AP311-AN312</f>
        <v>4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574</v>
      </c>
      <c r="BB312" s="61">
        <f t="shared" ref="BB312:BB317" si="5206">BB311-AZ312</f>
        <v>39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575</v>
      </c>
      <c r="BN312" s="61">
        <f t="shared" ref="BN312:BN317" si="5208">BN311-BL312</f>
        <v>39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572</v>
      </c>
      <c r="BZ312" s="61">
        <f t="shared" ref="BZ312:BZ317" si="5210">BZ311-BX312</f>
        <v>39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545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553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566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113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574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563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551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559</v>
      </c>
      <c r="FR312" s="61">
        <f t="shared" ref="FR312:FR317" si="5226">FR311-FP312</f>
        <v>41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566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583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76</v>
      </c>
      <c r="HB312" s="61">
        <f t="shared" ref="HB312:HB317" si="5232">HB311-GZ312</f>
        <v>5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587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580</v>
      </c>
      <c r="HZ312" s="61">
        <f t="shared" ref="HZ312:HZ317" si="5236">HZ311-HX312</f>
        <v>42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579</v>
      </c>
      <c r="IL312" s="61">
        <f t="shared" ref="IL312:IL317" si="5238">IL311-IJ312</f>
        <v>42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141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10486</v>
      </c>
      <c r="JJ312" s="11">
        <f t="shared" si="5099"/>
        <v>873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574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573</v>
      </c>
      <c r="R313" s="61">
        <f t="shared" si="5200"/>
        <v>39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569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54</v>
      </c>
      <c r="AP313" s="61">
        <f t="shared" si="5204"/>
        <v>4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574</v>
      </c>
      <c r="BB313" s="61">
        <f t="shared" si="5206"/>
        <v>39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575</v>
      </c>
      <c r="BN313" s="61">
        <f t="shared" si="5208"/>
        <v>39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572</v>
      </c>
      <c r="BZ313" s="61">
        <f t="shared" si="5210"/>
        <v>39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545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553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566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113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574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563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551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559</v>
      </c>
      <c r="FR313" s="61">
        <f t="shared" si="5226"/>
        <v>41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566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583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76</v>
      </c>
      <c r="HB313" s="61">
        <f t="shared" si="5232"/>
        <v>5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587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580</v>
      </c>
      <c r="HZ313" s="61">
        <f t="shared" si="5236"/>
        <v>42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579</v>
      </c>
      <c r="IL313" s="61">
        <f t="shared" si="5238"/>
        <v>42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141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10486</v>
      </c>
      <c r="JJ313" s="11">
        <f t="shared" si="5099"/>
        <v>873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574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573</v>
      </c>
      <c r="R314" s="61">
        <f t="shared" si="5200"/>
        <v>39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569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54</v>
      </c>
      <c r="AP314" s="61">
        <f t="shared" si="5204"/>
        <v>4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574</v>
      </c>
      <c r="BB314" s="61">
        <f t="shared" si="5206"/>
        <v>39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575</v>
      </c>
      <c r="BN314" s="61">
        <f t="shared" si="5208"/>
        <v>39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572</v>
      </c>
      <c r="BZ314" s="61">
        <f t="shared" si="5210"/>
        <v>39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545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553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566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113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574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563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551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559</v>
      </c>
      <c r="FR314" s="61">
        <f t="shared" si="5226"/>
        <v>41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566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583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76</v>
      </c>
      <c r="HB314" s="61">
        <f t="shared" si="5232"/>
        <v>5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587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580</v>
      </c>
      <c r="HZ314" s="61">
        <f t="shared" si="5236"/>
        <v>42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579</v>
      </c>
      <c r="IL314" s="61">
        <f t="shared" si="5238"/>
        <v>42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141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10486</v>
      </c>
      <c r="JJ314" s="11">
        <f t="shared" si="5099"/>
        <v>873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574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573</v>
      </c>
      <c r="R315" s="61">
        <f t="shared" si="5200"/>
        <v>39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569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54</v>
      </c>
      <c r="AP315" s="61">
        <f t="shared" si="5204"/>
        <v>4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574</v>
      </c>
      <c r="BB315" s="61">
        <f t="shared" si="5206"/>
        <v>39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575</v>
      </c>
      <c r="BN315" s="61">
        <f t="shared" si="5208"/>
        <v>39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572</v>
      </c>
      <c r="BZ315" s="61">
        <f t="shared" si="5210"/>
        <v>39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545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553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566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113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574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563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551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559</v>
      </c>
      <c r="FR315" s="61">
        <f t="shared" si="5226"/>
        <v>41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566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583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76</v>
      </c>
      <c r="HB315" s="61">
        <f t="shared" si="5232"/>
        <v>5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587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580</v>
      </c>
      <c r="HZ315" s="61">
        <f t="shared" si="5236"/>
        <v>42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579</v>
      </c>
      <c r="IL315" s="61">
        <f t="shared" si="5238"/>
        <v>42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141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10486</v>
      </c>
      <c r="JJ315" s="11">
        <f t="shared" si="5099"/>
        <v>873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3491</v>
      </c>
      <c r="KC315" s="714"/>
      <c r="KD315" s="714">
        <f t="shared" ref="KD315" si="5251">SUM(CK308,CW308,DI308,DU308,EG308,ES308,FE308)</f>
        <v>3465</v>
      </c>
      <c r="KE315" s="714"/>
      <c r="KF315" s="714">
        <f t="shared" ref="KF315" si="5252">SUM(FQ308,GC308,GO308,HA308,HM308,HY308,IK308)</f>
        <v>3530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574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573</v>
      </c>
      <c r="R316" s="61">
        <f t="shared" si="5200"/>
        <v>39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569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54</v>
      </c>
      <c r="AP316" s="61">
        <f t="shared" si="5204"/>
        <v>4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574</v>
      </c>
      <c r="BB316" s="61">
        <f t="shared" si="5206"/>
        <v>39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575</v>
      </c>
      <c r="BN316" s="61">
        <f t="shared" si="5208"/>
        <v>39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572</v>
      </c>
      <c r="BZ316" s="61">
        <f t="shared" si="5210"/>
        <v>39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545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553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566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113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574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563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551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559</v>
      </c>
      <c r="FR316" s="61">
        <f t="shared" si="5226"/>
        <v>41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566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583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76</v>
      </c>
      <c r="HB316" s="61">
        <f t="shared" si="5232"/>
        <v>5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587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580</v>
      </c>
      <c r="HZ316" s="61">
        <f t="shared" si="5236"/>
        <v>42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579</v>
      </c>
      <c r="IL316" s="61">
        <f t="shared" si="5238"/>
        <v>42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141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10486</v>
      </c>
      <c r="JJ316" s="11">
        <f t="shared" si="5099"/>
        <v>873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574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573</v>
      </c>
      <c r="R317" s="61">
        <f t="shared" si="5200"/>
        <v>39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569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54</v>
      </c>
      <c r="AP317" s="61">
        <f t="shared" si="5204"/>
        <v>4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574</v>
      </c>
      <c r="BB317" s="61">
        <f t="shared" si="5206"/>
        <v>39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575</v>
      </c>
      <c r="BN317" s="61">
        <f t="shared" si="5208"/>
        <v>39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572</v>
      </c>
      <c r="BZ317" s="61">
        <f t="shared" si="5210"/>
        <v>39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545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553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566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113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574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563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551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559</v>
      </c>
      <c r="FR317" s="61">
        <f t="shared" si="5226"/>
        <v>41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566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583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76</v>
      </c>
      <c r="HB317" s="61">
        <f t="shared" si="5232"/>
        <v>5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587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580</v>
      </c>
      <c r="HZ317" s="61">
        <f t="shared" si="5236"/>
        <v>42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579</v>
      </c>
      <c r="IL317" s="61">
        <f t="shared" si="5238"/>
        <v>42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141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10486</v>
      </c>
      <c r="JJ317" s="11">
        <f t="shared" si="5099"/>
        <v>873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454</v>
      </c>
      <c r="KC317" s="763">
        <f t="shared" ref="KC317" si="5258">KB317/$KB$10</f>
        <v>0.11508238276299113</v>
      </c>
      <c r="KD317" s="714">
        <f t="shared" ref="KD317" si="5259">KD308+KD313</f>
        <v>477</v>
      </c>
      <c r="KE317" s="763">
        <f t="shared" ref="KE317" si="5260">KD317/$KD$10</f>
        <v>0.12100456621004566</v>
      </c>
      <c r="KF317" s="714">
        <f t="shared" ref="KF317" si="5261">KF308+KF313</f>
        <v>417</v>
      </c>
      <c r="KG317" s="770">
        <f t="shared" ref="KG317" si="5262">KF317/$KF$10</f>
        <v>0.10564986065366101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73402</v>
      </c>
      <c r="JJ318" s="27">
        <f t="shared" si="5265"/>
        <v>6111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573</v>
      </c>
      <c r="R320" s="33">
        <f>R317-P320</f>
        <v>39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569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54</v>
      </c>
      <c r="AP320" s="33">
        <f>AP317-AN320</f>
        <v>4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575</v>
      </c>
      <c r="BN320" s="33">
        <f>BN317-BL320</f>
        <v>39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572</v>
      </c>
      <c r="BZ320" s="33">
        <f>BZ317-BX320</f>
        <v>39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545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553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113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574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559</v>
      </c>
      <c r="FR320" s="33">
        <f>FR317-FP320</f>
        <v>41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566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580</v>
      </c>
      <c r="HZ320" s="33">
        <f>HZ317-HX320</f>
        <v>42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579</v>
      </c>
      <c r="IL320" s="33">
        <f>IL317-IJ320</f>
        <v>42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141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10486</v>
      </c>
      <c r="JJ320" s="11">
        <f t="shared" si="5099"/>
        <v>873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574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573</v>
      </c>
      <c r="R321" s="61">
        <f t="shared" ref="R321:R326" si="5350">R320-P321</f>
        <v>39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569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54</v>
      </c>
      <c r="AP321" s="61">
        <f t="shared" ref="AP321:AP326" si="5354">AP320-AN321</f>
        <v>4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574</v>
      </c>
      <c r="BB321" s="61">
        <f t="shared" ref="BB321:BB326" si="5356">BB320-AZ321</f>
        <v>39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575</v>
      </c>
      <c r="BN321" s="61">
        <f t="shared" ref="BN321:BN326" si="5358">BN320-BL321</f>
        <v>39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572</v>
      </c>
      <c r="BZ321" s="61">
        <f t="shared" ref="BZ321:BZ326" si="5360">BZ320-BX321</f>
        <v>39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545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553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566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113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574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563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551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559</v>
      </c>
      <c r="FR321" s="61">
        <f t="shared" ref="FR321:FR326" si="5376">FR320-FP321</f>
        <v>41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566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583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76</v>
      </c>
      <c r="HB321" s="61">
        <f t="shared" ref="HB321:HB326" si="5382">HB320-GZ321</f>
        <v>5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587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580</v>
      </c>
      <c r="HZ321" s="61">
        <f t="shared" ref="HZ321:HZ326" si="5386">HZ320-HX321</f>
        <v>42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579</v>
      </c>
      <c r="IL321" s="61">
        <f t="shared" ref="IL321:IL326" si="5388">IL320-IJ321</f>
        <v>42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141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10486</v>
      </c>
      <c r="JJ321" s="11">
        <f t="shared" si="5099"/>
        <v>873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574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573</v>
      </c>
      <c r="R322" s="61">
        <f t="shared" si="5350"/>
        <v>39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569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54</v>
      </c>
      <c r="AP322" s="61">
        <f t="shared" si="5354"/>
        <v>4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574</v>
      </c>
      <c r="BB322" s="61">
        <f t="shared" si="5356"/>
        <v>39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575</v>
      </c>
      <c r="BN322" s="61">
        <f t="shared" si="5358"/>
        <v>39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572</v>
      </c>
      <c r="BZ322" s="61">
        <f t="shared" si="5360"/>
        <v>39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545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553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566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113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574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563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551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559</v>
      </c>
      <c r="FR322" s="61">
        <f t="shared" si="5376"/>
        <v>41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566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583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76</v>
      </c>
      <c r="HB322" s="61">
        <f t="shared" si="5382"/>
        <v>5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587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580</v>
      </c>
      <c r="HZ322" s="61">
        <f t="shared" si="5386"/>
        <v>42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579</v>
      </c>
      <c r="IL322" s="61">
        <f t="shared" si="5388"/>
        <v>42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141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10486</v>
      </c>
      <c r="JJ322" s="11">
        <f t="shared" si="5099"/>
        <v>873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574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573</v>
      </c>
      <c r="R323" s="61">
        <f t="shared" si="5350"/>
        <v>39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569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54</v>
      </c>
      <c r="AP323" s="61">
        <f t="shared" si="5354"/>
        <v>4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574</v>
      </c>
      <c r="BB323" s="61">
        <f t="shared" si="5356"/>
        <v>39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575</v>
      </c>
      <c r="BN323" s="61">
        <f t="shared" si="5358"/>
        <v>39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572</v>
      </c>
      <c r="BZ323" s="61">
        <f t="shared" si="5360"/>
        <v>39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545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553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566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113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574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563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551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559</v>
      </c>
      <c r="FR323" s="61">
        <f t="shared" si="5376"/>
        <v>41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566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583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76</v>
      </c>
      <c r="HB323" s="61">
        <f t="shared" si="5382"/>
        <v>5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587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580</v>
      </c>
      <c r="HZ323" s="61">
        <f t="shared" si="5386"/>
        <v>42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579</v>
      </c>
      <c r="IL323" s="61">
        <f t="shared" si="5388"/>
        <v>42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141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10486</v>
      </c>
      <c r="JJ323" s="11">
        <f t="shared" si="5099"/>
        <v>873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574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573</v>
      </c>
      <c r="R324" s="61">
        <f t="shared" si="5350"/>
        <v>39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569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54</v>
      </c>
      <c r="AP324" s="61">
        <f t="shared" si="5354"/>
        <v>4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574</v>
      </c>
      <c r="BB324" s="61">
        <f t="shared" si="5356"/>
        <v>39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575</v>
      </c>
      <c r="BN324" s="61">
        <f t="shared" si="5358"/>
        <v>39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572</v>
      </c>
      <c r="BZ324" s="61">
        <f t="shared" si="5360"/>
        <v>39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545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553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566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113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574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563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551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559</v>
      </c>
      <c r="FR324" s="61">
        <f t="shared" si="5376"/>
        <v>41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566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583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76</v>
      </c>
      <c r="HB324" s="61">
        <f t="shared" si="5382"/>
        <v>5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587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580</v>
      </c>
      <c r="HZ324" s="61">
        <f t="shared" si="5386"/>
        <v>42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579</v>
      </c>
      <c r="IL324" s="61">
        <f t="shared" si="5388"/>
        <v>42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141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10486</v>
      </c>
      <c r="JJ324" s="11">
        <f t="shared" si="5099"/>
        <v>873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3491</v>
      </c>
      <c r="KC324" s="714"/>
      <c r="KD324" s="714">
        <f t="shared" ref="KD324" si="5401">SUM(CK317,CW317,DI317,DU317,EG317,ES317,FE317)</f>
        <v>3465</v>
      </c>
      <c r="KE324" s="714"/>
      <c r="KF324" s="714">
        <f t="shared" ref="KF324" si="5402">SUM(FQ317,GC317,GO317,HA317,HM317,HY317,IK317)</f>
        <v>3530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574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573</v>
      </c>
      <c r="R325" s="61">
        <f t="shared" si="5350"/>
        <v>39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569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54</v>
      </c>
      <c r="AP325" s="61">
        <f t="shared" si="5354"/>
        <v>4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574</v>
      </c>
      <c r="BB325" s="61">
        <f t="shared" si="5356"/>
        <v>39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575</v>
      </c>
      <c r="BN325" s="61">
        <f t="shared" si="5358"/>
        <v>39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572</v>
      </c>
      <c r="BZ325" s="61">
        <f t="shared" si="5360"/>
        <v>39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545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553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566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113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574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563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551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559</v>
      </c>
      <c r="FR325" s="61">
        <f t="shared" si="5376"/>
        <v>41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566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583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76</v>
      </c>
      <c r="HB325" s="61">
        <f t="shared" si="5382"/>
        <v>5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587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580</v>
      </c>
      <c r="HZ325" s="61">
        <f t="shared" si="5386"/>
        <v>42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579</v>
      </c>
      <c r="IL325" s="61">
        <f t="shared" si="5388"/>
        <v>42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141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10486</v>
      </c>
      <c r="JJ325" s="11">
        <f t="shared" si="5099"/>
        <v>873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574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573</v>
      </c>
      <c r="R326" s="61">
        <f t="shared" si="5350"/>
        <v>39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569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54</v>
      </c>
      <c r="AP326" s="61">
        <f t="shared" si="5354"/>
        <v>4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574</v>
      </c>
      <c r="BB326" s="61">
        <f t="shared" si="5356"/>
        <v>39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575</v>
      </c>
      <c r="BN326" s="61">
        <f t="shared" si="5358"/>
        <v>39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572</v>
      </c>
      <c r="BZ326" s="61">
        <f t="shared" si="5360"/>
        <v>39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545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553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566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113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574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563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551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559</v>
      </c>
      <c r="FR326" s="61">
        <f t="shared" si="5376"/>
        <v>41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566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583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76</v>
      </c>
      <c r="HB326" s="61">
        <f t="shared" si="5382"/>
        <v>5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587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580</v>
      </c>
      <c r="HZ326" s="61">
        <f t="shared" si="5386"/>
        <v>42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579</v>
      </c>
      <c r="IL326" s="61">
        <f t="shared" si="5388"/>
        <v>42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141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10486</v>
      </c>
      <c r="JJ326" s="11">
        <f t="shared" si="5099"/>
        <v>873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454</v>
      </c>
      <c r="KC326" s="763">
        <f t="shared" ref="KC326" si="5409">KB326/$KB$10</f>
        <v>0.11508238276299113</v>
      </c>
      <c r="KD326" s="714">
        <f t="shared" ref="KD326" si="5410">KD317+KD322</f>
        <v>477</v>
      </c>
      <c r="KE326" s="763">
        <f t="shared" ref="KE326" si="5411">KD326/$KD$10</f>
        <v>0.12100456621004566</v>
      </c>
      <c r="KF326" s="714">
        <f t="shared" ref="KF326" si="5412">KF317+KF322</f>
        <v>417</v>
      </c>
      <c r="KG326" s="770">
        <f t="shared" ref="KG326" si="5413">KF326/$KF$10</f>
        <v>0.10564986065366101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73402</v>
      </c>
      <c r="JJ327" s="27">
        <f t="shared" si="5416"/>
        <v>6111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573</v>
      </c>
      <c r="R329" s="33">
        <f>R326-P329</f>
        <v>39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569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54</v>
      </c>
      <c r="AP329" s="33">
        <f>AP326-AN329</f>
        <v>4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575</v>
      </c>
      <c r="BN329" s="33">
        <f>BN326-BL329</f>
        <v>39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572</v>
      </c>
      <c r="BZ329" s="33">
        <f>BZ326-BX329</f>
        <v>39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545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553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113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574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559</v>
      </c>
      <c r="FR329" s="33">
        <f>FR326-FP329</f>
        <v>41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566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580</v>
      </c>
      <c r="HZ329" s="33">
        <f>HZ326-HX329</f>
        <v>42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579</v>
      </c>
      <c r="IL329" s="33">
        <f>IL326-IJ329</f>
        <v>42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141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10486</v>
      </c>
      <c r="JJ329" s="11">
        <f t="shared" si="5099"/>
        <v>873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574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573</v>
      </c>
      <c r="R330" s="61">
        <f t="shared" ref="R330:R335" si="5501">R329-P330</f>
        <v>39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569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54</v>
      </c>
      <c r="AP330" s="61">
        <f t="shared" ref="AP330:AP335" si="5505">AP329-AN330</f>
        <v>4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574</v>
      </c>
      <c r="BB330" s="61">
        <f t="shared" ref="BB330:BB335" si="5507">BB329-AZ330</f>
        <v>39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575</v>
      </c>
      <c r="BN330" s="61">
        <f t="shared" ref="BN330:BN335" si="5509">BN329-BL330</f>
        <v>39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572</v>
      </c>
      <c r="BZ330" s="61">
        <f t="shared" ref="BZ330:BZ335" si="5511">BZ329-BX330</f>
        <v>39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545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553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566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113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574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563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551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559</v>
      </c>
      <c r="FR330" s="61">
        <f t="shared" ref="FR330:FR335" si="5527">FR329-FP330</f>
        <v>41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566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583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76</v>
      </c>
      <c r="HB330" s="61">
        <f t="shared" ref="HB330:HB335" si="5533">HB329-GZ330</f>
        <v>5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587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580</v>
      </c>
      <c r="HZ330" s="61">
        <f t="shared" ref="HZ330:HZ335" si="5537">HZ329-HX330</f>
        <v>42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579</v>
      </c>
      <c r="IL330" s="61">
        <f t="shared" ref="IL330:IL335" si="5539">IL329-IJ330</f>
        <v>42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141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10486</v>
      </c>
      <c r="JJ330" s="11">
        <f t="shared" si="5099"/>
        <v>873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574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573</v>
      </c>
      <c r="R331" s="61">
        <f t="shared" si="5501"/>
        <v>39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569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54</v>
      </c>
      <c r="AP331" s="61">
        <f t="shared" si="5505"/>
        <v>4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574</v>
      </c>
      <c r="BB331" s="61">
        <f t="shared" si="5507"/>
        <v>39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575</v>
      </c>
      <c r="BN331" s="61">
        <f t="shared" si="5509"/>
        <v>39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572</v>
      </c>
      <c r="BZ331" s="61">
        <f t="shared" si="5511"/>
        <v>39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545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553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566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113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574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563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551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559</v>
      </c>
      <c r="FR331" s="61">
        <f t="shared" si="5527"/>
        <v>41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566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583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76</v>
      </c>
      <c r="HB331" s="61">
        <f t="shared" si="5533"/>
        <v>5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587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580</v>
      </c>
      <c r="HZ331" s="61">
        <f t="shared" si="5537"/>
        <v>42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579</v>
      </c>
      <c r="IL331" s="61">
        <f t="shared" si="5539"/>
        <v>42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141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10486</v>
      </c>
      <c r="JJ331" s="11">
        <f t="shared" si="5099"/>
        <v>873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574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573</v>
      </c>
      <c r="R332" s="61">
        <f t="shared" si="5501"/>
        <v>39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569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54</v>
      </c>
      <c r="AP332" s="61">
        <f t="shared" si="5505"/>
        <v>4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574</v>
      </c>
      <c r="BB332" s="61">
        <f t="shared" si="5507"/>
        <v>39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575</v>
      </c>
      <c r="BN332" s="61">
        <f t="shared" si="5509"/>
        <v>39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572</v>
      </c>
      <c r="BZ332" s="61">
        <f t="shared" si="5511"/>
        <v>39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545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553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566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113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574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563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551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559</v>
      </c>
      <c r="FR332" s="61">
        <f t="shared" si="5527"/>
        <v>41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566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583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76</v>
      </c>
      <c r="HB332" s="61">
        <f t="shared" si="5533"/>
        <v>5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587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580</v>
      </c>
      <c r="HZ332" s="61">
        <f t="shared" si="5537"/>
        <v>42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579</v>
      </c>
      <c r="IL332" s="61">
        <f t="shared" si="5539"/>
        <v>42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141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10486</v>
      </c>
      <c r="JJ332" s="11">
        <f t="shared" si="5099"/>
        <v>873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574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573</v>
      </c>
      <c r="R333" s="61">
        <f t="shared" si="5501"/>
        <v>39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569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54</v>
      </c>
      <c r="AP333" s="61">
        <f t="shared" si="5505"/>
        <v>4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574</v>
      </c>
      <c r="BB333" s="61">
        <f t="shared" si="5507"/>
        <v>39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575</v>
      </c>
      <c r="BN333" s="61">
        <f t="shared" si="5509"/>
        <v>39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572</v>
      </c>
      <c r="BZ333" s="61">
        <f t="shared" si="5511"/>
        <v>39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545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553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566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113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574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563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551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559</v>
      </c>
      <c r="FR333" s="61">
        <f t="shared" si="5527"/>
        <v>41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566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583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76</v>
      </c>
      <c r="HB333" s="61">
        <f t="shared" si="5533"/>
        <v>5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587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580</v>
      </c>
      <c r="HZ333" s="61">
        <f t="shared" si="5537"/>
        <v>42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579</v>
      </c>
      <c r="IL333" s="61">
        <f t="shared" si="5539"/>
        <v>42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141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10486</v>
      </c>
      <c r="JJ333" s="11">
        <f t="shared" si="5099"/>
        <v>873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3491</v>
      </c>
      <c r="KC333" s="714"/>
      <c r="KD333" s="714">
        <f t="shared" ref="KD333" si="5552">SUM(CK326,CW326,DI326,DU326,EG326,ES326,FE326)</f>
        <v>3465</v>
      </c>
      <c r="KE333" s="714"/>
      <c r="KF333" s="714">
        <f t="shared" ref="KF333" si="5553">SUM(FQ326,GC326,GO326,HA326,HM326,HY326,IK326)</f>
        <v>3530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574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573</v>
      </c>
      <c r="R334" s="61">
        <f t="shared" si="5501"/>
        <v>39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569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54</v>
      </c>
      <c r="AP334" s="61">
        <f t="shared" si="5505"/>
        <v>4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574</v>
      </c>
      <c r="BB334" s="61">
        <f t="shared" si="5507"/>
        <v>39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575</v>
      </c>
      <c r="BN334" s="61">
        <f t="shared" si="5509"/>
        <v>39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572</v>
      </c>
      <c r="BZ334" s="61">
        <f t="shared" si="5511"/>
        <v>39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545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553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566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113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574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563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551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559</v>
      </c>
      <c r="FR334" s="61">
        <f t="shared" si="5527"/>
        <v>41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566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583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76</v>
      </c>
      <c r="HB334" s="61">
        <f t="shared" si="5533"/>
        <v>5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587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580</v>
      </c>
      <c r="HZ334" s="61">
        <f t="shared" si="5537"/>
        <v>42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579</v>
      </c>
      <c r="IL334" s="61">
        <f t="shared" si="5539"/>
        <v>42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141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10486</v>
      </c>
      <c r="JJ334" s="11">
        <f t="shared" si="5099"/>
        <v>873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574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573</v>
      </c>
      <c r="R335" s="61">
        <f t="shared" si="5501"/>
        <v>39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569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54</v>
      </c>
      <c r="AP335" s="61">
        <f t="shared" si="5505"/>
        <v>4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574</v>
      </c>
      <c r="BB335" s="61">
        <f t="shared" si="5507"/>
        <v>39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575</v>
      </c>
      <c r="BN335" s="61">
        <f t="shared" si="5509"/>
        <v>39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572</v>
      </c>
      <c r="BZ335" s="61">
        <f t="shared" si="5511"/>
        <v>39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545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553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566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113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574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563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551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559</v>
      </c>
      <c r="FR335" s="61">
        <f t="shared" si="5527"/>
        <v>41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566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583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76</v>
      </c>
      <c r="HB335" s="61">
        <f t="shared" si="5533"/>
        <v>5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587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580</v>
      </c>
      <c r="HZ335" s="61">
        <f t="shared" si="5537"/>
        <v>42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579</v>
      </c>
      <c r="IL335" s="61">
        <f t="shared" si="5539"/>
        <v>42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141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10486</v>
      </c>
      <c r="JJ335" s="11">
        <f t="shared" si="5099"/>
        <v>873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454</v>
      </c>
      <c r="KC335" s="763">
        <f t="shared" ref="KC335" si="5560">KB335/$KB$10</f>
        <v>0.11508238276299113</v>
      </c>
      <c r="KD335" s="714">
        <f t="shared" ref="KD335" si="5561">KD326+KD331</f>
        <v>477</v>
      </c>
      <c r="KE335" s="763">
        <f t="shared" ref="KE335" si="5562">KD335/$KD$10</f>
        <v>0.12100456621004566</v>
      </c>
      <c r="KF335" s="714">
        <f t="shared" ref="KF335" si="5563">KF326+KF331</f>
        <v>417</v>
      </c>
      <c r="KG335" s="770">
        <f t="shared" ref="KG335" si="5564">KF335/$KF$10</f>
        <v>0.10564986065366101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73402</v>
      </c>
      <c r="JJ336" s="27">
        <f t="shared" si="5567"/>
        <v>6111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573</v>
      </c>
      <c r="R338" s="33">
        <f>R335-P338</f>
        <v>39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569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54</v>
      </c>
      <c r="AP338" s="33">
        <f>AP335-AN338</f>
        <v>4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575</v>
      </c>
      <c r="BN338" s="33">
        <f>BN335-BL338</f>
        <v>39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572</v>
      </c>
      <c r="BZ338" s="33">
        <f>BZ335-BX338</f>
        <v>39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545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553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113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574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559</v>
      </c>
      <c r="FR338" s="33">
        <f>FR335-FP338</f>
        <v>41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566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580</v>
      </c>
      <c r="HZ338" s="33">
        <f>HZ335-HX338</f>
        <v>42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579</v>
      </c>
      <c r="IL338" s="33">
        <f>IL335-IJ338</f>
        <v>42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141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10486</v>
      </c>
      <c r="JJ338" s="11">
        <f t="shared" si="5099"/>
        <v>873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574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573</v>
      </c>
      <c r="R339" s="61">
        <f t="shared" ref="R339:R344" si="5652">R338-P339</f>
        <v>39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569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54</v>
      </c>
      <c r="AP339" s="61">
        <f t="shared" ref="AP339:AP344" si="5656">AP338-AN339</f>
        <v>4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574</v>
      </c>
      <c r="BB339" s="61">
        <f t="shared" ref="BB339:BB344" si="5658">BB338-AZ339</f>
        <v>39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575</v>
      </c>
      <c r="BN339" s="61">
        <f t="shared" ref="BN339:BN344" si="5660">BN338-BL339</f>
        <v>39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572</v>
      </c>
      <c r="BZ339" s="61">
        <f t="shared" ref="BZ339:BZ344" si="5662">BZ338-BX339</f>
        <v>39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545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553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566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113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574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563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551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559</v>
      </c>
      <c r="FR339" s="61">
        <f t="shared" ref="FR339" si="5678">FR338-FP339</f>
        <v>41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566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583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76</v>
      </c>
      <c r="HB339" s="61">
        <f t="shared" ref="HB339:HB344" si="5684">HB338-GZ339</f>
        <v>5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587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580</v>
      </c>
      <c r="HZ339" s="61">
        <f t="shared" ref="HZ339" si="5688">HZ338-HX339</f>
        <v>42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579</v>
      </c>
      <c r="IL339" s="61">
        <f t="shared" ref="IL339:IL344" si="5690">IL338-IJ339</f>
        <v>42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141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10486</v>
      </c>
      <c r="JJ339" s="11">
        <f t="shared" si="5099"/>
        <v>873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574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573</v>
      </c>
      <c r="R340" s="61">
        <f t="shared" ref="R340:R341" si="5700">R339-P340</f>
        <v>39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569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54</v>
      </c>
      <c r="AP340" s="61">
        <f t="shared" ref="AP340:AP341" si="5708">AP339-AN340</f>
        <v>4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574</v>
      </c>
      <c r="BB340" s="61">
        <f t="shared" ref="BB340:BB341" si="5712">BB339-AZ340</f>
        <v>39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575</v>
      </c>
      <c r="BN340" s="61">
        <f t="shared" ref="BN340:BN341" si="5716">BN339-BL340</f>
        <v>39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572</v>
      </c>
      <c r="BZ340" s="61">
        <f t="shared" ref="BZ340:BZ341" si="5720">BZ339-BX340</f>
        <v>39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545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553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566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113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574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563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551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559</v>
      </c>
      <c r="FR340" s="61">
        <f t="shared" ref="FR340:FR341" si="5752">FR339-FP340</f>
        <v>41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566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583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76</v>
      </c>
      <c r="HB340" s="61">
        <f t="shared" ref="HB340:HB341" si="5764">HB339-GZ340</f>
        <v>5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587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580</v>
      </c>
      <c r="HZ340" s="61">
        <f t="shared" ref="HZ340:HZ341" si="5772">HZ339-HX340</f>
        <v>42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579</v>
      </c>
      <c r="IL340" s="61">
        <f t="shared" si="5690"/>
        <v>42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141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10486</v>
      </c>
      <c r="JJ340" s="11">
        <f t="shared" si="5099"/>
        <v>873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574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573</v>
      </c>
      <c r="R341" s="61">
        <f t="shared" si="5700"/>
        <v>39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569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54</v>
      </c>
      <c r="AP341" s="61">
        <f t="shared" si="5708"/>
        <v>4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574</v>
      </c>
      <c r="BB341" s="61">
        <f t="shared" si="5712"/>
        <v>39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575</v>
      </c>
      <c r="BN341" s="61">
        <f t="shared" si="5716"/>
        <v>39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572</v>
      </c>
      <c r="BZ341" s="61">
        <f t="shared" si="5720"/>
        <v>39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545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553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566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113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574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563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551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559</v>
      </c>
      <c r="FR341" s="61">
        <f t="shared" si="5752"/>
        <v>41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566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583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76</v>
      </c>
      <c r="HB341" s="61">
        <f t="shared" si="5764"/>
        <v>5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587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580</v>
      </c>
      <c r="HZ341" s="61">
        <f t="shared" si="5772"/>
        <v>42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579</v>
      </c>
      <c r="IL341" s="61">
        <f t="shared" si="5690"/>
        <v>42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141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10486</v>
      </c>
      <c r="JJ341" s="11">
        <f t="shared" si="5099"/>
        <v>873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574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573</v>
      </c>
      <c r="R342" s="61">
        <f t="shared" si="5652"/>
        <v>39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569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54</v>
      </c>
      <c r="AP342" s="61">
        <f t="shared" si="5656"/>
        <v>4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574</v>
      </c>
      <c r="BB342" s="61">
        <f t="shared" si="5658"/>
        <v>39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575</v>
      </c>
      <c r="BN342" s="61">
        <f t="shared" si="5660"/>
        <v>39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572</v>
      </c>
      <c r="BZ342" s="61">
        <f t="shared" si="5662"/>
        <v>39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545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553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566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113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574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563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551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559</v>
      </c>
      <c r="FR342" s="61">
        <f t="shared" ref="FR342:FR344" si="5783">FR341-FP342</f>
        <v>41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566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583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76</v>
      </c>
      <c r="HB342" s="61">
        <f t="shared" si="5684"/>
        <v>5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587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580</v>
      </c>
      <c r="HZ342" s="61">
        <f t="shared" ref="HZ342:HZ344" si="5785">HZ341-HX342</f>
        <v>42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579</v>
      </c>
      <c r="IL342" s="61">
        <f t="shared" si="5690"/>
        <v>42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141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10486</v>
      </c>
      <c r="JJ342" s="11">
        <f t="shared" si="5099"/>
        <v>873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3491</v>
      </c>
      <c r="KC342" s="714"/>
      <c r="KD342" s="714">
        <f t="shared" ref="KD342" si="5787">SUM(CK335,CW335,DI335,DU335,EG335,ES335,FE335)</f>
        <v>3465</v>
      </c>
      <c r="KE342" s="714"/>
      <c r="KF342" s="714">
        <f t="shared" ref="KF342" si="5788">SUM(FQ335,GC335,GO335,HA335,HM335,HY335,IK335)</f>
        <v>3530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574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573</v>
      </c>
      <c r="R343" s="61">
        <f t="shared" si="5652"/>
        <v>39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569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54</v>
      </c>
      <c r="AP343" s="61">
        <f t="shared" si="5656"/>
        <v>4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574</v>
      </c>
      <c r="BB343" s="61">
        <f t="shared" si="5658"/>
        <v>39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575</v>
      </c>
      <c r="BN343" s="61">
        <f t="shared" si="5660"/>
        <v>39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572</v>
      </c>
      <c r="BZ343" s="61">
        <f t="shared" si="5662"/>
        <v>39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545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553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566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113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574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563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551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559</v>
      </c>
      <c r="FR343" s="61">
        <f t="shared" si="5783"/>
        <v>41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566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583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76</v>
      </c>
      <c r="HB343" s="61">
        <f t="shared" si="5684"/>
        <v>5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587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580</v>
      </c>
      <c r="HZ343" s="61">
        <f t="shared" si="5785"/>
        <v>42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579</v>
      </c>
      <c r="IL343" s="61">
        <f t="shared" si="5690"/>
        <v>42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141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10486</v>
      </c>
      <c r="JJ343" s="11">
        <f t="shared" si="5099"/>
        <v>873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574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573</v>
      </c>
      <c r="R344" s="61">
        <f t="shared" si="5652"/>
        <v>39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569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54</v>
      </c>
      <c r="AP344" s="61">
        <f t="shared" si="5656"/>
        <v>4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574</v>
      </c>
      <c r="BB344" s="61">
        <f t="shared" si="5658"/>
        <v>39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575</v>
      </c>
      <c r="BN344" s="61">
        <f t="shared" si="5660"/>
        <v>39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572</v>
      </c>
      <c r="BZ344" s="61">
        <f t="shared" si="5662"/>
        <v>39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545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553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566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113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574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563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551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559</v>
      </c>
      <c r="FR344" s="61">
        <f t="shared" si="5783"/>
        <v>41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566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583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76</v>
      </c>
      <c r="HB344" s="61">
        <f t="shared" si="5684"/>
        <v>5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587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580</v>
      </c>
      <c r="HZ344" s="61">
        <f t="shared" si="5785"/>
        <v>42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579</v>
      </c>
      <c r="IL344" s="61">
        <f t="shared" si="5690"/>
        <v>42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141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10486</v>
      </c>
      <c r="JJ344" s="11">
        <f t="shared" si="5099"/>
        <v>873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454</v>
      </c>
      <c r="KC344" s="763">
        <f t="shared" ref="KC344" si="5794">KB344/$KB$10</f>
        <v>0.11508238276299113</v>
      </c>
      <c r="KD344" s="714">
        <f t="shared" ref="KD344" si="5795">KD335+KD340</f>
        <v>477</v>
      </c>
      <c r="KE344" s="763">
        <f t="shared" ref="KE344" si="5796">KD344/$KD$10</f>
        <v>0.12100456621004566</v>
      </c>
      <c r="KF344" s="714">
        <f t="shared" ref="KF344" si="5797">KF335+KF340</f>
        <v>417</v>
      </c>
      <c r="KG344" s="770">
        <f t="shared" ref="KG344" si="5798">KF344/$KF$10</f>
        <v>0.10564986065366101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73402</v>
      </c>
      <c r="JJ345" s="27">
        <f t="shared" si="5801"/>
        <v>6111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573</v>
      </c>
      <c r="R347" s="33">
        <f>R344-P347</f>
        <v>39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569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54</v>
      </c>
      <c r="AP347" s="33">
        <f>AP344-AN347</f>
        <v>4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575</v>
      </c>
      <c r="BN347" s="33">
        <f>BN344-BL347</f>
        <v>39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572</v>
      </c>
      <c r="BZ347" s="33">
        <f>BZ344-BX347</f>
        <v>39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545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553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113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574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559</v>
      </c>
      <c r="FR347" s="33">
        <f>FR344-FP347</f>
        <v>41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566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580</v>
      </c>
      <c r="HZ347" s="33">
        <f>HZ344-HX347</f>
        <v>42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579</v>
      </c>
      <c r="IL347" s="33">
        <f>IL344-IJ347</f>
        <v>42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141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10486</v>
      </c>
      <c r="JJ347" s="11">
        <f t="shared" si="5099"/>
        <v>873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574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573</v>
      </c>
      <c r="R348" s="61">
        <f t="shared" ref="R348:R353" si="5886">R347-P348</f>
        <v>39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569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54</v>
      </c>
      <c r="AP348" s="61">
        <f t="shared" ref="AP348:AP353" si="5890">AP347-AN348</f>
        <v>4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574</v>
      </c>
      <c r="BB348" s="61">
        <f t="shared" ref="BB348:BB353" si="5892">BB347-AZ348</f>
        <v>39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575</v>
      </c>
      <c r="BN348" s="61">
        <f t="shared" ref="BN348:BN353" si="5894">BN347-BL348</f>
        <v>39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572</v>
      </c>
      <c r="BZ348" s="61">
        <f t="shared" ref="BZ348:BZ353" si="5896">BZ347-BX348</f>
        <v>39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545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553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566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113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574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563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551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559</v>
      </c>
      <c r="FR348" s="61">
        <f t="shared" ref="FR348:FR353" si="5912">FR347-FP348</f>
        <v>41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566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583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76</v>
      </c>
      <c r="HB348" s="61">
        <f t="shared" ref="HB348:HB353" si="5918">HB347-GZ348</f>
        <v>5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587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580</v>
      </c>
      <c r="HZ348" s="61">
        <f t="shared" ref="HZ348:HZ353" si="5922">HZ347-HX348</f>
        <v>42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579</v>
      </c>
      <c r="IL348" s="61">
        <f t="shared" ref="IL348:IL353" si="5924">IL347-IJ348</f>
        <v>42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141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10486</v>
      </c>
      <c r="JJ348" s="11">
        <f t="shared" si="5099"/>
        <v>873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574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573</v>
      </c>
      <c r="R349" s="61">
        <f t="shared" si="5886"/>
        <v>39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569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54</v>
      </c>
      <c r="AP349" s="61">
        <f t="shared" si="5890"/>
        <v>4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574</v>
      </c>
      <c r="BB349" s="61">
        <f t="shared" si="5892"/>
        <v>39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575</v>
      </c>
      <c r="BN349" s="61">
        <f t="shared" si="5894"/>
        <v>39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572</v>
      </c>
      <c r="BZ349" s="61">
        <f t="shared" si="5896"/>
        <v>39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545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553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566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113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574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563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551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559</v>
      </c>
      <c r="FR349" s="61">
        <f t="shared" si="5912"/>
        <v>41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566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583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76</v>
      </c>
      <c r="HB349" s="61">
        <f t="shared" si="5918"/>
        <v>5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587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580</v>
      </c>
      <c r="HZ349" s="61">
        <f t="shared" si="5922"/>
        <v>42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579</v>
      </c>
      <c r="IL349" s="61">
        <f t="shared" si="5924"/>
        <v>42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141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10486</v>
      </c>
      <c r="JJ349" s="11">
        <f t="shared" si="5099"/>
        <v>873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574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573</v>
      </c>
      <c r="R350" s="61">
        <f t="shared" si="5886"/>
        <v>39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569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54</v>
      </c>
      <c r="AP350" s="61">
        <f t="shared" si="5890"/>
        <v>4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574</v>
      </c>
      <c r="BB350" s="61">
        <f t="shared" si="5892"/>
        <v>39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575</v>
      </c>
      <c r="BN350" s="61">
        <f t="shared" si="5894"/>
        <v>39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572</v>
      </c>
      <c r="BZ350" s="61">
        <f t="shared" si="5896"/>
        <v>39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545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553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566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113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574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563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551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559</v>
      </c>
      <c r="FR350" s="61">
        <f t="shared" si="5912"/>
        <v>41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566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583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76</v>
      </c>
      <c r="HB350" s="61">
        <f t="shared" si="5918"/>
        <v>5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587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580</v>
      </c>
      <c r="HZ350" s="61">
        <f t="shared" si="5922"/>
        <v>42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579</v>
      </c>
      <c r="IL350" s="61">
        <f t="shared" si="5924"/>
        <v>42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141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10486</v>
      </c>
      <c r="JJ350" s="11">
        <f t="shared" si="5099"/>
        <v>873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574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573</v>
      </c>
      <c r="R351" s="61">
        <f t="shared" si="5886"/>
        <v>39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569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54</v>
      </c>
      <c r="AP351" s="61">
        <f t="shared" si="5890"/>
        <v>4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574</v>
      </c>
      <c r="BB351" s="61">
        <f t="shared" si="5892"/>
        <v>39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575</v>
      </c>
      <c r="BN351" s="61">
        <f t="shared" si="5894"/>
        <v>39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572</v>
      </c>
      <c r="BZ351" s="61">
        <f t="shared" si="5896"/>
        <v>39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545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553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566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113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574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563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551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559</v>
      </c>
      <c r="FR351" s="61">
        <f t="shared" si="5912"/>
        <v>41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566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583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76</v>
      </c>
      <c r="HB351" s="61">
        <f t="shared" si="5918"/>
        <v>5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587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580</v>
      </c>
      <c r="HZ351" s="61">
        <f t="shared" si="5922"/>
        <v>42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579</v>
      </c>
      <c r="IL351" s="61">
        <f t="shared" si="5924"/>
        <v>42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141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10486</v>
      </c>
      <c r="JJ351" s="11">
        <f t="shared" si="5099"/>
        <v>873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3491</v>
      </c>
      <c r="KC351" s="714"/>
      <c r="KD351" s="714">
        <f t="shared" ref="KD351" si="5937">SUM(CK344,CW344,DI344,DU344,EG344,ES344,FE344)</f>
        <v>3465</v>
      </c>
      <c r="KE351" s="714"/>
      <c r="KF351" s="714">
        <f t="shared" ref="KF351" si="5938">SUM(FQ344,GC344,GO344,HA344,HM344,HY344,IK344)</f>
        <v>3530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574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573</v>
      </c>
      <c r="R352" s="61">
        <f t="shared" si="5886"/>
        <v>39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569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54</v>
      </c>
      <c r="AP352" s="61">
        <f t="shared" si="5890"/>
        <v>4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574</v>
      </c>
      <c r="BB352" s="61">
        <f t="shared" si="5892"/>
        <v>39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575</v>
      </c>
      <c r="BN352" s="61">
        <f t="shared" si="5894"/>
        <v>39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572</v>
      </c>
      <c r="BZ352" s="61">
        <f t="shared" si="5896"/>
        <v>39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545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553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566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113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574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563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551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559</v>
      </c>
      <c r="FR352" s="61">
        <f t="shared" si="5912"/>
        <v>41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566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583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76</v>
      </c>
      <c r="HB352" s="61">
        <f t="shared" si="5918"/>
        <v>5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587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580</v>
      </c>
      <c r="HZ352" s="61">
        <f t="shared" si="5922"/>
        <v>42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579</v>
      </c>
      <c r="IL352" s="61">
        <f t="shared" si="5924"/>
        <v>42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141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10486</v>
      </c>
      <c r="JJ352" s="11">
        <f t="shared" si="5099"/>
        <v>873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574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573</v>
      </c>
      <c r="R353" s="61">
        <f t="shared" si="5886"/>
        <v>39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569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54</v>
      </c>
      <c r="AP353" s="61">
        <f t="shared" si="5890"/>
        <v>4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574</v>
      </c>
      <c r="BB353" s="61">
        <f t="shared" si="5892"/>
        <v>39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575</v>
      </c>
      <c r="BN353" s="61">
        <f t="shared" si="5894"/>
        <v>39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572</v>
      </c>
      <c r="BZ353" s="61">
        <f t="shared" si="5896"/>
        <v>39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545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553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566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113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574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563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551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559</v>
      </c>
      <c r="FR353" s="61">
        <f t="shared" si="5912"/>
        <v>41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566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583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76</v>
      </c>
      <c r="HB353" s="61">
        <f t="shared" si="5918"/>
        <v>5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587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/>
      <c r="HU353" s="38"/>
      <c r="HV353" s="39"/>
      <c r="HW353" s="10"/>
      <c r="HX353" s="11"/>
      <c r="HY353" s="61">
        <f t="shared" si="5921"/>
        <v>580</v>
      </c>
      <c r="HZ353" s="61">
        <f t="shared" si="5922"/>
        <v>42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579</v>
      </c>
      <c r="IL353" s="61">
        <f t="shared" si="5924"/>
        <v>42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141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10486</v>
      </c>
      <c r="JJ353" s="11">
        <f t="shared" si="5099"/>
        <v>873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454</v>
      </c>
      <c r="KC353" s="763">
        <f t="shared" ref="KC353" si="5944">KB353/$KB$10</f>
        <v>0.11508238276299113</v>
      </c>
      <c r="KD353" s="714">
        <f t="shared" ref="KD353" si="5945">KD344+KD349</f>
        <v>477</v>
      </c>
      <c r="KE353" s="763">
        <f t="shared" ref="KE353" si="5946">KD353/$KD$10</f>
        <v>0.12100456621004566</v>
      </c>
      <c r="KF353" s="714">
        <f t="shared" ref="KF353" si="5947">KF344+KF349</f>
        <v>417</v>
      </c>
      <c r="KG353" s="770">
        <f t="shared" ref="KG353" si="5948">KF353/$KF$10</f>
        <v>0.10564986065366101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73402</v>
      </c>
      <c r="JJ354" s="27">
        <f t="shared" si="5951"/>
        <v>6111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573</v>
      </c>
      <c r="R356" s="33">
        <f>R353-P356</f>
        <v>39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569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54</v>
      </c>
      <c r="AP356" s="33">
        <f>AP353-AN356</f>
        <v>4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575</v>
      </c>
      <c r="BN356" s="33">
        <f>BN353-BL356</f>
        <v>39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572</v>
      </c>
      <c r="BZ356" s="33">
        <f>BZ353-BX356</f>
        <v>39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545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553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113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574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559</v>
      </c>
      <c r="FR356" s="33">
        <f>FR353-FP356</f>
        <v>41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566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580</v>
      </c>
      <c r="HZ356" s="33">
        <f>HZ353-HX356</f>
        <v>42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579</v>
      </c>
      <c r="IL356" s="33">
        <f>IL353-IJ356</f>
        <v>42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141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10486</v>
      </c>
      <c r="JJ356" s="11">
        <f t="shared" si="5099"/>
        <v>873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574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573</v>
      </c>
      <c r="R357" s="61">
        <f t="shared" ref="R357:R362" si="6036">R356-P357</f>
        <v>39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569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54</v>
      </c>
      <c r="AP357" s="61">
        <f t="shared" ref="AP357:AP362" si="6040">AP356-AN357</f>
        <v>4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574</v>
      </c>
      <c r="BB357" s="61">
        <f t="shared" ref="BB357:BB362" si="6042">BB356-AZ357</f>
        <v>39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575</v>
      </c>
      <c r="BN357" s="61">
        <f t="shared" ref="BN357:BN362" si="6044">BN356-BL357</f>
        <v>39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572</v>
      </c>
      <c r="BZ357" s="61">
        <f t="shared" ref="BZ357:BZ362" si="6046">BZ356-BX357</f>
        <v>39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545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553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566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113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574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563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551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559</v>
      </c>
      <c r="FR357" s="61">
        <f t="shared" ref="FR357:FR362" si="6062">FR356-FP357</f>
        <v>41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566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583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76</v>
      </c>
      <c r="HB357" s="61">
        <f t="shared" ref="HB357:HB362" si="6068">HB356-GZ357</f>
        <v>5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587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580</v>
      </c>
      <c r="HZ357" s="61">
        <f t="shared" ref="HZ357:HZ362" si="6072">HZ356-HX357</f>
        <v>42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579</v>
      </c>
      <c r="IL357" s="61">
        <f t="shared" ref="IL357:IL362" si="6074">IL356-IJ357</f>
        <v>42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141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10486</v>
      </c>
      <c r="JJ357" s="11">
        <f t="shared" si="5099"/>
        <v>873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574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573</v>
      </c>
      <c r="R358" s="61">
        <f t="shared" si="6036"/>
        <v>39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569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54</v>
      </c>
      <c r="AP358" s="61">
        <f t="shared" si="6040"/>
        <v>4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574</v>
      </c>
      <c r="BB358" s="61">
        <f t="shared" si="6042"/>
        <v>39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575</v>
      </c>
      <c r="BN358" s="61">
        <f t="shared" si="6044"/>
        <v>39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572</v>
      </c>
      <c r="BZ358" s="61">
        <f t="shared" si="6046"/>
        <v>39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545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553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566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113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574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563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551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559</v>
      </c>
      <c r="FR358" s="61">
        <f t="shared" si="6062"/>
        <v>41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566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583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76</v>
      </c>
      <c r="HB358" s="61">
        <f t="shared" si="6068"/>
        <v>5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587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580</v>
      </c>
      <c r="HZ358" s="61">
        <f t="shared" si="6072"/>
        <v>42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579</v>
      </c>
      <c r="IL358" s="61">
        <f t="shared" si="6074"/>
        <v>42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141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10486</v>
      </c>
      <c r="JJ358" s="11">
        <f t="shared" si="5099"/>
        <v>873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574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573</v>
      </c>
      <c r="R359" s="61">
        <f t="shared" si="6036"/>
        <v>39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569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54</v>
      </c>
      <c r="AP359" s="61">
        <f t="shared" si="6040"/>
        <v>4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574</v>
      </c>
      <c r="BB359" s="61">
        <f t="shared" si="6042"/>
        <v>39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575</v>
      </c>
      <c r="BN359" s="61">
        <f t="shared" si="6044"/>
        <v>39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572</v>
      </c>
      <c r="BZ359" s="61">
        <f t="shared" si="6046"/>
        <v>39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545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553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566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113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574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563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551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559</v>
      </c>
      <c r="FR359" s="61">
        <f t="shared" si="6062"/>
        <v>41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566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583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76</v>
      </c>
      <c r="HB359" s="61">
        <f t="shared" si="6068"/>
        <v>5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587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580</v>
      </c>
      <c r="HZ359" s="61">
        <f t="shared" si="6072"/>
        <v>42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579</v>
      </c>
      <c r="IL359" s="61">
        <f t="shared" si="6074"/>
        <v>42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141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10486</v>
      </c>
      <c r="JJ359" s="11">
        <f t="shared" si="5099"/>
        <v>873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574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573</v>
      </c>
      <c r="R360" s="61">
        <f t="shared" si="6036"/>
        <v>39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569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54</v>
      </c>
      <c r="AP360" s="61">
        <f t="shared" si="6040"/>
        <v>4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574</v>
      </c>
      <c r="BB360" s="61">
        <f t="shared" si="6042"/>
        <v>39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575</v>
      </c>
      <c r="BN360" s="61">
        <f t="shared" si="6044"/>
        <v>39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572</v>
      </c>
      <c r="BZ360" s="61">
        <f t="shared" si="6046"/>
        <v>39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545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553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566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113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574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563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551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559</v>
      </c>
      <c r="FR360" s="61">
        <f t="shared" si="6062"/>
        <v>41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566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583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76</v>
      </c>
      <c r="HB360" s="61">
        <f t="shared" si="6068"/>
        <v>5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587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580</v>
      </c>
      <c r="HZ360" s="61">
        <f t="shared" si="6072"/>
        <v>42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579</v>
      </c>
      <c r="IL360" s="61">
        <f t="shared" si="6074"/>
        <v>42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141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10486</v>
      </c>
      <c r="JJ360" s="11">
        <f t="shared" si="5099"/>
        <v>873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3491</v>
      </c>
      <c r="KC360" s="714"/>
      <c r="KD360" s="714">
        <f t="shared" ref="KD360" si="6087">SUM(CK353,CW353,DI353,DU353,EG353,ES353,FE353)</f>
        <v>3465</v>
      </c>
      <c r="KE360" s="714"/>
      <c r="KF360" s="714">
        <f t="shared" ref="KF360" si="6088">SUM(FQ353,GC353,GO353,HA353,HM353,HY353,IK353)</f>
        <v>3530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574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573</v>
      </c>
      <c r="R361" s="61">
        <f t="shared" si="6036"/>
        <v>39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569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54</v>
      </c>
      <c r="AP361" s="61">
        <f t="shared" si="6040"/>
        <v>4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574</v>
      </c>
      <c r="BB361" s="61">
        <f t="shared" si="6042"/>
        <v>39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575</v>
      </c>
      <c r="BN361" s="61">
        <f t="shared" si="6044"/>
        <v>39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572</v>
      </c>
      <c r="BZ361" s="61">
        <f t="shared" si="6046"/>
        <v>39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545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553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566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113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574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563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551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559</v>
      </c>
      <c r="FR361" s="61">
        <f t="shared" si="6062"/>
        <v>41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566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583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76</v>
      </c>
      <c r="HB361" s="61">
        <f t="shared" si="6068"/>
        <v>5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587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580</v>
      </c>
      <c r="HZ361" s="61">
        <f t="shared" si="6072"/>
        <v>42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579</v>
      </c>
      <c r="IL361" s="61">
        <f t="shared" si="6074"/>
        <v>42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141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10486</v>
      </c>
      <c r="JJ361" s="11">
        <f t="shared" si="5099"/>
        <v>873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574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573</v>
      </c>
      <c r="R362" s="61">
        <f t="shared" si="6036"/>
        <v>39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569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54</v>
      </c>
      <c r="AP362" s="61">
        <f t="shared" si="6040"/>
        <v>4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574</v>
      </c>
      <c r="BB362" s="61">
        <f t="shared" si="6042"/>
        <v>39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575</v>
      </c>
      <c r="BN362" s="61">
        <f t="shared" si="6044"/>
        <v>39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572</v>
      </c>
      <c r="BZ362" s="61">
        <f t="shared" si="6046"/>
        <v>39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545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553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566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113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574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563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551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559</v>
      </c>
      <c r="FR362" s="61">
        <f t="shared" si="6062"/>
        <v>41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566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583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76</v>
      </c>
      <c r="HB362" s="61">
        <f t="shared" si="6068"/>
        <v>5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587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580</v>
      </c>
      <c r="HZ362" s="61">
        <f t="shared" si="6072"/>
        <v>42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579</v>
      </c>
      <c r="IL362" s="61">
        <f t="shared" si="6074"/>
        <v>42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141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10486</v>
      </c>
      <c r="JJ362" s="11">
        <f t="shared" si="5099"/>
        <v>873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454</v>
      </c>
      <c r="KC362" s="763">
        <f t="shared" ref="KC362" si="6094">KB362/$KB$10</f>
        <v>0.11508238276299113</v>
      </c>
      <c r="KD362" s="714">
        <f t="shared" ref="KD362" si="6095">KD353+KD358</f>
        <v>477</v>
      </c>
      <c r="KE362" s="763">
        <f t="shared" ref="KE362" si="6096">KD362/$KD$10</f>
        <v>0.12100456621004566</v>
      </c>
      <c r="KF362" s="714">
        <f t="shared" ref="KF362" si="6097">KF353+KF358</f>
        <v>417</v>
      </c>
      <c r="KG362" s="770">
        <f t="shared" ref="KG362" si="6098">KF362/$KF$10</f>
        <v>0.10564986065366101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73402</v>
      </c>
      <c r="JJ363" s="27">
        <f t="shared" si="6101"/>
        <v>6111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573</v>
      </c>
      <c r="R365" s="33">
        <f>R362-P365</f>
        <v>39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569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54</v>
      </c>
      <c r="AP365" s="33">
        <f>AP362-AN365</f>
        <v>4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575</v>
      </c>
      <c r="BN365" s="33">
        <f>BN362-BL365</f>
        <v>39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572</v>
      </c>
      <c r="BZ365" s="33">
        <f>BZ362-BX365</f>
        <v>39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545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553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113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574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559</v>
      </c>
      <c r="FR365" s="33">
        <f>FR362-FP365</f>
        <v>41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566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580</v>
      </c>
      <c r="HZ365" s="33">
        <f>HZ362-HX365</f>
        <v>42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579</v>
      </c>
      <c r="IL365" s="33">
        <f>IL362-IJ365</f>
        <v>42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141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10486</v>
      </c>
      <c r="JJ365" s="11">
        <f t="shared" si="5099"/>
        <v>873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574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573</v>
      </c>
      <c r="R366" s="61">
        <f t="shared" ref="R366:R371" si="6186">R365-P366</f>
        <v>39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569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54</v>
      </c>
      <c r="AP366" s="61">
        <f t="shared" ref="AP366:AP371" si="6190">AP365-AN366</f>
        <v>4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574</v>
      </c>
      <c r="BB366" s="61">
        <f t="shared" ref="BB366:BB371" si="6192">BB365-AZ366</f>
        <v>39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575</v>
      </c>
      <c r="BN366" s="61">
        <f t="shared" ref="BN366:BN371" si="6194">BN365-BL366</f>
        <v>39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572</v>
      </c>
      <c r="BZ366" s="61">
        <f t="shared" ref="BZ366:BZ371" si="6196">BZ365-BX366</f>
        <v>39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545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553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566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113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574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563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551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559</v>
      </c>
      <c r="FR366" s="61">
        <f t="shared" ref="FR366:FR371" si="6212">FR365-FP366</f>
        <v>41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566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583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76</v>
      </c>
      <c r="HB366" s="61">
        <f t="shared" ref="HB366:HB371" si="6218">HB365-GZ366</f>
        <v>5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587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580</v>
      </c>
      <c r="HZ366" s="61">
        <f t="shared" ref="HZ366:HZ371" si="6222">HZ365-HX366</f>
        <v>42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579</v>
      </c>
      <c r="IL366" s="61">
        <f t="shared" ref="IL366:IL371" si="6224">IL365-IJ366</f>
        <v>42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141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10486</v>
      </c>
      <c r="JJ366" s="11">
        <f t="shared" si="5099"/>
        <v>873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574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573</v>
      </c>
      <c r="R367" s="61">
        <f t="shared" si="6186"/>
        <v>39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569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54</v>
      </c>
      <c r="AP367" s="61">
        <f t="shared" si="6190"/>
        <v>4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574</v>
      </c>
      <c r="BB367" s="61">
        <f t="shared" si="6192"/>
        <v>39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575</v>
      </c>
      <c r="BN367" s="61">
        <f t="shared" si="6194"/>
        <v>39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572</v>
      </c>
      <c r="BZ367" s="61">
        <f t="shared" si="6196"/>
        <v>39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545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553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566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113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574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563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551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559</v>
      </c>
      <c r="FR367" s="61">
        <f t="shared" si="6212"/>
        <v>41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566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583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76</v>
      </c>
      <c r="HB367" s="61">
        <f t="shared" si="6218"/>
        <v>5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587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580</v>
      </c>
      <c r="HZ367" s="61">
        <f t="shared" si="6222"/>
        <v>42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579</v>
      </c>
      <c r="IL367" s="61">
        <f t="shared" si="6224"/>
        <v>42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141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10486</v>
      </c>
      <c r="JJ367" s="11">
        <f t="shared" si="5099"/>
        <v>873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574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573</v>
      </c>
      <c r="R368" s="61">
        <f t="shared" si="6186"/>
        <v>39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569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54</v>
      </c>
      <c r="AP368" s="61">
        <f t="shared" si="6190"/>
        <v>4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574</v>
      </c>
      <c r="BB368" s="61">
        <f t="shared" si="6192"/>
        <v>39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575</v>
      </c>
      <c r="BN368" s="61">
        <f t="shared" si="6194"/>
        <v>39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572</v>
      </c>
      <c r="BZ368" s="61">
        <f t="shared" si="6196"/>
        <v>39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545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553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566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113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574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563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551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559</v>
      </c>
      <c r="FR368" s="61">
        <f t="shared" si="6212"/>
        <v>41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566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583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76</v>
      </c>
      <c r="HB368" s="61">
        <f t="shared" si="6218"/>
        <v>5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587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580</v>
      </c>
      <c r="HZ368" s="61">
        <f t="shared" si="6222"/>
        <v>42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579</v>
      </c>
      <c r="IL368" s="61">
        <f t="shared" si="6224"/>
        <v>42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141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10486</v>
      </c>
      <c r="JJ368" s="11">
        <f t="shared" si="5099"/>
        <v>873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574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573</v>
      </c>
      <c r="R369" s="61">
        <f t="shared" si="6186"/>
        <v>39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569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54</v>
      </c>
      <c r="AP369" s="61">
        <f t="shared" si="6190"/>
        <v>4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574</v>
      </c>
      <c r="BB369" s="61">
        <f t="shared" si="6192"/>
        <v>39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575</v>
      </c>
      <c r="BN369" s="61">
        <f t="shared" si="6194"/>
        <v>39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572</v>
      </c>
      <c r="BZ369" s="61">
        <f t="shared" si="6196"/>
        <v>39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545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553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566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113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574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563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551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559</v>
      </c>
      <c r="FR369" s="61">
        <f t="shared" si="6212"/>
        <v>41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566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583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76</v>
      </c>
      <c r="HB369" s="61">
        <f t="shared" si="6218"/>
        <v>5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587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580</v>
      </c>
      <c r="HZ369" s="61">
        <f t="shared" si="6222"/>
        <v>42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579</v>
      </c>
      <c r="IL369" s="61">
        <f t="shared" si="6224"/>
        <v>42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141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10486</v>
      </c>
      <c r="JJ369" s="11">
        <f t="shared" si="5099"/>
        <v>873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3491</v>
      </c>
      <c r="KC369" s="714"/>
      <c r="KD369" s="714">
        <f t="shared" ref="KD369" si="6237">SUM(CK362,CW362,DI362,DU362,EG362,ES362,FE362)</f>
        <v>3465</v>
      </c>
      <c r="KE369" s="714"/>
      <c r="KF369" s="714">
        <f t="shared" ref="KF369" si="6238">SUM(FQ362,GC362,GO362,HA362,HM362,HY362,IK362)</f>
        <v>3530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574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573</v>
      </c>
      <c r="R370" s="61">
        <f t="shared" si="6186"/>
        <v>39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569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54</v>
      </c>
      <c r="AP370" s="61">
        <f t="shared" si="6190"/>
        <v>4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574</v>
      </c>
      <c r="BB370" s="61">
        <f t="shared" si="6192"/>
        <v>39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575</v>
      </c>
      <c r="BN370" s="61">
        <f t="shared" si="6194"/>
        <v>39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572</v>
      </c>
      <c r="BZ370" s="61">
        <f t="shared" si="6196"/>
        <v>39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545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553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566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113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574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563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551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559</v>
      </c>
      <c r="FR370" s="61">
        <f t="shared" si="6212"/>
        <v>41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566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583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76</v>
      </c>
      <c r="HB370" s="61">
        <f t="shared" si="6218"/>
        <v>5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587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580</v>
      </c>
      <c r="HZ370" s="61">
        <f t="shared" si="6222"/>
        <v>42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579</v>
      </c>
      <c r="IL370" s="61">
        <f t="shared" si="6224"/>
        <v>42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141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10486</v>
      </c>
      <c r="JJ370" s="11">
        <f t="shared" ref="JJ370:JJ371" si="6241">+F370+R370+AD370+AP370+BB370+BN370+BZ370+CL370+CX370+DJ370+DV370+EH370+ET370+FF370+GD370+GP370+HB370+HN370+HZ370+FR370+IL370+IX370</f>
        <v>873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574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573</v>
      </c>
      <c r="R371" s="61">
        <f t="shared" si="6186"/>
        <v>39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569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54</v>
      </c>
      <c r="AP371" s="61">
        <f t="shared" si="6190"/>
        <v>4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574</v>
      </c>
      <c r="BB371" s="61">
        <f t="shared" si="6192"/>
        <v>39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575</v>
      </c>
      <c r="BN371" s="61">
        <f t="shared" si="6194"/>
        <v>39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572</v>
      </c>
      <c r="BZ371" s="61">
        <f t="shared" si="6196"/>
        <v>39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545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553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566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113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574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563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551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559</v>
      </c>
      <c r="FR371" s="61">
        <f t="shared" si="6212"/>
        <v>41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566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583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76</v>
      </c>
      <c r="HB371" s="61">
        <f t="shared" si="6218"/>
        <v>5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587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580</v>
      </c>
      <c r="HZ371" s="61">
        <f t="shared" si="6222"/>
        <v>42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579</v>
      </c>
      <c r="IL371" s="61">
        <f t="shared" si="6224"/>
        <v>42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141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10486</v>
      </c>
      <c r="JJ371" s="11">
        <f t="shared" si="6241"/>
        <v>873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454</v>
      </c>
      <c r="KC371" s="763">
        <f t="shared" ref="KC371" si="6245">KB371/$KB$10</f>
        <v>0.11508238276299113</v>
      </c>
      <c r="KD371" s="714">
        <f t="shared" ref="KD371" si="6246">KD362+KD367</f>
        <v>477</v>
      </c>
      <c r="KE371" s="763">
        <f t="shared" ref="KE371" si="6247">KD371/$KD$10</f>
        <v>0.12100456621004566</v>
      </c>
      <c r="KF371" s="714">
        <f t="shared" ref="KF371" si="6248">KF362+KF367</f>
        <v>417</v>
      </c>
      <c r="KG371" s="770">
        <f t="shared" ref="KG371" si="6249">KF371/$KF$10</f>
        <v>0.10564986065366101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73402</v>
      </c>
      <c r="JJ372" s="27">
        <f t="shared" si="6252"/>
        <v>6111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K253" activePane="bottomRight" state="frozen"/>
      <selection pane="topRight" activeCell="C1" sqref="C1"/>
      <selection pane="bottomLeft" activeCell="A4" sqref="A4"/>
      <selection pane="bottomRight" activeCell="HP275" sqref="HP275:HP282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/>
      <c r="H284" s="34">
        <f t="shared" ref="H284:H290" si="2086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087">((S284+U284)/Q284)</f>
        <v>0</v>
      </c>
      <c r="U284" s="33"/>
      <c r="V284" s="34" t="e">
        <f t="shared" ref="V284:V290" si="2088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110</v>
      </c>
      <c r="AD284" s="33">
        <f>AD281-AB284</f>
        <v>8</v>
      </c>
      <c r="AE284" s="33"/>
      <c r="AF284" s="34">
        <f t="shared" ref="AF284:AF290" si="2089">((AE284+AG284)/AC284)</f>
        <v>0</v>
      </c>
      <c r="AG284" s="33"/>
      <c r="AH284" s="34" t="e">
        <f t="shared" ref="AH284:AH290" si="2090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/>
      <c r="AR284" s="34">
        <f t="shared" ref="AR284:AR290" si="2091">((AQ284+AS284)/AO284)</f>
        <v>0</v>
      </c>
      <c r="AS284" s="33"/>
      <c r="AT284" s="34" t="e">
        <f t="shared" ref="AT284:AT290" si="2092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480</v>
      </c>
      <c r="BB284" s="33">
        <f>BB281-AZ284</f>
        <v>35</v>
      </c>
      <c r="BC284" s="33"/>
      <c r="BD284" s="34">
        <f t="shared" ref="BD284:BD290" si="2093">((BC284+BE284)/BA284)</f>
        <v>0</v>
      </c>
      <c r="BE284" s="33"/>
      <c r="BF284" s="34" t="e">
        <f t="shared" ref="BF284:BF290" si="2094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/>
      <c r="BP284" s="34">
        <f t="shared" ref="BP284:BP290" si="2095">((BO284+BQ284)/BM284)</f>
        <v>0</v>
      </c>
      <c r="BQ284" s="33"/>
      <c r="BR284" s="34" t="e">
        <f t="shared" ref="BR284:BR290" si="2096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0</v>
      </c>
      <c r="HL284" s="36">
        <f t="shared" si="2121"/>
        <v>0</v>
      </c>
      <c r="HM284" s="380">
        <f t="shared" si="2121"/>
        <v>2512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23">+(HO284)/HM284</f>
        <v>0</v>
      </c>
      <c r="HQ284" s="44">
        <f t="shared" ref="HQ284:HQ291" si="2124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125">+HT284/HO284*100</f>
        <v>#DIV/0!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/>
      <c r="H285" s="12">
        <f t="shared" si="2086"/>
        <v>0</v>
      </c>
      <c r="I285" s="11"/>
      <c r="J285" s="12" t="e">
        <f t="shared" ref="J285:J290" si="2127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128">Q284-O285</f>
        <v>491</v>
      </c>
      <c r="R285" s="11">
        <f t="shared" si="2128"/>
        <v>36</v>
      </c>
      <c r="S285" s="11"/>
      <c r="T285" s="12">
        <f t="shared" si="2087"/>
        <v>0</v>
      </c>
      <c r="U285" s="11"/>
      <c r="V285" s="12" t="e">
        <f t="shared" si="2088"/>
        <v>#DIV/0!</v>
      </c>
      <c r="W285" s="13"/>
      <c r="X285" s="11"/>
      <c r="Y285" s="11"/>
      <c r="Z285" s="14"/>
      <c r="AA285" s="10"/>
      <c r="AB285" s="11"/>
      <c r="AC285" s="11">
        <f t="shared" ref="AC285:AD290" si="2129">AC284-AA285</f>
        <v>110</v>
      </c>
      <c r="AD285" s="11">
        <f t="shared" si="2129"/>
        <v>8</v>
      </c>
      <c r="AE285" s="11"/>
      <c r="AF285" s="12">
        <f t="shared" si="2089"/>
        <v>0</v>
      </c>
      <c r="AG285" s="11"/>
      <c r="AH285" s="12" t="e">
        <f t="shared" si="2090"/>
        <v>#DIV/0!</v>
      </c>
      <c r="AI285" s="13"/>
      <c r="AJ285" s="11"/>
      <c r="AK285" s="11"/>
      <c r="AL285" s="14"/>
      <c r="AM285" s="10"/>
      <c r="AN285" s="11"/>
      <c r="AO285" s="61">
        <f t="shared" ref="AO285:AP290" si="2130">AO284-AM285</f>
        <v>483</v>
      </c>
      <c r="AP285" s="11">
        <f t="shared" si="2130"/>
        <v>36</v>
      </c>
      <c r="AQ285" s="11"/>
      <c r="AR285" s="12">
        <f t="shared" si="2091"/>
        <v>0</v>
      </c>
      <c r="AS285" s="11"/>
      <c r="AT285" s="12" t="e">
        <f t="shared" si="2092"/>
        <v>#DIV/0!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480</v>
      </c>
      <c r="BB285" s="11">
        <f t="shared" si="2131"/>
        <v>35</v>
      </c>
      <c r="BC285" s="11"/>
      <c r="BD285" s="12">
        <f t="shared" si="2093"/>
        <v>0</v>
      </c>
      <c r="BE285" s="11"/>
      <c r="BF285" s="12" t="e">
        <f t="shared" si="2094"/>
        <v>#DIV/0!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/>
      <c r="BP285" s="12">
        <f t="shared" si="2095"/>
        <v>0</v>
      </c>
      <c r="BQ285" s="11"/>
      <c r="BR285" s="12" t="e">
        <f t="shared" si="2096"/>
        <v>#DIV/0!</v>
      </c>
      <c r="BS285" s="13"/>
      <c r="BT285" s="11"/>
      <c r="BU285" s="11"/>
      <c r="BV285" s="14"/>
      <c r="BW285" s="10"/>
      <c r="BX285" s="11"/>
      <c r="BY285" s="61">
        <f t="shared" ref="BY285:BZ290" si="2133">BY284-BW285</f>
        <v>0</v>
      </c>
      <c r="BZ285" s="61">
        <f t="shared" si="2133"/>
        <v>30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0</v>
      </c>
      <c r="HL285" s="14">
        <f t="shared" si="2121"/>
        <v>0</v>
      </c>
      <c r="HM285" s="381">
        <f t="shared" si="2121"/>
        <v>2512</v>
      </c>
      <c r="HN285" s="11">
        <f t="shared" si="2121"/>
        <v>213</v>
      </c>
      <c r="HO285" s="11">
        <f t="shared" si="2122"/>
        <v>0</v>
      </c>
      <c r="HP285" s="79">
        <f t="shared" si="2123"/>
        <v>0</v>
      </c>
      <c r="HQ285" s="15">
        <f t="shared" si="2124"/>
        <v>0</v>
      </c>
      <c r="HR285" s="12" t="e">
        <f t="shared" ref="HR285:HR291" si="2145">+(HQ285/(HO285))</f>
        <v>#DIV/0!</v>
      </c>
      <c r="HS285" s="16"/>
      <c r="HT285" s="17"/>
      <c r="HU285" s="16" t="e">
        <f t="shared" si="2125"/>
        <v>#DIV/0!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/>
      <c r="D286" s="11"/>
      <c r="E286" s="61">
        <f t="shared" si="2126"/>
        <v>459</v>
      </c>
      <c r="F286" s="11">
        <f t="shared" si="2126"/>
        <v>33</v>
      </c>
      <c r="G286" s="11"/>
      <c r="H286" s="12">
        <f t="shared" si="2086"/>
        <v>0</v>
      </c>
      <c r="I286" s="11"/>
      <c r="J286" s="12" t="e">
        <f t="shared" si="2127"/>
        <v>#DIV/0!</v>
      </c>
      <c r="K286" s="13"/>
      <c r="L286" s="11"/>
      <c r="M286" s="11"/>
      <c r="N286" s="14"/>
      <c r="O286" s="10"/>
      <c r="P286" s="11"/>
      <c r="Q286" s="11">
        <f t="shared" si="2128"/>
        <v>491</v>
      </c>
      <c r="R286" s="11">
        <f t="shared" si="2128"/>
        <v>36</v>
      </c>
      <c r="S286" s="11"/>
      <c r="T286" s="12">
        <f t="shared" si="2087"/>
        <v>0</v>
      </c>
      <c r="U286" s="11"/>
      <c r="V286" s="12" t="e">
        <f t="shared" si="2088"/>
        <v>#DIV/0!</v>
      </c>
      <c r="W286" s="13"/>
      <c r="X286" s="11"/>
      <c r="Y286" s="11"/>
      <c r="Z286" s="14"/>
      <c r="AA286" s="10"/>
      <c r="AB286" s="11"/>
      <c r="AC286" s="11">
        <f t="shared" si="2129"/>
        <v>110</v>
      </c>
      <c r="AD286" s="11">
        <f t="shared" si="2129"/>
        <v>8</v>
      </c>
      <c r="AE286" s="11"/>
      <c r="AF286" s="12">
        <f t="shared" si="2089"/>
        <v>0</v>
      </c>
      <c r="AG286" s="11"/>
      <c r="AH286" s="12" t="e">
        <f t="shared" si="2090"/>
        <v>#DIV/0!</v>
      </c>
      <c r="AI286" s="13"/>
      <c r="AJ286" s="11"/>
      <c r="AK286" s="11"/>
      <c r="AL286" s="14"/>
      <c r="AM286" s="10"/>
      <c r="AN286" s="11"/>
      <c r="AO286" s="61">
        <f t="shared" si="2130"/>
        <v>483</v>
      </c>
      <c r="AP286" s="11">
        <f t="shared" si="2130"/>
        <v>36</v>
      </c>
      <c r="AQ286" s="11"/>
      <c r="AR286" s="12">
        <f t="shared" si="2091"/>
        <v>0</v>
      </c>
      <c r="AS286" s="11"/>
      <c r="AT286" s="12" t="e">
        <f t="shared" si="2092"/>
        <v>#DIV/0!</v>
      </c>
      <c r="AU286" s="13"/>
      <c r="AV286" s="11"/>
      <c r="AW286" s="11"/>
      <c r="AX286" s="14"/>
      <c r="AY286" s="10"/>
      <c r="AZ286" s="11"/>
      <c r="BA286" s="11">
        <f t="shared" si="2131"/>
        <v>480</v>
      </c>
      <c r="BB286" s="11">
        <f t="shared" si="2131"/>
        <v>35</v>
      </c>
      <c r="BC286" s="11"/>
      <c r="BD286" s="12">
        <f t="shared" si="2093"/>
        <v>0</v>
      </c>
      <c r="BE286" s="11"/>
      <c r="BF286" s="12" t="e">
        <f t="shared" si="2094"/>
        <v>#DIV/0!</v>
      </c>
      <c r="BG286" s="13"/>
      <c r="BH286" s="11"/>
      <c r="BI286" s="11"/>
      <c r="BJ286" s="14"/>
      <c r="BK286" s="10"/>
      <c r="BL286" s="11"/>
      <c r="BM286" s="11">
        <f t="shared" si="2132"/>
        <v>489</v>
      </c>
      <c r="BN286" s="11">
        <f t="shared" si="2132"/>
        <v>35</v>
      </c>
      <c r="BO286" s="11"/>
      <c r="BP286" s="12">
        <f t="shared" si="2095"/>
        <v>0</v>
      </c>
      <c r="BQ286" s="11"/>
      <c r="BR286" s="12" t="e">
        <f t="shared" si="2096"/>
        <v>#DIV/0!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30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0</v>
      </c>
      <c r="HL286" s="14">
        <f t="shared" si="2121"/>
        <v>0</v>
      </c>
      <c r="HM286" s="381">
        <f t="shared" si="2121"/>
        <v>2512</v>
      </c>
      <c r="HN286" s="11">
        <f t="shared" si="2121"/>
        <v>213</v>
      </c>
      <c r="HO286" s="11">
        <f t="shared" si="2122"/>
        <v>0</v>
      </c>
      <c r="HP286" s="79">
        <f t="shared" si="2123"/>
        <v>0</v>
      </c>
      <c r="HQ286" s="15">
        <f t="shared" si="2124"/>
        <v>0</v>
      </c>
      <c r="HR286" s="12" t="e">
        <f t="shared" si="2145"/>
        <v>#DIV/0!</v>
      </c>
      <c r="HS286" s="16"/>
      <c r="HT286" s="17"/>
      <c r="HU286" s="16" t="e">
        <f t="shared" si="2125"/>
        <v>#DIV/0!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459</v>
      </c>
      <c r="F287" s="11">
        <f t="shared" si="2126"/>
        <v>33</v>
      </c>
      <c r="G287" s="11"/>
      <c r="H287" s="12">
        <f t="shared" si="2086"/>
        <v>0</v>
      </c>
      <c r="I287" s="11"/>
      <c r="J287" s="12" t="e">
        <f t="shared" si="2127"/>
        <v>#DIV/0!</v>
      </c>
      <c r="K287" s="11"/>
      <c r="L287" s="11"/>
      <c r="M287" s="18"/>
      <c r="N287" s="20"/>
      <c r="O287" s="10"/>
      <c r="P287" s="11"/>
      <c r="Q287" s="11">
        <f t="shared" si="2128"/>
        <v>491</v>
      </c>
      <c r="R287" s="11">
        <f t="shared" si="2128"/>
        <v>36</v>
      </c>
      <c r="S287" s="11"/>
      <c r="T287" s="12">
        <f t="shared" si="2087"/>
        <v>0</v>
      </c>
      <c r="U287" s="11"/>
      <c r="V287" s="12" t="e">
        <f t="shared" si="2088"/>
        <v>#DIV/0!</v>
      </c>
      <c r="W287" s="11"/>
      <c r="X287" s="11"/>
      <c r="Y287" s="18"/>
      <c r="Z287" s="20"/>
      <c r="AA287" s="10"/>
      <c r="AB287" s="11"/>
      <c r="AC287" s="11">
        <f t="shared" si="2129"/>
        <v>110</v>
      </c>
      <c r="AD287" s="11">
        <f t="shared" si="2129"/>
        <v>8</v>
      </c>
      <c r="AE287" s="11"/>
      <c r="AF287" s="12">
        <f t="shared" si="2089"/>
        <v>0</v>
      </c>
      <c r="AG287" s="11"/>
      <c r="AH287" s="12" t="e">
        <f t="shared" si="2090"/>
        <v>#DIV/0!</v>
      </c>
      <c r="AI287" s="11"/>
      <c r="AJ287" s="11"/>
      <c r="AK287" s="18"/>
      <c r="AL287" s="20"/>
      <c r="AM287" s="10"/>
      <c r="AN287" s="11"/>
      <c r="AO287" s="61">
        <f t="shared" si="2130"/>
        <v>483</v>
      </c>
      <c r="AP287" s="11">
        <f t="shared" si="2130"/>
        <v>36</v>
      </c>
      <c r="AQ287" s="11"/>
      <c r="AR287" s="12">
        <f t="shared" si="2091"/>
        <v>0</v>
      </c>
      <c r="AS287" s="11"/>
      <c r="AT287" s="12" t="e">
        <f t="shared" si="2092"/>
        <v>#DIV/0!</v>
      </c>
      <c r="AU287" s="11"/>
      <c r="AV287" s="11"/>
      <c r="AW287" s="18"/>
      <c r="AX287" s="20"/>
      <c r="AY287" s="10"/>
      <c r="AZ287" s="11"/>
      <c r="BA287" s="11">
        <f t="shared" si="2131"/>
        <v>480</v>
      </c>
      <c r="BB287" s="11">
        <f t="shared" si="2131"/>
        <v>35</v>
      </c>
      <c r="BC287" s="11"/>
      <c r="BD287" s="12">
        <f t="shared" si="2093"/>
        <v>0</v>
      </c>
      <c r="BE287" s="11"/>
      <c r="BF287" s="12" t="e">
        <f t="shared" si="2094"/>
        <v>#DIV/0!</v>
      </c>
      <c r="BG287" s="11"/>
      <c r="BH287" s="11"/>
      <c r="BI287" s="18"/>
      <c r="BJ287" s="20"/>
      <c r="BK287" s="10"/>
      <c r="BL287" s="11"/>
      <c r="BM287" s="11">
        <f t="shared" si="2132"/>
        <v>489</v>
      </c>
      <c r="BN287" s="11">
        <f t="shared" si="2132"/>
        <v>35</v>
      </c>
      <c r="BO287" s="11"/>
      <c r="BP287" s="12">
        <f t="shared" si="2095"/>
        <v>0</v>
      </c>
      <c r="BQ287" s="11"/>
      <c r="BR287" s="12" t="e">
        <f t="shared" si="2096"/>
        <v>#DIV/0!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30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0</v>
      </c>
      <c r="HL287" s="14">
        <f t="shared" si="2121"/>
        <v>0</v>
      </c>
      <c r="HM287" s="381">
        <f t="shared" si="2121"/>
        <v>2512</v>
      </c>
      <c r="HN287" s="11">
        <f t="shared" si="2121"/>
        <v>213</v>
      </c>
      <c r="HO287" s="11">
        <f t="shared" si="2122"/>
        <v>0</v>
      </c>
      <c r="HP287" s="79">
        <f t="shared" si="2123"/>
        <v>0</v>
      </c>
      <c r="HQ287" s="15">
        <f t="shared" si="2124"/>
        <v>0</v>
      </c>
      <c r="HR287" s="12" t="e">
        <f t="shared" si="2145"/>
        <v>#DIV/0!</v>
      </c>
      <c r="HS287" s="16"/>
      <c r="HT287" s="17"/>
      <c r="HU287" s="16" t="e">
        <f t="shared" si="2125"/>
        <v>#DIV/0!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459</v>
      </c>
      <c r="F288" s="11">
        <f t="shared" si="2126"/>
        <v>33</v>
      </c>
      <c r="G288" s="11"/>
      <c r="H288" s="12">
        <f t="shared" si="2086"/>
        <v>0</v>
      </c>
      <c r="I288" s="11"/>
      <c r="J288" s="12" t="e">
        <f t="shared" si="2127"/>
        <v>#DIV/0!</v>
      </c>
      <c r="K288" s="13"/>
      <c r="L288" s="13"/>
      <c r="M288" s="25"/>
      <c r="N288" s="37"/>
      <c r="O288" s="10"/>
      <c r="P288" s="11"/>
      <c r="Q288" s="11">
        <f t="shared" si="2128"/>
        <v>491</v>
      </c>
      <c r="R288" s="11">
        <f t="shared" si="2128"/>
        <v>36</v>
      </c>
      <c r="S288" s="11"/>
      <c r="T288" s="12">
        <f t="shared" si="2087"/>
        <v>0</v>
      </c>
      <c r="U288" s="11"/>
      <c r="V288" s="12" t="e">
        <f t="shared" si="2088"/>
        <v>#DIV/0!</v>
      </c>
      <c r="W288" s="13"/>
      <c r="X288" s="13"/>
      <c r="Y288" s="25"/>
      <c r="Z288" s="37"/>
      <c r="AA288" s="10"/>
      <c r="AB288" s="11"/>
      <c r="AC288" s="11">
        <f t="shared" si="2129"/>
        <v>110</v>
      </c>
      <c r="AD288" s="11">
        <f t="shared" si="2129"/>
        <v>8</v>
      </c>
      <c r="AE288" s="11"/>
      <c r="AF288" s="12">
        <f t="shared" si="2089"/>
        <v>0</v>
      </c>
      <c r="AG288" s="11"/>
      <c r="AH288" s="12" t="e">
        <f t="shared" si="2090"/>
        <v>#DIV/0!</v>
      </c>
      <c r="AI288" s="13"/>
      <c r="AJ288" s="13"/>
      <c r="AK288" s="25"/>
      <c r="AL288" s="37"/>
      <c r="AM288" s="10"/>
      <c r="AN288" s="11"/>
      <c r="AO288" s="61">
        <f t="shared" si="2130"/>
        <v>483</v>
      </c>
      <c r="AP288" s="11">
        <f t="shared" si="2130"/>
        <v>36</v>
      </c>
      <c r="AQ288" s="11"/>
      <c r="AR288" s="12">
        <f t="shared" si="2091"/>
        <v>0</v>
      </c>
      <c r="AS288" s="11"/>
      <c r="AT288" s="12" t="e">
        <f t="shared" si="2092"/>
        <v>#DIV/0!</v>
      </c>
      <c r="AU288" s="13"/>
      <c r="AV288" s="13"/>
      <c r="AW288" s="25"/>
      <c r="AX288" s="37"/>
      <c r="AY288" s="10"/>
      <c r="AZ288" s="11"/>
      <c r="BA288" s="11">
        <f t="shared" si="2131"/>
        <v>480</v>
      </c>
      <c r="BB288" s="11">
        <f t="shared" si="2131"/>
        <v>35</v>
      </c>
      <c r="BC288" s="11"/>
      <c r="BD288" s="12">
        <f t="shared" si="2093"/>
        <v>0</v>
      </c>
      <c r="BE288" s="11"/>
      <c r="BF288" s="12" t="e">
        <f t="shared" si="2094"/>
        <v>#DIV/0!</v>
      </c>
      <c r="BG288" s="13"/>
      <c r="BH288" s="13"/>
      <c r="BI288" s="25"/>
      <c r="BJ288" s="37"/>
      <c r="BK288" s="10"/>
      <c r="BL288" s="11"/>
      <c r="BM288" s="11">
        <f t="shared" si="2132"/>
        <v>489</v>
      </c>
      <c r="BN288" s="11">
        <f t="shared" si="2132"/>
        <v>35</v>
      </c>
      <c r="BO288" s="11"/>
      <c r="BP288" s="12">
        <f t="shared" si="2095"/>
        <v>0</v>
      </c>
      <c r="BQ288" s="11"/>
      <c r="BR288" s="12" t="e">
        <f t="shared" si="2096"/>
        <v>#DIV/0!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30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0</v>
      </c>
      <c r="HL288" s="14">
        <f t="shared" si="2121"/>
        <v>0</v>
      </c>
      <c r="HM288" s="381">
        <f t="shared" si="2121"/>
        <v>2512</v>
      </c>
      <c r="HN288" s="11">
        <f t="shared" si="2121"/>
        <v>213</v>
      </c>
      <c r="HO288" s="11">
        <f t="shared" si="2122"/>
        <v>0</v>
      </c>
      <c r="HP288" s="79">
        <f t="shared" si="2123"/>
        <v>0</v>
      </c>
      <c r="HQ288" s="15">
        <f t="shared" si="2124"/>
        <v>0</v>
      </c>
      <c r="HR288" s="12" t="e">
        <f t="shared" si="2145"/>
        <v>#DIV/0!</v>
      </c>
      <c r="HS288" s="16"/>
      <c r="HT288" s="17"/>
      <c r="HU288" s="16" t="e">
        <f t="shared" si="2125"/>
        <v>#DIV/0!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459</v>
      </c>
      <c r="F289" s="11">
        <f t="shared" si="2126"/>
        <v>33</v>
      </c>
      <c r="G289" s="11"/>
      <c r="H289" s="12">
        <f t="shared" si="2086"/>
        <v>0</v>
      </c>
      <c r="I289" s="11"/>
      <c r="J289" s="12" t="e">
        <f t="shared" si="2127"/>
        <v>#DIV/0!</v>
      </c>
      <c r="K289" s="13"/>
      <c r="L289" s="11"/>
      <c r="M289" s="25"/>
      <c r="N289" s="37"/>
      <c r="O289" s="10"/>
      <c r="P289" s="11"/>
      <c r="Q289" s="11">
        <f t="shared" si="2128"/>
        <v>491</v>
      </c>
      <c r="R289" s="11">
        <f t="shared" si="2128"/>
        <v>36</v>
      </c>
      <c r="S289" s="11"/>
      <c r="T289" s="12">
        <f t="shared" si="2087"/>
        <v>0</v>
      </c>
      <c r="U289" s="11"/>
      <c r="V289" s="12" t="e">
        <f t="shared" si="2088"/>
        <v>#DIV/0!</v>
      </c>
      <c r="W289" s="13"/>
      <c r="X289" s="11"/>
      <c r="Y289" s="25"/>
      <c r="Z289" s="37"/>
      <c r="AA289" s="10"/>
      <c r="AB289" s="11"/>
      <c r="AC289" s="11">
        <f t="shared" si="2129"/>
        <v>110</v>
      </c>
      <c r="AD289" s="11">
        <f t="shared" si="2129"/>
        <v>8</v>
      </c>
      <c r="AE289" s="11"/>
      <c r="AF289" s="12">
        <f t="shared" si="2089"/>
        <v>0</v>
      </c>
      <c r="AG289" s="11"/>
      <c r="AH289" s="12" t="e">
        <f t="shared" si="2090"/>
        <v>#DIV/0!</v>
      </c>
      <c r="AI289" s="13"/>
      <c r="AJ289" s="11"/>
      <c r="AK289" s="25"/>
      <c r="AL289" s="37"/>
      <c r="AM289" s="10"/>
      <c r="AN289" s="11"/>
      <c r="AO289" s="61">
        <f t="shared" si="2130"/>
        <v>483</v>
      </c>
      <c r="AP289" s="11">
        <f t="shared" si="2130"/>
        <v>36</v>
      </c>
      <c r="AQ289" s="11"/>
      <c r="AR289" s="12">
        <f t="shared" si="2091"/>
        <v>0</v>
      </c>
      <c r="AS289" s="11"/>
      <c r="AT289" s="12" t="e">
        <f t="shared" si="2092"/>
        <v>#DIV/0!</v>
      </c>
      <c r="AU289" s="13"/>
      <c r="AV289" s="11"/>
      <c r="AW289" s="25"/>
      <c r="AX289" s="37"/>
      <c r="AY289" s="10"/>
      <c r="AZ289" s="11"/>
      <c r="BA289" s="11">
        <f t="shared" si="2131"/>
        <v>480</v>
      </c>
      <c r="BB289" s="11">
        <f t="shared" si="2131"/>
        <v>35</v>
      </c>
      <c r="BC289" s="11"/>
      <c r="BD289" s="12">
        <f t="shared" si="2093"/>
        <v>0</v>
      </c>
      <c r="BE289" s="11"/>
      <c r="BF289" s="12" t="e">
        <f t="shared" si="2094"/>
        <v>#DIV/0!</v>
      </c>
      <c r="BG289" s="13"/>
      <c r="BH289" s="11"/>
      <c r="BI289" s="25"/>
      <c r="BJ289" s="37"/>
      <c r="BK289" s="10"/>
      <c r="BL289" s="11"/>
      <c r="BM289" s="11">
        <f t="shared" si="2132"/>
        <v>489</v>
      </c>
      <c r="BN289" s="11">
        <f t="shared" si="2132"/>
        <v>35</v>
      </c>
      <c r="BO289" s="11"/>
      <c r="BP289" s="12">
        <f t="shared" si="2095"/>
        <v>0</v>
      </c>
      <c r="BQ289" s="11"/>
      <c r="BR289" s="12" t="e">
        <f t="shared" si="2096"/>
        <v>#DIV/0!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30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0</v>
      </c>
      <c r="HL289" s="14">
        <f t="shared" si="2121"/>
        <v>0</v>
      </c>
      <c r="HM289" s="381">
        <f t="shared" si="2121"/>
        <v>2512</v>
      </c>
      <c r="HN289" s="11">
        <f t="shared" si="2121"/>
        <v>213</v>
      </c>
      <c r="HO289" s="11">
        <f t="shared" si="2122"/>
        <v>0</v>
      </c>
      <c r="HP289" s="79">
        <f t="shared" si="2123"/>
        <v>0</v>
      </c>
      <c r="HQ289" s="15">
        <f t="shared" si="2124"/>
        <v>0</v>
      </c>
      <c r="HR289" s="12" t="e">
        <f t="shared" si="2145"/>
        <v>#DIV/0!</v>
      </c>
      <c r="HS289" s="16"/>
      <c r="HT289" s="17"/>
      <c r="HU289" s="16" t="e">
        <f t="shared" si="2125"/>
        <v>#DIV/0!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/>
      <c r="D290" s="11"/>
      <c r="E290" s="61">
        <f>E289-C290</f>
        <v>459</v>
      </c>
      <c r="F290" s="11">
        <f>F289-D290</f>
        <v>33</v>
      </c>
      <c r="G290" s="11"/>
      <c r="H290" s="12">
        <f t="shared" si="2086"/>
        <v>0</v>
      </c>
      <c r="I290" s="11"/>
      <c r="J290" s="12" t="e">
        <f t="shared" si="2127"/>
        <v>#DIV/0!</v>
      </c>
      <c r="K290" s="13"/>
      <c r="L290" s="11"/>
      <c r="M290" s="38"/>
      <c r="N290" s="39"/>
      <c r="O290" s="10"/>
      <c r="P290" s="11"/>
      <c r="Q290" s="11">
        <f t="shared" si="2128"/>
        <v>491</v>
      </c>
      <c r="R290" s="11">
        <f t="shared" si="2128"/>
        <v>36</v>
      </c>
      <c r="S290" s="11"/>
      <c r="T290" s="12">
        <f t="shared" si="2087"/>
        <v>0</v>
      </c>
      <c r="U290" s="11"/>
      <c r="V290" s="12" t="e">
        <f t="shared" si="2088"/>
        <v>#DIV/0!</v>
      </c>
      <c r="W290" s="13"/>
      <c r="X290" s="11"/>
      <c r="Y290" s="38"/>
      <c r="Z290" s="39"/>
      <c r="AA290" s="10"/>
      <c r="AB290" s="11"/>
      <c r="AC290" s="11">
        <f t="shared" si="2129"/>
        <v>110</v>
      </c>
      <c r="AD290" s="11">
        <f t="shared" si="2129"/>
        <v>8</v>
      </c>
      <c r="AE290" s="11"/>
      <c r="AF290" s="12">
        <f t="shared" si="2089"/>
        <v>0</v>
      </c>
      <c r="AG290" s="11"/>
      <c r="AH290" s="12" t="e">
        <f t="shared" si="2090"/>
        <v>#DIV/0!</v>
      </c>
      <c r="AI290" s="13"/>
      <c r="AJ290" s="11"/>
      <c r="AK290" s="38"/>
      <c r="AL290" s="39"/>
      <c r="AM290" s="10"/>
      <c r="AN290" s="11"/>
      <c r="AO290" s="61">
        <f t="shared" si="2130"/>
        <v>483</v>
      </c>
      <c r="AP290" s="11">
        <f t="shared" si="2130"/>
        <v>36</v>
      </c>
      <c r="AQ290" s="11"/>
      <c r="AR290" s="12">
        <f t="shared" si="2091"/>
        <v>0</v>
      </c>
      <c r="AS290" s="11"/>
      <c r="AT290" s="12" t="e">
        <f t="shared" si="2092"/>
        <v>#DIV/0!</v>
      </c>
      <c r="AU290" s="13"/>
      <c r="AV290" s="11"/>
      <c r="AW290" s="38"/>
      <c r="AX290" s="39"/>
      <c r="AY290" s="10"/>
      <c r="AZ290" s="11"/>
      <c r="BA290" s="11">
        <f t="shared" si="2131"/>
        <v>480</v>
      </c>
      <c r="BB290" s="11">
        <f t="shared" si="2131"/>
        <v>35</v>
      </c>
      <c r="BC290" s="11"/>
      <c r="BD290" s="12">
        <f t="shared" si="2093"/>
        <v>0</v>
      </c>
      <c r="BE290" s="11"/>
      <c r="BF290" s="12" t="e">
        <f t="shared" si="2094"/>
        <v>#DIV/0!</v>
      </c>
      <c r="BG290" s="13"/>
      <c r="BH290" s="11"/>
      <c r="BI290" s="38"/>
      <c r="BJ290" s="39"/>
      <c r="BK290" s="10"/>
      <c r="BL290" s="11"/>
      <c r="BM290" s="11">
        <f t="shared" si="2132"/>
        <v>489</v>
      </c>
      <c r="BN290" s="11">
        <f t="shared" si="2132"/>
        <v>35</v>
      </c>
      <c r="BO290" s="11"/>
      <c r="BP290" s="12">
        <f t="shared" si="2095"/>
        <v>0</v>
      </c>
      <c r="BQ290" s="11"/>
      <c r="BR290" s="12" t="e">
        <f t="shared" si="2096"/>
        <v>#DIV/0!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30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0</v>
      </c>
      <c r="HL290" s="14">
        <f t="shared" si="2121"/>
        <v>0</v>
      </c>
      <c r="HM290" s="381">
        <f t="shared" si="2121"/>
        <v>2512</v>
      </c>
      <c r="HN290" s="11">
        <f t="shared" si="2121"/>
        <v>213</v>
      </c>
      <c r="HO290" s="11">
        <f t="shared" si="2122"/>
        <v>0</v>
      </c>
      <c r="HP290" s="79">
        <f t="shared" si="2123"/>
        <v>0</v>
      </c>
      <c r="HQ290" s="15">
        <f t="shared" si="2124"/>
        <v>0</v>
      </c>
      <c r="HR290" s="12" t="e">
        <f t="shared" si="2145"/>
        <v>#DIV/0!</v>
      </c>
      <c r="HS290" s="16"/>
      <c r="HT290" s="17"/>
      <c r="HU290" s="16" t="e">
        <f t="shared" si="2125"/>
        <v>#DIV/0!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0</v>
      </c>
      <c r="HL291" s="443">
        <f t="shared" si="2121"/>
        <v>0</v>
      </c>
      <c r="HM291" s="365">
        <f t="shared" si="2121"/>
        <v>0</v>
      </c>
      <c r="HN291" s="27">
        <f t="shared" si="2121"/>
        <v>0</v>
      </c>
      <c r="HO291" s="27">
        <f t="shared" si="2122"/>
        <v>0</v>
      </c>
      <c r="HP291" s="80">
        <f>+((HO291)/HM290)/7</f>
        <v>0</v>
      </c>
      <c r="HQ291" s="57">
        <f t="shared" si="2124"/>
        <v>0</v>
      </c>
      <c r="HR291" s="48" t="e">
        <f t="shared" si="2145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0</v>
      </c>
      <c r="HL292" s="445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/>
      <c r="D293" s="33"/>
      <c r="E293" s="33">
        <f>E290-C293</f>
        <v>459</v>
      </c>
      <c r="F293" s="33">
        <f>F290-D293</f>
        <v>33</v>
      </c>
      <c r="G293" s="33"/>
      <c r="H293" s="34">
        <f t="shared" ref="H293:H299" si="2146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147">((S293+U293)/Q293)</f>
        <v>0</v>
      </c>
      <c r="U293" s="33"/>
      <c r="V293" s="34" t="e">
        <f t="shared" ref="V293:V299" si="2148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110</v>
      </c>
      <c r="AD293" s="33">
        <f>AD290-AB293</f>
        <v>8</v>
      </c>
      <c r="AE293" s="33"/>
      <c r="AF293" s="34">
        <f t="shared" ref="AF293:AF299" si="2149">((AE293+AG293)/AC293)</f>
        <v>0</v>
      </c>
      <c r="AG293" s="33"/>
      <c r="AH293" s="34" t="e">
        <f t="shared" ref="AH293:AH299" si="2150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483</v>
      </c>
      <c r="AP293" s="33">
        <f>AP290-AN293</f>
        <v>36</v>
      </c>
      <c r="AQ293" s="33"/>
      <c r="AR293" s="34">
        <f t="shared" ref="AR293:AR299" si="2151">((AQ293+AS293)/AO293)</f>
        <v>0</v>
      </c>
      <c r="AS293" s="33"/>
      <c r="AT293" s="34" t="e">
        <f t="shared" ref="AT293:AT299" si="2152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480</v>
      </c>
      <c r="BB293" s="33">
        <f>BB290-AZ293</f>
        <v>35</v>
      </c>
      <c r="BC293" s="33"/>
      <c r="BD293" s="34">
        <f t="shared" ref="BD293:BD299" si="2153">((BC293+BE293)/BA293)</f>
        <v>0</v>
      </c>
      <c r="BE293" s="33"/>
      <c r="BF293" s="34" t="e">
        <f t="shared" ref="BF293:BF299" si="2154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489</v>
      </c>
      <c r="BN293" s="33">
        <f>BN290-BL293</f>
        <v>35</v>
      </c>
      <c r="BO293" s="33"/>
      <c r="BP293" s="34">
        <f t="shared" ref="BP293:BP299" si="2155">((BO293+BQ293)/BM293)</f>
        <v>0</v>
      </c>
      <c r="BQ293" s="33"/>
      <c r="BR293" s="34" t="e">
        <f t="shared" ref="BR293:BR299" si="2156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0</v>
      </c>
      <c r="HL293" s="36">
        <f t="shared" si="2181"/>
        <v>0</v>
      </c>
      <c r="HM293" s="380">
        <f t="shared" si="2181"/>
        <v>2512</v>
      </c>
      <c r="HN293" s="33">
        <f t="shared" si="2181"/>
        <v>213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183">+(HO293)/HM293</f>
        <v>0</v>
      </c>
      <c r="HQ293" s="44">
        <f t="shared" ref="HQ293:HQ300" si="2184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185">+HT293/HO293*100</f>
        <v>#DIV/0!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/>
      <c r="D294" s="11"/>
      <c r="E294" s="61">
        <f t="shared" ref="E294:F298" si="2186">E293-C294</f>
        <v>459</v>
      </c>
      <c r="F294" s="11">
        <f t="shared" si="2186"/>
        <v>33</v>
      </c>
      <c r="G294" s="11"/>
      <c r="H294" s="12">
        <f t="shared" si="2146"/>
        <v>0</v>
      </c>
      <c r="I294" s="11"/>
      <c r="J294" s="12" t="e">
        <f t="shared" ref="J294:J299" si="2187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188">Q293-O294</f>
        <v>491</v>
      </c>
      <c r="R294" s="11">
        <f t="shared" si="2188"/>
        <v>36</v>
      </c>
      <c r="S294" s="11"/>
      <c r="T294" s="12">
        <f t="shared" si="2147"/>
        <v>0</v>
      </c>
      <c r="U294" s="11"/>
      <c r="V294" s="12" t="e">
        <f t="shared" si="2148"/>
        <v>#DIV/0!</v>
      </c>
      <c r="W294" s="13"/>
      <c r="X294" s="11"/>
      <c r="Y294" s="11"/>
      <c r="Z294" s="14"/>
      <c r="AA294" s="10"/>
      <c r="AB294" s="11"/>
      <c r="AC294" s="11">
        <f t="shared" ref="AC294:AD299" si="2189">AC293-AA294</f>
        <v>110</v>
      </c>
      <c r="AD294" s="11">
        <f t="shared" si="2189"/>
        <v>8</v>
      </c>
      <c r="AE294" s="11"/>
      <c r="AF294" s="12">
        <f t="shared" si="2149"/>
        <v>0</v>
      </c>
      <c r="AG294" s="11"/>
      <c r="AH294" s="12" t="e">
        <f t="shared" si="2150"/>
        <v>#DIV/0!</v>
      </c>
      <c r="AI294" s="13"/>
      <c r="AJ294" s="11"/>
      <c r="AK294" s="11"/>
      <c r="AL294" s="14"/>
      <c r="AM294" s="10"/>
      <c r="AN294" s="11"/>
      <c r="AO294" s="61">
        <f t="shared" ref="AO294:AP299" si="2190">AO293-AM294</f>
        <v>483</v>
      </c>
      <c r="AP294" s="11">
        <f t="shared" si="2190"/>
        <v>36</v>
      </c>
      <c r="AQ294" s="11"/>
      <c r="AR294" s="12">
        <f t="shared" si="2151"/>
        <v>0</v>
      </c>
      <c r="AS294" s="11"/>
      <c r="AT294" s="12" t="e">
        <f t="shared" si="2152"/>
        <v>#DIV/0!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480</v>
      </c>
      <c r="BB294" s="11">
        <f t="shared" si="2191"/>
        <v>35</v>
      </c>
      <c r="BC294" s="11"/>
      <c r="BD294" s="12">
        <f t="shared" si="2153"/>
        <v>0</v>
      </c>
      <c r="BE294" s="11"/>
      <c r="BF294" s="12" t="e">
        <f t="shared" si="2154"/>
        <v>#DIV/0!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489</v>
      </c>
      <c r="BN294" s="11">
        <f t="shared" si="2192"/>
        <v>35</v>
      </c>
      <c r="BO294" s="11"/>
      <c r="BP294" s="12">
        <f t="shared" si="2155"/>
        <v>0</v>
      </c>
      <c r="BQ294" s="11"/>
      <c r="BR294" s="12" t="e">
        <f t="shared" si="2156"/>
        <v>#DIV/0!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30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0</v>
      </c>
      <c r="HL294" s="14">
        <f t="shared" si="2181"/>
        <v>0</v>
      </c>
      <c r="HM294" s="381">
        <f t="shared" si="2181"/>
        <v>2512</v>
      </c>
      <c r="HN294" s="11">
        <f t="shared" si="2181"/>
        <v>213</v>
      </c>
      <c r="HO294" s="11">
        <f t="shared" si="2182"/>
        <v>0</v>
      </c>
      <c r="HP294" s="79">
        <f t="shared" si="2183"/>
        <v>0</v>
      </c>
      <c r="HQ294" s="15">
        <f t="shared" si="2184"/>
        <v>0</v>
      </c>
      <c r="HR294" s="12" t="e">
        <f t="shared" ref="HR294:HR300" si="2205">+(HQ294/(HO294))</f>
        <v>#DIV/0!</v>
      </c>
      <c r="HS294" s="16"/>
      <c r="HT294" s="17"/>
      <c r="HU294" s="16" t="e">
        <f t="shared" si="2185"/>
        <v>#DIV/0!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459</v>
      </c>
      <c r="F295" s="11">
        <f t="shared" si="2186"/>
        <v>33</v>
      </c>
      <c r="G295" s="11"/>
      <c r="H295" s="12">
        <f t="shared" si="2146"/>
        <v>0</v>
      </c>
      <c r="I295" s="11"/>
      <c r="J295" s="12" t="e">
        <f t="shared" si="2187"/>
        <v>#DIV/0!</v>
      </c>
      <c r="K295" s="13"/>
      <c r="L295" s="11"/>
      <c r="M295" s="11"/>
      <c r="N295" s="14"/>
      <c r="O295" s="10"/>
      <c r="P295" s="11"/>
      <c r="Q295" s="11">
        <f t="shared" si="2188"/>
        <v>491</v>
      </c>
      <c r="R295" s="11">
        <f t="shared" si="2188"/>
        <v>36</v>
      </c>
      <c r="S295" s="11"/>
      <c r="T295" s="12">
        <f t="shared" si="2147"/>
        <v>0</v>
      </c>
      <c r="U295" s="11"/>
      <c r="V295" s="12" t="e">
        <f t="shared" si="2148"/>
        <v>#DIV/0!</v>
      </c>
      <c r="W295" s="13"/>
      <c r="X295" s="11"/>
      <c r="Y295" s="11"/>
      <c r="Z295" s="14"/>
      <c r="AA295" s="10"/>
      <c r="AB295" s="11"/>
      <c r="AC295" s="11">
        <f t="shared" si="2189"/>
        <v>110</v>
      </c>
      <c r="AD295" s="11">
        <f t="shared" si="2189"/>
        <v>8</v>
      </c>
      <c r="AE295" s="11"/>
      <c r="AF295" s="12">
        <f t="shared" si="2149"/>
        <v>0</v>
      </c>
      <c r="AG295" s="11"/>
      <c r="AH295" s="12" t="e">
        <f t="shared" si="2150"/>
        <v>#DIV/0!</v>
      </c>
      <c r="AI295" s="13"/>
      <c r="AJ295" s="11"/>
      <c r="AK295" s="11"/>
      <c r="AL295" s="14"/>
      <c r="AM295" s="10"/>
      <c r="AN295" s="11"/>
      <c r="AO295" s="61">
        <f t="shared" si="2190"/>
        <v>483</v>
      </c>
      <c r="AP295" s="11">
        <f t="shared" si="2190"/>
        <v>36</v>
      </c>
      <c r="AQ295" s="11"/>
      <c r="AR295" s="12">
        <f t="shared" si="2151"/>
        <v>0</v>
      </c>
      <c r="AS295" s="11"/>
      <c r="AT295" s="12" t="e">
        <f t="shared" si="2152"/>
        <v>#DIV/0!</v>
      </c>
      <c r="AU295" s="13"/>
      <c r="AV295" s="11"/>
      <c r="AW295" s="11"/>
      <c r="AX295" s="14"/>
      <c r="AY295" s="10"/>
      <c r="AZ295" s="11"/>
      <c r="BA295" s="11">
        <f t="shared" si="2191"/>
        <v>480</v>
      </c>
      <c r="BB295" s="11">
        <f t="shared" si="2191"/>
        <v>35</v>
      </c>
      <c r="BC295" s="11"/>
      <c r="BD295" s="12">
        <f t="shared" si="2153"/>
        <v>0</v>
      </c>
      <c r="BE295" s="11"/>
      <c r="BF295" s="12" t="e">
        <f t="shared" si="2154"/>
        <v>#DIV/0!</v>
      </c>
      <c r="BG295" s="13"/>
      <c r="BH295" s="11"/>
      <c r="BI295" s="11"/>
      <c r="BJ295" s="14"/>
      <c r="BK295" s="10"/>
      <c r="BL295" s="11"/>
      <c r="BM295" s="11">
        <f t="shared" si="2192"/>
        <v>489</v>
      </c>
      <c r="BN295" s="11">
        <f t="shared" si="2192"/>
        <v>35</v>
      </c>
      <c r="BO295" s="11"/>
      <c r="BP295" s="12">
        <f t="shared" si="2155"/>
        <v>0</v>
      </c>
      <c r="BQ295" s="11"/>
      <c r="BR295" s="12" t="e">
        <f t="shared" si="2156"/>
        <v>#DIV/0!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30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0</v>
      </c>
      <c r="HL295" s="14">
        <f t="shared" si="2181"/>
        <v>0</v>
      </c>
      <c r="HM295" s="381">
        <f t="shared" si="2181"/>
        <v>2512</v>
      </c>
      <c r="HN295" s="11">
        <f t="shared" si="2181"/>
        <v>213</v>
      </c>
      <c r="HO295" s="11">
        <f t="shared" si="2182"/>
        <v>0</v>
      </c>
      <c r="HP295" s="79">
        <f t="shared" si="2183"/>
        <v>0</v>
      </c>
      <c r="HQ295" s="15">
        <f t="shared" si="2184"/>
        <v>0</v>
      </c>
      <c r="HR295" s="12" t="e">
        <f t="shared" si="2205"/>
        <v>#DIV/0!</v>
      </c>
      <c r="HS295" s="16"/>
      <c r="HT295" s="17"/>
      <c r="HU295" s="16" t="e">
        <f t="shared" si="2185"/>
        <v>#DIV/0!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/>
      <c r="D296" s="11"/>
      <c r="E296" s="61">
        <f t="shared" si="2186"/>
        <v>459</v>
      </c>
      <c r="F296" s="11">
        <f t="shared" si="2186"/>
        <v>33</v>
      </c>
      <c r="G296" s="11"/>
      <c r="H296" s="12">
        <f t="shared" si="2146"/>
        <v>0</v>
      </c>
      <c r="I296" s="11"/>
      <c r="J296" s="12" t="e">
        <f t="shared" si="2187"/>
        <v>#DIV/0!</v>
      </c>
      <c r="K296" s="11"/>
      <c r="L296" s="11"/>
      <c r="M296" s="18"/>
      <c r="N296" s="20"/>
      <c r="O296" s="10"/>
      <c r="P296" s="11"/>
      <c r="Q296" s="11">
        <f t="shared" si="2188"/>
        <v>491</v>
      </c>
      <c r="R296" s="11">
        <f t="shared" si="2188"/>
        <v>36</v>
      </c>
      <c r="S296" s="11"/>
      <c r="T296" s="12">
        <f t="shared" si="2147"/>
        <v>0</v>
      </c>
      <c r="U296" s="11"/>
      <c r="V296" s="12" t="e">
        <f t="shared" si="2148"/>
        <v>#DIV/0!</v>
      </c>
      <c r="W296" s="11"/>
      <c r="X296" s="11"/>
      <c r="Y296" s="18"/>
      <c r="Z296" s="20"/>
      <c r="AA296" s="10"/>
      <c r="AB296" s="11"/>
      <c r="AC296" s="11">
        <f t="shared" si="2189"/>
        <v>110</v>
      </c>
      <c r="AD296" s="11">
        <f t="shared" si="2189"/>
        <v>8</v>
      </c>
      <c r="AE296" s="11"/>
      <c r="AF296" s="12">
        <f t="shared" si="2149"/>
        <v>0</v>
      </c>
      <c r="AG296" s="11"/>
      <c r="AH296" s="12" t="e">
        <f t="shared" si="2150"/>
        <v>#DIV/0!</v>
      </c>
      <c r="AI296" s="11"/>
      <c r="AJ296" s="11"/>
      <c r="AK296" s="18"/>
      <c r="AL296" s="20"/>
      <c r="AM296" s="10"/>
      <c r="AN296" s="11"/>
      <c r="AO296" s="61">
        <f t="shared" si="2190"/>
        <v>483</v>
      </c>
      <c r="AP296" s="11">
        <f t="shared" si="2190"/>
        <v>36</v>
      </c>
      <c r="AQ296" s="11"/>
      <c r="AR296" s="12">
        <f t="shared" si="2151"/>
        <v>0</v>
      </c>
      <c r="AS296" s="11"/>
      <c r="AT296" s="12" t="e">
        <f t="shared" si="2152"/>
        <v>#DIV/0!</v>
      </c>
      <c r="AU296" s="11"/>
      <c r="AV296" s="11"/>
      <c r="AW296" s="18"/>
      <c r="AX296" s="20"/>
      <c r="AY296" s="10"/>
      <c r="AZ296" s="11"/>
      <c r="BA296" s="11">
        <f t="shared" si="2191"/>
        <v>480</v>
      </c>
      <c r="BB296" s="11">
        <f t="shared" si="2191"/>
        <v>35</v>
      </c>
      <c r="BC296" s="11"/>
      <c r="BD296" s="12">
        <f t="shared" si="2153"/>
        <v>0</v>
      </c>
      <c r="BE296" s="11"/>
      <c r="BF296" s="12" t="e">
        <f t="shared" si="2154"/>
        <v>#DIV/0!</v>
      </c>
      <c r="BG296" s="11"/>
      <c r="BH296" s="11"/>
      <c r="BI296" s="18"/>
      <c r="BJ296" s="20"/>
      <c r="BK296" s="10"/>
      <c r="BL296" s="11"/>
      <c r="BM296" s="11">
        <f t="shared" si="2192"/>
        <v>489</v>
      </c>
      <c r="BN296" s="11">
        <f t="shared" si="2192"/>
        <v>35</v>
      </c>
      <c r="BO296" s="11"/>
      <c r="BP296" s="12">
        <f t="shared" si="2155"/>
        <v>0</v>
      </c>
      <c r="BQ296" s="11"/>
      <c r="BR296" s="12" t="e">
        <f t="shared" si="2156"/>
        <v>#DIV/0!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30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0</v>
      </c>
      <c r="HL296" s="14">
        <f t="shared" si="2181"/>
        <v>0</v>
      </c>
      <c r="HM296" s="381">
        <f t="shared" si="2181"/>
        <v>2512</v>
      </c>
      <c r="HN296" s="11">
        <f t="shared" si="2181"/>
        <v>213</v>
      </c>
      <c r="HO296" s="11">
        <f t="shared" si="2182"/>
        <v>0</v>
      </c>
      <c r="HP296" s="79">
        <f t="shared" si="2183"/>
        <v>0</v>
      </c>
      <c r="HQ296" s="15">
        <f t="shared" si="2184"/>
        <v>0</v>
      </c>
      <c r="HR296" s="12" t="e">
        <f t="shared" si="2205"/>
        <v>#DIV/0!</v>
      </c>
      <c r="HS296" s="16"/>
      <c r="HT296" s="17"/>
      <c r="HU296" s="16" t="e">
        <f t="shared" si="2185"/>
        <v>#DIV/0!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/>
      <c r="D297" s="11"/>
      <c r="E297" s="61">
        <f t="shared" si="2186"/>
        <v>459</v>
      </c>
      <c r="F297" s="11">
        <f t="shared" si="2186"/>
        <v>33</v>
      </c>
      <c r="G297" s="11"/>
      <c r="H297" s="12">
        <f t="shared" si="2146"/>
        <v>0</v>
      </c>
      <c r="I297" s="11"/>
      <c r="J297" s="12" t="e">
        <f t="shared" si="2187"/>
        <v>#DIV/0!</v>
      </c>
      <c r="K297" s="13"/>
      <c r="L297" s="13"/>
      <c r="M297" s="25"/>
      <c r="N297" s="37"/>
      <c r="O297" s="10"/>
      <c r="P297" s="11"/>
      <c r="Q297" s="11">
        <f t="shared" si="2188"/>
        <v>491</v>
      </c>
      <c r="R297" s="11">
        <f t="shared" si="2188"/>
        <v>36</v>
      </c>
      <c r="S297" s="11"/>
      <c r="T297" s="12">
        <f t="shared" si="2147"/>
        <v>0</v>
      </c>
      <c r="U297" s="11"/>
      <c r="V297" s="12" t="e">
        <f t="shared" si="2148"/>
        <v>#DIV/0!</v>
      </c>
      <c r="W297" s="13"/>
      <c r="X297" s="13"/>
      <c r="Y297" s="25"/>
      <c r="Z297" s="37"/>
      <c r="AA297" s="10"/>
      <c r="AB297" s="11"/>
      <c r="AC297" s="11">
        <f t="shared" si="2189"/>
        <v>110</v>
      </c>
      <c r="AD297" s="11">
        <f t="shared" si="2189"/>
        <v>8</v>
      </c>
      <c r="AE297" s="11"/>
      <c r="AF297" s="12">
        <f t="shared" si="2149"/>
        <v>0</v>
      </c>
      <c r="AG297" s="11"/>
      <c r="AH297" s="12" t="e">
        <f t="shared" si="2150"/>
        <v>#DIV/0!</v>
      </c>
      <c r="AI297" s="13"/>
      <c r="AJ297" s="13"/>
      <c r="AK297" s="25"/>
      <c r="AL297" s="37"/>
      <c r="AM297" s="10"/>
      <c r="AN297" s="11"/>
      <c r="AO297" s="61">
        <f t="shared" si="2190"/>
        <v>483</v>
      </c>
      <c r="AP297" s="11">
        <f t="shared" si="2190"/>
        <v>36</v>
      </c>
      <c r="AQ297" s="11"/>
      <c r="AR297" s="12">
        <f t="shared" si="2151"/>
        <v>0</v>
      </c>
      <c r="AS297" s="11"/>
      <c r="AT297" s="12" t="e">
        <f t="shared" si="2152"/>
        <v>#DIV/0!</v>
      </c>
      <c r="AU297" s="13"/>
      <c r="AV297" s="13"/>
      <c r="AW297" s="25"/>
      <c r="AX297" s="37"/>
      <c r="AY297" s="10"/>
      <c r="AZ297" s="11"/>
      <c r="BA297" s="11">
        <f t="shared" si="2191"/>
        <v>480</v>
      </c>
      <c r="BB297" s="11">
        <f t="shared" si="2191"/>
        <v>35</v>
      </c>
      <c r="BC297" s="11"/>
      <c r="BD297" s="12">
        <f t="shared" si="2153"/>
        <v>0</v>
      </c>
      <c r="BE297" s="11"/>
      <c r="BF297" s="12" t="e">
        <f t="shared" si="2154"/>
        <v>#DIV/0!</v>
      </c>
      <c r="BG297" s="13"/>
      <c r="BH297" s="13"/>
      <c r="BI297" s="25"/>
      <c r="BJ297" s="37"/>
      <c r="BK297" s="10"/>
      <c r="BL297" s="11"/>
      <c r="BM297" s="11">
        <f t="shared" si="2192"/>
        <v>489</v>
      </c>
      <c r="BN297" s="11">
        <f t="shared" si="2192"/>
        <v>35</v>
      </c>
      <c r="BO297" s="11"/>
      <c r="BP297" s="12">
        <f t="shared" si="2155"/>
        <v>0</v>
      </c>
      <c r="BQ297" s="11"/>
      <c r="BR297" s="12" t="e">
        <f t="shared" si="2156"/>
        <v>#DIV/0!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30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0</v>
      </c>
      <c r="HL297" s="14">
        <f t="shared" si="2181"/>
        <v>0</v>
      </c>
      <c r="HM297" s="381">
        <f t="shared" si="2181"/>
        <v>2512</v>
      </c>
      <c r="HN297" s="11">
        <f t="shared" si="2181"/>
        <v>213</v>
      </c>
      <c r="HO297" s="11">
        <f t="shared" si="2182"/>
        <v>0</v>
      </c>
      <c r="HP297" s="79">
        <f t="shared" si="2183"/>
        <v>0</v>
      </c>
      <c r="HQ297" s="15">
        <f t="shared" si="2184"/>
        <v>0</v>
      </c>
      <c r="HR297" s="12" t="e">
        <f t="shared" si="2205"/>
        <v>#DIV/0!</v>
      </c>
      <c r="HS297" s="16"/>
      <c r="HT297" s="17"/>
      <c r="HU297" s="16" t="e">
        <f t="shared" si="2185"/>
        <v>#DIV/0!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459</v>
      </c>
      <c r="F298" s="11">
        <f t="shared" si="2186"/>
        <v>33</v>
      </c>
      <c r="G298" s="11"/>
      <c r="H298" s="12">
        <f t="shared" si="2146"/>
        <v>0</v>
      </c>
      <c r="I298" s="11"/>
      <c r="J298" s="12" t="e">
        <f t="shared" si="2187"/>
        <v>#DIV/0!</v>
      </c>
      <c r="K298" s="13"/>
      <c r="L298" s="11"/>
      <c r="M298" s="25"/>
      <c r="N298" s="37"/>
      <c r="O298" s="10"/>
      <c r="P298" s="11"/>
      <c r="Q298" s="11">
        <f t="shared" si="2188"/>
        <v>491</v>
      </c>
      <c r="R298" s="11">
        <f t="shared" si="2188"/>
        <v>36</v>
      </c>
      <c r="S298" s="11"/>
      <c r="T298" s="12">
        <f t="shared" si="2147"/>
        <v>0</v>
      </c>
      <c r="U298" s="11"/>
      <c r="V298" s="12" t="e">
        <f t="shared" si="2148"/>
        <v>#DIV/0!</v>
      </c>
      <c r="W298" s="13"/>
      <c r="X298" s="11"/>
      <c r="Y298" s="25"/>
      <c r="Z298" s="37"/>
      <c r="AA298" s="10"/>
      <c r="AB298" s="11"/>
      <c r="AC298" s="11">
        <f t="shared" si="2189"/>
        <v>110</v>
      </c>
      <c r="AD298" s="11">
        <f t="shared" si="2189"/>
        <v>8</v>
      </c>
      <c r="AE298" s="11"/>
      <c r="AF298" s="12">
        <f t="shared" si="2149"/>
        <v>0</v>
      </c>
      <c r="AG298" s="11"/>
      <c r="AH298" s="12" t="e">
        <f t="shared" si="2150"/>
        <v>#DIV/0!</v>
      </c>
      <c r="AI298" s="13"/>
      <c r="AJ298" s="11"/>
      <c r="AK298" s="25"/>
      <c r="AL298" s="37"/>
      <c r="AM298" s="10"/>
      <c r="AN298" s="11"/>
      <c r="AO298" s="61">
        <f t="shared" si="2190"/>
        <v>483</v>
      </c>
      <c r="AP298" s="11">
        <f t="shared" si="2190"/>
        <v>36</v>
      </c>
      <c r="AQ298" s="11"/>
      <c r="AR298" s="12">
        <f t="shared" si="2151"/>
        <v>0</v>
      </c>
      <c r="AS298" s="11"/>
      <c r="AT298" s="12" t="e">
        <f t="shared" si="2152"/>
        <v>#DIV/0!</v>
      </c>
      <c r="AU298" s="13"/>
      <c r="AV298" s="11"/>
      <c r="AW298" s="25"/>
      <c r="AX298" s="37"/>
      <c r="AY298" s="10"/>
      <c r="AZ298" s="11"/>
      <c r="BA298" s="11">
        <f t="shared" si="2191"/>
        <v>480</v>
      </c>
      <c r="BB298" s="11">
        <f t="shared" si="2191"/>
        <v>35</v>
      </c>
      <c r="BC298" s="11"/>
      <c r="BD298" s="12">
        <f t="shared" si="2153"/>
        <v>0</v>
      </c>
      <c r="BE298" s="11"/>
      <c r="BF298" s="12" t="e">
        <f t="shared" si="2154"/>
        <v>#DIV/0!</v>
      </c>
      <c r="BG298" s="13"/>
      <c r="BH298" s="11"/>
      <c r="BI298" s="25"/>
      <c r="BJ298" s="37"/>
      <c r="BK298" s="10"/>
      <c r="BL298" s="11"/>
      <c r="BM298" s="11">
        <f t="shared" si="2192"/>
        <v>489</v>
      </c>
      <c r="BN298" s="11">
        <f t="shared" si="2192"/>
        <v>35</v>
      </c>
      <c r="BO298" s="11"/>
      <c r="BP298" s="12">
        <f t="shared" si="2155"/>
        <v>0</v>
      </c>
      <c r="BQ298" s="11"/>
      <c r="BR298" s="12" t="e">
        <f t="shared" si="2156"/>
        <v>#DIV/0!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30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0</v>
      </c>
      <c r="HL298" s="14">
        <f t="shared" si="2181"/>
        <v>0</v>
      </c>
      <c r="HM298" s="381">
        <f t="shared" si="2181"/>
        <v>2512</v>
      </c>
      <c r="HN298" s="11">
        <f t="shared" si="2181"/>
        <v>213</v>
      </c>
      <c r="HO298" s="11">
        <f t="shared" si="2182"/>
        <v>0</v>
      </c>
      <c r="HP298" s="79">
        <f t="shared" si="2183"/>
        <v>0</v>
      </c>
      <c r="HQ298" s="15">
        <f t="shared" si="2184"/>
        <v>0</v>
      </c>
      <c r="HR298" s="12" t="e">
        <f t="shared" si="2205"/>
        <v>#DIV/0!</v>
      </c>
      <c r="HS298" s="16"/>
      <c r="HT298" s="17"/>
      <c r="HU298" s="16" t="e">
        <f t="shared" si="2185"/>
        <v>#DIV/0!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459</v>
      </c>
      <c r="F299" s="11">
        <f>F298-D299</f>
        <v>33</v>
      </c>
      <c r="G299" s="11"/>
      <c r="H299" s="12">
        <f t="shared" si="2146"/>
        <v>0</v>
      </c>
      <c r="I299" s="11"/>
      <c r="J299" s="12" t="e">
        <f t="shared" si="2187"/>
        <v>#DIV/0!</v>
      </c>
      <c r="K299" s="13"/>
      <c r="L299" s="11"/>
      <c r="M299" s="38"/>
      <c r="N299" s="39"/>
      <c r="O299" s="10"/>
      <c r="P299" s="11"/>
      <c r="Q299" s="11">
        <f t="shared" si="2188"/>
        <v>491</v>
      </c>
      <c r="R299" s="11">
        <f t="shared" si="2188"/>
        <v>36</v>
      </c>
      <c r="S299" s="11"/>
      <c r="T299" s="12">
        <f t="shared" si="2147"/>
        <v>0</v>
      </c>
      <c r="U299" s="11"/>
      <c r="V299" s="12" t="e">
        <f t="shared" si="2148"/>
        <v>#DIV/0!</v>
      </c>
      <c r="W299" s="13"/>
      <c r="X299" s="11"/>
      <c r="Y299" s="38"/>
      <c r="Z299" s="39"/>
      <c r="AA299" s="10"/>
      <c r="AB299" s="11"/>
      <c r="AC299" s="11">
        <f t="shared" si="2189"/>
        <v>110</v>
      </c>
      <c r="AD299" s="11">
        <f t="shared" si="2189"/>
        <v>8</v>
      </c>
      <c r="AE299" s="11"/>
      <c r="AF299" s="12">
        <f t="shared" si="2149"/>
        <v>0</v>
      </c>
      <c r="AG299" s="11"/>
      <c r="AH299" s="12" t="e">
        <f t="shared" si="2150"/>
        <v>#DIV/0!</v>
      </c>
      <c r="AI299" s="13"/>
      <c r="AJ299" s="11"/>
      <c r="AK299" s="38"/>
      <c r="AL299" s="39"/>
      <c r="AM299" s="10"/>
      <c r="AN299" s="11"/>
      <c r="AO299" s="61">
        <f t="shared" si="2190"/>
        <v>483</v>
      </c>
      <c r="AP299" s="11">
        <f t="shared" si="2190"/>
        <v>36</v>
      </c>
      <c r="AQ299" s="11"/>
      <c r="AR299" s="12">
        <f t="shared" si="2151"/>
        <v>0</v>
      </c>
      <c r="AS299" s="11"/>
      <c r="AT299" s="12" t="e">
        <f t="shared" si="2152"/>
        <v>#DIV/0!</v>
      </c>
      <c r="AU299" s="13"/>
      <c r="AV299" s="11"/>
      <c r="AW299" s="38"/>
      <c r="AX299" s="39"/>
      <c r="AY299" s="10"/>
      <c r="AZ299" s="11"/>
      <c r="BA299" s="11">
        <f t="shared" si="2191"/>
        <v>480</v>
      </c>
      <c r="BB299" s="11">
        <f t="shared" si="2191"/>
        <v>35</v>
      </c>
      <c r="BC299" s="11"/>
      <c r="BD299" s="12">
        <f t="shared" si="2153"/>
        <v>0</v>
      </c>
      <c r="BE299" s="11"/>
      <c r="BF299" s="12" t="e">
        <f t="shared" si="2154"/>
        <v>#DIV/0!</v>
      </c>
      <c r="BG299" s="13"/>
      <c r="BH299" s="11"/>
      <c r="BI299" s="38"/>
      <c r="BJ299" s="39"/>
      <c r="BK299" s="10"/>
      <c r="BL299" s="11"/>
      <c r="BM299" s="11">
        <f t="shared" si="2192"/>
        <v>489</v>
      </c>
      <c r="BN299" s="11">
        <f t="shared" si="2192"/>
        <v>35</v>
      </c>
      <c r="BO299" s="11"/>
      <c r="BP299" s="12">
        <f t="shared" si="2155"/>
        <v>0</v>
      </c>
      <c r="BQ299" s="11"/>
      <c r="BR299" s="12" t="e">
        <f t="shared" si="2156"/>
        <v>#DIV/0!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30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0</v>
      </c>
      <c r="HL299" s="14">
        <f t="shared" si="2181"/>
        <v>0</v>
      </c>
      <c r="HM299" s="381">
        <f t="shared" si="2181"/>
        <v>2512</v>
      </c>
      <c r="HN299" s="11">
        <f t="shared" si="2181"/>
        <v>213</v>
      </c>
      <c r="HO299" s="11">
        <f t="shared" si="2182"/>
        <v>0</v>
      </c>
      <c r="HP299" s="79">
        <f t="shared" si="2183"/>
        <v>0</v>
      </c>
      <c r="HQ299" s="15">
        <f t="shared" si="2184"/>
        <v>0</v>
      </c>
      <c r="HR299" s="12" t="e">
        <f t="shared" si="2205"/>
        <v>#DIV/0!</v>
      </c>
      <c r="HS299" s="16"/>
      <c r="HT299" s="17"/>
      <c r="HU299" s="16" t="e">
        <f t="shared" si="2185"/>
        <v>#DIV/0!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0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0</v>
      </c>
      <c r="HP300" s="80">
        <f>+((HO300)/HM299)/7</f>
        <v>0</v>
      </c>
      <c r="HQ300" s="57">
        <f t="shared" si="2184"/>
        <v>0</v>
      </c>
      <c r="HR300" s="48" t="e">
        <f t="shared" si="2205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0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459</v>
      </c>
      <c r="F302" s="33">
        <f>F299-D302</f>
        <v>33</v>
      </c>
      <c r="G302" s="33"/>
      <c r="H302" s="34">
        <f t="shared" ref="H302:H308" si="2206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07">((S302+U302)/Q302)</f>
        <v>0</v>
      </c>
      <c r="U302" s="33"/>
      <c r="V302" s="34" t="e">
        <f t="shared" ref="V302:V308" si="2208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110</v>
      </c>
      <c r="AD302" s="33">
        <f>AD299-AB302</f>
        <v>8</v>
      </c>
      <c r="AE302" s="33"/>
      <c r="AF302" s="34">
        <f t="shared" ref="AF302:AF308" si="2209">((AE302+AG302)/AC302)</f>
        <v>0</v>
      </c>
      <c r="AG302" s="33"/>
      <c r="AH302" s="34" t="e">
        <f t="shared" ref="AH302:AH308" si="2210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483</v>
      </c>
      <c r="AP302" s="33">
        <f>AP299-AN302</f>
        <v>36</v>
      </c>
      <c r="AQ302" s="33"/>
      <c r="AR302" s="34">
        <f t="shared" ref="AR302:AR308" si="2211">((AQ302+AS302)/AO302)</f>
        <v>0</v>
      </c>
      <c r="AS302" s="33"/>
      <c r="AT302" s="34" t="e">
        <f t="shared" ref="AT302:AT308" si="2212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480</v>
      </c>
      <c r="BB302" s="33">
        <f>BB299-AZ302</f>
        <v>35</v>
      </c>
      <c r="BC302" s="33"/>
      <c r="BD302" s="34">
        <f t="shared" ref="BD302:BD308" si="2213">((BC302+BE302)/BA302)</f>
        <v>0</v>
      </c>
      <c r="BE302" s="33"/>
      <c r="BF302" s="34" t="e">
        <f t="shared" ref="BF302:BF308" si="2214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489</v>
      </c>
      <c r="BN302" s="33">
        <f>BN299-BL302</f>
        <v>35</v>
      </c>
      <c r="BO302" s="33"/>
      <c r="BP302" s="34">
        <f t="shared" ref="BP302:BP308" si="2215">((BO302+BQ302)/BM302)</f>
        <v>0</v>
      </c>
      <c r="BQ302" s="33"/>
      <c r="BR302" s="34" t="e">
        <f t="shared" ref="BR302:BR308" si="2216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0</v>
      </c>
      <c r="HL302" s="36">
        <f t="shared" si="2241"/>
        <v>0</v>
      </c>
      <c r="HM302" s="380">
        <f t="shared" si="2241"/>
        <v>2512</v>
      </c>
      <c r="HN302" s="33">
        <f t="shared" si="2241"/>
        <v>213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243">+(HO302)/HM302</f>
        <v>0</v>
      </c>
      <c r="HQ302" s="44">
        <f t="shared" ref="HQ302:HQ309" si="2244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245">+HT302/HO302*100</f>
        <v>#DIV/0!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/>
      <c r="D303" s="11"/>
      <c r="E303" s="61">
        <f t="shared" ref="E303:F307" si="2246">E302-C303</f>
        <v>459</v>
      </c>
      <c r="F303" s="11">
        <f t="shared" si="2246"/>
        <v>33</v>
      </c>
      <c r="G303" s="11"/>
      <c r="H303" s="12">
        <f t="shared" si="2206"/>
        <v>0</v>
      </c>
      <c r="I303" s="11"/>
      <c r="J303" s="12" t="e">
        <f t="shared" ref="J303:J308" si="2247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248">Q302-O303</f>
        <v>491</v>
      </c>
      <c r="R303" s="11">
        <f t="shared" si="2248"/>
        <v>36</v>
      </c>
      <c r="S303" s="11"/>
      <c r="T303" s="12">
        <f t="shared" si="2207"/>
        <v>0</v>
      </c>
      <c r="U303" s="11"/>
      <c r="V303" s="12" t="e">
        <f t="shared" si="2208"/>
        <v>#DIV/0!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110</v>
      </c>
      <c r="AD303" s="11">
        <f t="shared" si="2249"/>
        <v>8</v>
      </c>
      <c r="AE303" s="11"/>
      <c r="AF303" s="12">
        <f t="shared" si="2209"/>
        <v>0</v>
      </c>
      <c r="AG303" s="11"/>
      <c r="AH303" s="12" t="e">
        <f t="shared" si="2210"/>
        <v>#DIV/0!</v>
      </c>
      <c r="AI303" s="13"/>
      <c r="AJ303" s="11"/>
      <c r="AK303" s="11"/>
      <c r="AL303" s="14"/>
      <c r="AM303" s="10"/>
      <c r="AN303" s="11"/>
      <c r="AO303" s="61">
        <f t="shared" ref="AO303:AP308" si="2250">AO302-AM303</f>
        <v>483</v>
      </c>
      <c r="AP303" s="11">
        <f t="shared" si="2250"/>
        <v>36</v>
      </c>
      <c r="AQ303" s="11"/>
      <c r="AR303" s="12">
        <f t="shared" si="2211"/>
        <v>0</v>
      </c>
      <c r="AS303" s="11"/>
      <c r="AT303" s="12" t="e">
        <f t="shared" si="2212"/>
        <v>#DIV/0!</v>
      </c>
      <c r="AU303" s="13"/>
      <c r="AV303" s="11"/>
      <c r="AW303" s="11"/>
      <c r="AX303" s="14"/>
      <c r="AY303" s="10"/>
      <c r="AZ303" s="11"/>
      <c r="BA303" s="11">
        <f t="shared" ref="BA303:BB308" si="2251">BA302-AY303</f>
        <v>480</v>
      </c>
      <c r="BB303" s="11">
        <f t="shared" si="2251"/>
        <v>35</v>
      </c>
      <c r="BC303" s="11"/>
      <c r="BD303" s="12">
        <f t="shared" si="2213"/>
        <v>0</v>
      </c>
      <c r="BE303" s="11"/>
      <c r="BF303" s="12" t="e">
        <f t="shared" si="2214"/>
        <v>#DIV/0!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489</v>
      </c>
      <c r="BN303" s="11">
        <f t="shared" si="2252"/>
        <v>35</v>
      </c>
      <c r="BO303" s="11"/>
      <c r="BP303" s="12">
        <f t="shared" si="2215"/>
        <v>0</v>
      </c>
      <c r="BQ303" s="11"/>
      <c r="BR303" s="12" t="e">
        <f t="shared" si="2216"/>
        <v>#DIV/0!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30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0</v>
      </c>
      <c r="HL303" s="14">
        <f t="shared" si="2241"/>
        <v>0</v>
      </c>
      <c r="HM303" s="381">
        <f t="shared" si="2241"/>
        <v>2512</v>
      </c>
      <c r="HN303" s="11">
        <f t="shared" si="2241"/>
        <v>213</v>
      </c>
      <c r="HO303" s="11">
        <f t="shared" si="2242"/>
        <v>0</v>
      </c>
      <c r="HP303" s="79">
        <f t="shared" si="2243"/>
        <v>0</v>
      </c>
      <c r="HQ303" s="15">
        <f t="shared" si="2244"/>
        <v>0</v>
      </c>
      <c r="HR303" s="12" t="e">
        <f t="shared" ref="HR303:HR309" si="2265">+(HQ303/(HO303))</f>
        <v>#DIV/0!</v>
      </c>
      <c r="HS303" s="16"/>
      <c r="HT303" s="17"/>
      <c r="HU303" s="16" t="e">
        <f t="shared" si="2245"/>
        <v>#DIV/0!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459</v>
      </c>
      <c r="F304" s="11">
        <f t="shared" si="2246"/>
        <v>33</v>
      </c>
      <c r="G304" s="11"/>
      <c r="H304" s="12">
        <f t="shared" si="2206"/>
        <v>0</v>
      </c>
      <c r="I304" s="11"/>
      <c r="J304" s="12" t="e">
        <f t="shared" si="2247"/>
        <v>#DIV/0!</v>
      </c>
      <c r="K304" s="13"/>
      <c r="L304" s="11"/>
      <c r="M304" s="11"/>
      <c r="N304" s="14"/>
      <c r="O304" s="10"/>
      <c r="P304" s="11"/>
      <c r="Q304" s="11">
        <f t="shared" si="2248"/>
        <v>491</v>
      </c>
      <c r="R304" s="11">
        <f t="shared" si="2248"/>
        <v>36</v>
      </c>
      <c r="S304" s="11"/>
      <c r="T304" s="12">
        <f t="shared" si="2207"/>
        <v>0</v>
      </c>
      <c r="U304" s="11"/>
      <c r="V304" s="12" t="e">
        <f t="shared" si="2208"/>
        <v>#DIV/0!</v>
      </c>
      <c r="W304" s="13"/>
      <c r="X304" s="11"/>
      <c r="Y304" s="11"/>
      <c r="Z304" s="14"/>
      <c r="AA304" s="10"/>
      <c r="AB304" s="11"/>
      <c r="AC304" s="11">
        <f t="shared" si="2249"/>
        <v>110</v>
      </c>
      <c r="AD304" s="11">
        <f t="shared" si="2249"/>
        <v>8</v>
      </c>
      <c r="AE304" s="11"/>
      <c r="AF304" s="12">
        <f t="shared" si="2209"/>
        <v>0</v>
      </c>
      <c r="AG304" s="11"/>
      <c r="AH304" s="12" t="e">
        <f t="shared" si="2210"/>
        <v>#DIV/0!</v>
      </c>
      <c r="AI304" s="13"/>
      <c r="AJ304" s="11"/>
      <c r="AK304" s="11"/>
      <c r="AL304" s="14"/>
      <c r="AM304" s="10"/>
      <c r="AN304" s="11"/>
      <c r="AO304" s="61">
        <f t="shared" si="2250"/>
        <v>483</v>
      </c>
      <c r="AP304" s="11">
        <f t="shared" si="2250"/>
        <v>36</v>
      </c>
      <c r="AQ304" s="11"/>
      <c r="AR304" s="12">
        <f t="shared" si="2211"/>
        <v>0</v>
      </c>
      <c r="AS304" s="11"/>
      <c r="AT304" s="12" t="e">
        <f t="shared" si="2212"/>
        <v>#DIV/0!</v>
      </c>
      <c r="AU304" s="13"/>
      <c r="AV304" s="11"/>
      <c r="AW304" s="11"/>
      <c r="AX304" s="14"/>
      <c r="AY304" s="10"/>
      <c r="AZ304" s="11"/>
      <c r="BA304" s="11">
        <f t="shared" si="2251"/>
        <v>480</v>
      </c>
      <c r="BB304" s="11">
        <f t="shared" si="2251"/>
        <v>35</v>
      </c>
      <c r="BC304" s="11"/>
      <c r="BD304" s="12">
        <f t="shared" si="2213"/>
        <v>0</v>
      </c>
      <c r="BE304" s="11"/>
      <c r="BF304" s="12" t="e">
        <f t="shared" si="2214"/>
        <v>#DIV/0!</v>
      </c>
      <c r="BG304" s="13"/>
      <c r="BH304" s="11"/>
      <c r="BI304" s="11"/>
      <c r="BJ304" s="14"/>
      <c r="BK304" s="10"/>
      <c r="BL304" s="11"/>
      <c r="BM304" s="11">
        <f t="shared" si="2252"/>
        <v>489</v>
      </c>
      <c r="BN304" s="11">
        <f t="shared" si="2252"/>
        <v>35</v>
      </c>
      <c r="BO304" s="11"/>
      <c r="BP304" s="12">
        <f t="shared" si="2215"/>
        <v>0</v>
      </c>
      <c r="BQ304" s="11"/>
      <c r="BR304" s="12" t="e">
        <f t="shared" si="2216"/>
        <v>#DIV/0!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30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0</v>
      </c>
      <c r="HL304" s="14">
        <f t="shared" si="2241"/>
        <v>0</v>
      </c>
      <c r="HM304" s="381">
        <f t="shared" si="2241"/>
        <v>2512</v>
      </c>
      <c r="HN304" s="11">
        <f t="shared" si="2241"/>
        <v>213</v>
      </c>
      <c r="HO304" s="11">
        <f t="shared" si="2242"/>
        <v>0</v>
      </c>
      <c r="HP304" s="79">
        <f t="shared" si="2243"/>
        <v>0</v>
      </c>
      <c r="HQ304" s="15">
        <f t="shared" si="2244"/>
        <v>0</v>
      </c>
      <c r="HR304" s="12" t="e">
        <f t="shared" si="2265"/>
        <v>#DIV/0!</v>
      </c>
      <c r="HS304" s="16"/>
      <c r="HT304" s="17"/>
      <c r="HU304" s="16" t="e">
        <f t="shared" si="2245"/>
        <v>#DIV/0!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459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491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110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483</v>
      </c>
      <c r="AP305" s="11">
        <f t="shared" si="2250"/>
        <v>36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480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489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30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2512</v>
      </c>
      <c r="HN305" s="11">
        <f t="shared" si="2241"/>
        <v>213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459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491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110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483</v>
      </c>
      <c r="AP306" s="11">
        <f t="shared" si="2250"/>
        <v>36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480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489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30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2512</v>
      </c>
      <c r="HN306" s="11">
        <f t="shared" si="2241"/>
        <v>213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459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491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110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483</v>
      </c>
      <c r="AP307" s="11">
        <f t="shared" si="2250"/>
        <v>36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480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489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30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2512</v>
      </c>
      <c r="HN307" s="11">
        <f t="shared" si="2241"/>
        <v>213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459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491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110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483</v>
      </c>
      <c r="AP308" s="11">
        <f t="shared" si="2250"/>
        <v>36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480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489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30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2512</v>
      </c>
      <c r="HN308" s="11">
        <f t="shared" si="2241"/>
        <v>213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0</v>
      </c>
      <c r="HL309" s="443">
        <f t="shared" si="2241"/>
        <v>0</v>
      </c>
      <c r="HM309" s="365">
        <f t="shared" si="2241"/>
        <v>0</v>
      </c>
      <c r="HN309" s="27">
        <f t="shared" si="2241"/>
        <v>0</v>
      </c>
      <c r="HO309" s="27">
        <f t="shared" si="2242"/>
        <v>0</v>
      </c>
      <c r="HP309" s="80">
        <f>+((HO309)/HM308)/7</f>
        <v>0</v>
      </c>
      <c r="HQ309" s="57">
        <f t="shared" si="2244"/>
        <v>0</v>
      </c>
      <c r="HR309" s="48" t="e">
        <f t="shared" si="2265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0</v>
      </c>
      <c r="HL310" s="445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459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110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483</v>
      </c>
      <c r="AP311" s="33">
        <f>AP308-AN311</f>
        <v>36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480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489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2512</v>
      </c>
      <c r="HN311" s="33">
        <f t="shared" si="2301"/>
        <v>213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459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491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110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483</v>
      </c>
      <c r="AP312" s="11">
        <f t="shared" si="2310"/>
        <v>36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480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489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30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2512</v>
      </c>
      <c r="HN312" s="11">
        <f t="shared" si="2301"/>
        <v>213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459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491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110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483</v>
      </c>
      <c r="AP313" s="11">
        <f t="shared" si="2310"/>
        <v>36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480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489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30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2512</v>
      </c>
      <c r="HN313" s="11">
        <f t="shared" si="2301"/>
        <v>213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459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491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110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483</v>
      </c>
      <c r="AP314" s="11">
        <f t="shared" si="2310"/>
        <v>36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480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489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30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2512</v>
      </c>
      <c r="HN314" s="11">
        <f t="shared" si="2301"/>
        <v>213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459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491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110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483</v>
      </c>
      <c r="AP315" s="11">
        <f t="shared" si="2310"/>
        <v>36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480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489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30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2512</v>
      </c>
      <c r="HN315" s="11">
        <f t="shared" si="2301"/>
        <v>213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459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491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110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483</v>
      </c>
      <c r="AP316" s="11">
        <f t="shared" si="2310"/>
        <v>36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480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489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30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2512</v>
      </c>
      <c r="HN316" s="11">
        <f t="shared" si="2301"/>
        <v>213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459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491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110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483</v>
      </c>
      <c r="AP317" s="11">
        <f t="shared" si="2310"/>
        <v>36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480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489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30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2512</v>
      </c>
      <c r="HN317" s="11">
        <f t="shared" si="2301"/>
        <v>213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459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483</v>
      </c>
      <c r="AP320" s="33">
        <f>AP317-AN320</f>
        <v>36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480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489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2512</v>
      </c>
      <c r="HN320" s="33">
        <f t="shared" si="2362"/>
        <v>213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459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491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110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483</v>
      </c>
      <c r="AP321" s="11">
        <f t="shared" si="2371"/>
        <v>36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480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489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30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2512</v>
      </c>
      <c r="HN321" s="11">
        <f t="shared" si="2362"/>
        <v>213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459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491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110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483</v>
      </c>
      <c r="AP322" s="11">
        <f t="shared" si="2371"/>
        <v>36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480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489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30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2512</v>
      </c>
      <c r="HN322" s="11">
        <f t="shared" si="2362"/>
        <v>213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459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491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110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483</v>
      </c>
      <c r="AP323" s="11">
        <f t="shared" si="2371"/>
        <v>36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480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489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30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2512</v>
      </c>
      <c r="HN323" s="11">
        <f t="shared" si="2362"/>
        <v>213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459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491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110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483</v>
      </c>
      <c r="AP324" s="11">
        <f t="shared" si="2371"/>
        <v>36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480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489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30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2512</v>
      </c>
      <c r="HN324" s="11">
        <f t="shared" si="2362"/>
        <v>213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459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491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110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483</v>
      </c>
      <c r="AP325" s="11">
        <f t="shared" si="2371"/>
        <v>36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480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489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30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2512</v>
      </c>
      <c r="HN325" s="11">
        <f t="shared" si="2362"/>
        <v>213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459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491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110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483</v>
      </c>
      <c r="AP326" s="11">
        <f t="shared" si="2371"/>
        <v>36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480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489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30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2512</v>
      </c>
      <c r="HN326" s="11">
        <f t="shared" si="2362"/>
        <v>213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459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483</v>
      </c>
      <c r="AP329" s="33">
        <f>AP326-AN329</f>
        <v>36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480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489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2512</v>
      </c>
      <c r="HN329" s="33">
        <f t="shared" si="2422"/>
        <v>213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459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491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110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483</v>
      </c>
      <c r="AP330" s="11">
        <f t="shared" si="2431"/>
        <v>36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480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489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30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2512</v>
      </c>
      <c r="HN330" s="11">
        <f t="shared" si="2422"/>
        <v>213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459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491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110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483</v>
      </c>
      <c r="AP331" s="11">
        <f t="shared" si="2431"/>
        <v>36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480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489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30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2512</v>
      </c>
      <c r="HN331" s="11">
        <f t="shared" si="2422"/>
        <v>213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459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491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110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483</v>
      </c>
      <c r="AP332" s="11">
        <f t="shared" si="2431"/>
        <v>36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480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489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30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2512</v>
      </c>
      <c r="HN332" s="11">
        <f t="shared" si="2422"/>
        <v>213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459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491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110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483</v>
      </c>
      <c r="AP333" s="11">
        <f t="shared" si="2431"/>
        <v>36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480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489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30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2512</v>
      </c>
      <c r="HN333" s="11">
        <f t="shared" si="2422"/>
        <v>213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459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491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110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483</v>
      </c>
      <c r="AP334" s="11">
        <f t="shared" si="2431"/>
        <v>36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480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489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30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2512</v>
      </c>
      <c r="HN334" s="11">
        <f t="shared" si="2422"/>
        <v>213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459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491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110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483</v>
      </c>
      <c r="AP335" s="11">
        <f t="shared" si="2431"/>
        <v>36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480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489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30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2512</v>
      </c>
      <c r="HN335" s="11">
        <f t="shared" si="2422"/>
        <v>213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459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483</v>
      </c>
      <c r="AP338" s="33">
        <f>AP335-AN338</f>
        <v>36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480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489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2512</v>
      </c>
      <c r="HN338" s="33">
        <f t="shared" si="2482"/>
        <v>213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459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491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110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483</v>
      </c>
      <c r="AP339" s="11">
        <f t="shared" si="2491"/>
        <v>36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480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489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30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2512</v>
      </c>
      <c r="HN339" s="11">
        <f t="shared" si="2482"/>
        <v>213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459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491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110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483</v>
      </c>
      <c r="AP340" s="11">
        <f t="shared" ref="AP340" si="2520">AP339-AN340</f>
        <v>36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480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489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30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2512</v>
      </c>
      <c r="HN340" s="11">
        <f t="shared" si="2482"/>
        <v>213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459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491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110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483</v>
      </c>
      <c r="AP341" s="11">
        <f t="shared" si="2491"/>
        <v>36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480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489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30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2512</v>
      </c>
      <c r="HN341" s="11">
        <f t="shared" si="2482"/>
        <v>213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459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491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110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483</v>
      </c>
      <c r="AP342" s="11">
        <f t="shared" si="2491"/>
        <v>36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480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489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30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2512</v>
      </c>
      <c r="HN342" s="11">
        <f t="shared" si="2482"/>
        <v>213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459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491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110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483</v>
      </c>
      <c r="AP343" s="11">
        <f t="shared" si="2491"/>
        <v>36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480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489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30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2512</v>
      </c>
      <c r="HN343" s="11">
        <f t="shared" si="2482"/>
        <v>213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459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491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110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483</v>
      </c>
      <c r="AP344" s="11">
        <f t="shared" si="2491"/>
        <v>36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480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489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30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2512</v>
      </c>
      <c r="HN344" s="11">
        <f t="shared" si="2482"/>
        <v>213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459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483</v>
      </c>
      <c r="AP347" s="33">
        <f>AP344-AN347</f>
        <v>36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480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489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2512</v>
      </c>
      <c r="HN347" s="33">
        <f t="shared" si="2617"/>
        <v>213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459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491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110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483</v>
      </c>
      <c r="AP348" s="11">
        <f t="shared" si="2626"/>
        <v>36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480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489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30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2512</v>
      </c>
      <c r="HN348" s="11">
        <f t="shared" si="2617"/>
        <v>213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459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491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110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483</v>
      </c>
      <c r="AP349" s="11">
        <f t="shared" si="2626"/>
        <v>36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480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489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30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2512</v>
      </c>
      <c r="HN349" s="11">
        <f t="shared" si="2617"/>
        <v>213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459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491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110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483</v>
      </c>
      <c r="AP350" s="11">
        <f t="shared" si="2626"/>
        <v>36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480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489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30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2512</v>
      </c>
      <c r="HN350" s="11">
        <f t="shared" si="2617"/>
        <v>213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459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491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110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483</v>
      </c>
      <c r="AP351" s="11">
        <f t="shared" si="2626"/>
        <v>36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480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489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30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2512</v>
      </c>
      <c r="HN351" s="11">
        <f t="shared" si="2617"/>
        <v>213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459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491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110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483</v>
      </c>
      <c r="AP352" s="11">
        <f t="shared" si="2626"/>
        <v>36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480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489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30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2512</v>
      </c>
      <c r="HN352" s="11">
        <f t="shared" si="2617"/>
        <v>213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459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491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110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483</v>
      </c>
      <c r="AP353" s="11">
        <f t="shared" si="2626"/>
        <v>36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480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489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30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2512</v>
      </c>
      <c r="HN353" s="11">
        <f t="shared" si="2617"/>
        <v>213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459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483</v>
      </c>
      <c r="AP356" s="33">
        <f>AP353-AN356</f>
        <v>36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480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489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2512</v>
      </c>
      <c r="HN356" s="33">
        <f t="shared" si="2677"/>
        <v>213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459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491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110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483</v>
      </c>
      <c r="AP357" s="11">
        <f t="shared" ref="AP357:AP362" si="2691">AP356-AN357</f>
        <v>36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480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489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30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2512</v>
      </c>
      <c r="HN357" s="11">
        <f t="shared" si="2677"/>
        <v>213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459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491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110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483</v>
      </c>
      <c r="AP358" s="11">
        <f t="shared" si="2691"/>
        <v>36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480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489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30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2512</v>
      </c>
      <c r="HN358" s="11">
        <f t="shared" si="2677"/>
        <v>213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459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491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110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483</v>
      </c>
      <c r="AP359" s="11">
        <f t="shared" si="2691"/>
        <v>36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480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489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30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2512</v>
      </c>
      <c r="HN359" s="11">
        <f t="shared" si="2677"/>
        <v>213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459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491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110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483</v>
      </c>
      <c r="AP360" s="11">
        <f t="shared" si="2691"/>
        <v>36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480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489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30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2512</v>
      </c>
      <c r="HN360" s="11">
        <f t="shared" si="2677"/>
        <v>213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459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491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110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483</v>
      </c>
      <c r="AP361" s="11">
        <f t="shared" si="2691"/>
        <v>36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480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489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30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2512</v>
      </c>
      <c r="HN361" s="11">
        <f t="shared" si="2677"/>
        <v>213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459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491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110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483</v>
      </c>
      <c r="AP362" s="11">
        <f t="shared" si="2691"/>
        <v>36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480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489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30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2512</v>
      </c>
      <c r="HN362" s="11">
        <f t="shared" si="2677"/>
        <v>213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459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483</v>
      </c>
      <c r="AP365" s="33">
        <f>AP362-AN365</f>
        <v>36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480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489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2512</v>
      </c>
      <c r="HN365" s="33">
        <f t="shared" si="2756"/>
        <v>213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459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491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110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483</v>
      </c>
      <c r="AP366" s="11">
        <f t="shared" ref="AP366:AP371" si="2770">AP365-AN366</f>
        <v>36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480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489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30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2512</v>
      </c>
      <c r="HN366" s="11">
        <f t="shared" si="2756"/>
        <v>213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459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491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110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483</v>
      </c>
      <c r="AP367" s="11">
        <f t="shared" si="2770"/>
        <v>36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480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489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30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2512</v>
      </c>
      <c r="HN367" s="11">
        <f t="shared" si="2756"/>
        <v>213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459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491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110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483</v>
      </c>
      <c r="AP368" s="11">
        <f t="shared" si="2770"/>
        <v>36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480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489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30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2512</v>
      </c>
      <c r="HN368" s="11">
        <f t="shared" si="2756"/>
        <v>213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459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491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110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483</v>
      </c>
      <c r="AP369" s="11">
        <f t="shared" si="2770"/>
        <v>36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480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489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30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2512</v>
      </c>
      <c r="HN369" s="11">
        <f t="shared" si="2756"/>
        <v>213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459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491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110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483</v>
      </c>
      <c r="AP370" s="11">
        <f t="shared" si="2770"/>
        <v>36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480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489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30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2512</v>
      </c>
      <c r="HN370" s="11">
        <f t="shared" si="2756"/>
        <v>213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459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491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110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483</v>
      </c>
      <c r="AP371" s="11">
        <f t="shared" si="2770"/>
        <v>36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480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489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30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2512</v>
      </c>
      <c r="HN371" s="11">
        <f t="shared" si="2756"/>
        <v>213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10486</v>
      </c>
      <c r="D35" s="130">
        <f t="shared" si="12"/>
        <v>0</v>
      </c>
      <c r="E35" s="129">
        <f>LF!C291+LF!AM291+LF!CI291+LF!DS291+LF!FO291+LF!GY291</f>
        <v>0</v>
      </c>
      <c r="F35" s="130">
        <f t="shared" si="4"/>
        <v>1828</v>
      </c>
      <c r="G35" s="129">
        <f>LF!O291+LF!AA291+LF!CU291+LF!DG291+LF!GA291+LF!GM291</f>
        <v>0</v>
      </c>
      <c r="H35" s="130">
        <f t="shared" si="5"/>
        <v>3451</v>
      </c>
      <c r="I35" s="129">
        <f>LF!AY291+LF!BK291+LF!EE291+LF!EQ291+LF!HK291+LF!HW291</f>
        <v>0</v>
      </c>
      <c r="J35" s="130">
        <f t="shared" si="6"/>
        <v>3490</v>
      </c>
      <c r="K35" s="133">
        <f>LF!BW291+LF!FC291+LF!II291</f>
        <v>0</v>
      </c>
      <c r="L35" s="130">
        <f t="shared" si="7"/>
        <v>1717</v>
      </c>
      <c r="N35" s="129">
        <f t="shared" si="8"/>
        <v>2510</v>
      </c>
      <c r="O35" s="130">
        <f t="shared" si="1"/>
        <v>0</v>
      </c>
      <c r="P35" s="129">
        <f>LM!C291+LM!AA291</f>
        <v>0</v>
      </c>
      <c r="Q35" s="130">
        <f>LM!E290+LM!AC290</f>
        <v>569</v>
      </c>
      <c r="R35" s="129">
        <f>LM!O291</f>
        <v>0</v>
      </c>
      <c r="S35" s="130">
        <f>LM!Q290</f>
        <v>491</v>
      </c>
      <c r="T35" s="129">
        <f>LM!AM291+LM!AY291</f>
        <v>0</v>
      </c>
      <c r="U35" s="130">
        <f>LM!AO290+LM!BA290</f>
        <v>963</v>
      </c>
      <c r="V35" s="129">
        <f>LM!BK291</f>
        <v>0</v>
      </c>
      <c r="W35" s="130">
        <f>LM!BM290</f>
        <v>489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10486</v>
      </c>
      <c r="D36" s="130">
        <f t="shared" si="12"/>
        <v>0</v>
      </c>
      <c r="E36" s="129">
        <f>LF!C300+LF!AM300+LF!CI300+LF!DS300+LF!FO300+LF!GY300</f>
        <v>0</v>
      </c>
      <c r="F36" s="130">
        <f t="shared" si="4"/>
        <v>1828</v>
      </c>
      <c r="G36" s="129">
        <f>LF!O300+LF!AA300+LF!CU300+LF!DG300+LF!GA300+LF!GM300</f>
        <v>0</v>
      </c>
      <c r="H36" s="130">
        <f t="shared" si="5"/>
        <v>3451</v>
      </c>
      <c r="I36" s="129">
        <f>LF!AY300+LF!BK300+LF!EE300+LF!EQ300+LF!HK300+LF!HW300</f>
        <v>0</v>
      </c>
      <c r="J36" s="130">
        <f t="shared" si="6"/>
        <v>3490</v>
      </c>
      <c r="K36" s="133">
        <f>LF!BW300+LF!FC300+LF!II300</f>
        <v>0</v>
      </c>
      <c r="L36" s="130">
        <f t="shared" si="7"/>
        <v>1717</v>
      </c>
      <c r="N36" s="129">
        <f t="shared" si="8"/>
        <v>2510</v>
      </c>
      <c r="O36" s="130">
        <f t="shared" si="1"/>
        <v>0</v>
      </c>
      <c r="P36" s="129">
        <f>LM!C300+LM!AA300</f>
        <v>0</v>
      </c>
      <c r="Q36" s="130">
        <f>LM!E299+LM!AC299</f>
        <v>569</v>
      </c>
      <c r="R36" s="129">
        <f>LM!O300</f>
        <v>0</v>
      </c>
      <c r="S36" s="130">
        <f>LM!Q299</f>
        <v>491</v>
      </c>
      <c r="T36" s="129">
        <f>LM!AM300+LM!AY300</f>
        <v>0</v>
      </c>
      <c r="U36" s="130">
        <f>LM!AO299+LM!BA299</f>
        <v>963</v>
      </c>
      <c r="V36" s="129">
        <f>LM!BK300</f>
        <v>0</v>
      </c>
      <c r="W36" s="130">
        <f>LM!BM299</f>
        <v>489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10486</v>
      </c>
      <c r="D37" s="130">
        <f t="shared" si="12"/>
        <v>0</v>
      </c>
      <c r="E37" s="129">
        <f>LF!C309+LF!AM309+LF!CI309+LF!DS309+LF!FO309+LF!GY309</f>
        <v>0</v>
      </c>
      <c r="F37" s="130">
        <f t="shared" si="4"/>
        <v>1828</v>
      </c>
      <c r="G37" s="129">
        <f>LF!O309+LF!AA309+LF!CU309+LF!DG309+LF!GA309+LF!GM309</f>
        <v>0</v>
      </c>
      <c r="H37" s="130">
        <f t="shared" si="5"/>
        <v>3451</v>
      </c>
      <c r="I37" s="129">
        <f>LF!AY309+LF!BK309+LF!EE309+LF!EQ309+LF!HK309+LF!HW309</f>
        <v>0</v>
      </c>
      <c r="J37" s="130">
        <f t="shared" si="6"/>
        <v>3490</v>
      </c>
      <c r="K37" s="133">
        <f>LF!BW309+LF!FC309+LF!II309</f>
        <v>0</v>
      </c>
      <c r="L37" s="130">
        <f t="shared" si="7"/>
        <v>1717</v>
      </c>
      <c r="N37" s="129">
        <f t="shared" si="8"/>
        <v>2510</v>
      </c>
      <c r="O37" s="130">
        <f t="shared" si="1"/>
        <v>0</v>
      </c>
      <c r="P37" s="129">
        <f>LM!C309+LM!AA309</f>
        <v>0</v>
      </c>
      <c r="Q37" s="130">
        <f>LM!E308+LM!AC308</f>
        <v>569</v>
      </c>
      <c r="R37" s="129">
        <f>LM!O309</f>
        <v>0</v>
      </c>
      <c r="S37" s="130">
        <f>LM!Q308</f>
        <v>491</v>
      </c>
      <c r="T37" s="129">
        <f>LM!AM309+LM!AY309</f>
        <v>0</v>
      </c>
      <c r="U37" s="130">
        <f>LM!AO308+LM!BA308</f>
        <v>963</v>
      </c>
      <c r="V37" s="129">
        <f>LM!BK309</f>
        <v>0</v>
      </c>
      <c r="W37" s="130">
        <f>LM!BM308</f>
        <v>489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10486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1828</v>
      </c>
      <c r="G38" s="129">
        <f>LF!O318+LF!AA318+LF!CU318+LF!DG318+LF!GA318+LF!GM318</f>
        <v>0</v>
      </c>
      <c r="H38" s="130">
        <f t="shared" si="5"/>
        <v>3451</v>
      </c>
      <c r="I38" s="129">
        <f>LF!AY318+LF!BK318+LF!EE318+LF!EQ318+LF!HK318+LF!HW318</f>
        <v>0</v>
      </c>
      <c r="J38" s="130">
        <f t="shared" si="6"/>
        <v>3490</v>
      </c>
      <c r="K38" s="133">
        <f>LF!BW318+LF!FC318+LF!II318</f>
        <v>0</v>
      </c>
      <c r="L38" s="130">
        <f t="shared" si="7"/>
        <v>1717</v>
      </c>
      <c r="N38" s="129">
        <f t="shared" si="8"/>
        <v>2510</v>
      </c>
      <c r="O38" s="130">
        <f t="shared" si="1"/>
        <v>0</v>
      </c>
      <c r="P38" s="129">
        <f>LM!C318+LM!AA318</f>
        <v>0</v>
      </c>
      <c r="Q38" s="130">
        <f>LM!E317+LM!AC317</f>
        <v>569</v>
      </c>
      <c r="R38" s="129">
        <f>LM!O318</f>
        <v>0</v>
      </c>
      <c r="S38" s="130">
        <f>LM!Q317</f>
        <v>491</v>
      </c>
      <c r="T38" s="129">
        <f>LM!AM318+LM!AY318</f>
        <v>0</v>
      </c>
      <c r="U38" s="130">
        <f>LM!AO317+LM!BA317</f>
        <v>963</v>
      </c>
      <c r="V38" s="129">
        <f>LM!BK318</f>
        <v>0</v>
      </c>
      <c r="W38" s="130">
        <f>LM!BM317</f>
        <v>489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10486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1828</v>
      </c>
      <c r="G39" s="129">
        <f>LF!O327+LF!AA327+LF!CU327+LF!DG327+LF!GA327+LF!GM327</f>
        <v>0</v>
      </c>
      <c r="H39" s="130">
        <f t="shared" si="5"/>
        <v>3451</v>
      </c>
      <c r="I39" s="129">
        <f>LF!AY327+LF!BK327+LF!EE327+LF!EQ327+LF!HK327+LF!HW327</f>
        <v>0</v>
      </c>
      <c r="J39" s="130">
        <f t="shared" si="6"/>
        <v>3490</v>
      </c>
      <c r="K39" s="133">
        <f>LF!BW327+LF!FC327+LF!II327</f>
        <v>0</v>
      </c>
      <c r="L39" s="130">
        <f t="shared" si="7"/>
        <v>1717</v>
      </c>
      <c r="N39" s="129">
        <f t="shared" si="8"/>
        <v>2510</v>
      </c>
      <c r="O39" s="130">
        <f t="shared" si="1"/>
        <v>0</v>
      </c>
      <c r="P39" s="129">
        <f>LM!C327+LM!AA327</f>
        <v>0</v>
      </c>
      <c r="Q39" s="130">
        <f>LM!E326+LM!AC326</f>
        <v>569</v>
      </c>
      <c r="R39" s="129">
        <f>LM!O327</f>
        <v>0</v>
      </c>
      <c r="S39" s="130">
        <f>LM!Q326</f>
        <v>491</v>
      </c>
      <c r="T39" s="129">
        <f>LM!AM327+LM!AY327</f>
        <v>0</v>
      </c>
      <c r="U39" s="130">
        <f>LM!AO326+LM!BA326</f>
        <v>963</v>
      </c>
      <c r="V39" s="129">
        <f>LM!BK327</f>
        <v>0</v>
      </c>
      <c r="W39" s="130">
        <f>LM!BM326</f>
        <v>489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10486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1828</v>
      </c>
      <c r="G40" s="129">
        <f>LF!O336+LF!AA336+LF!CU336+LF!DG336+LF!GA336+LF!GM336</f>
        <v>0</v>
      </c>
      <c r="H40" s="130">
        <f t="shared" si="5"/>
        <v>3451</v>
      </c>
      <c r="I40" s="129">
        <f>LF!AY336+LF!BK336+LF!EE336+LF!EQ336+LF!HK336+LF!HW336</f>
        <v>0</v>
      </c>
      <c r="J40" s="130">
        <f t="shared" si="6"/>
        <v>3490</v>
      </c>
      <c r="K40" s="133">
        <f>LF!BW336+LF!FC336+LF!II336</f>
        <v>0</v>
      </c>
      <c r="L40" s="130">
        <f t="shared" si="7"/>
        <v>1717</v>
      </c>
      <c r="N40" s="129">
        <f t="shared" si="8"/>
        <v>2510</v>
      </c>
      <c r="O40" s="130">
        <f t="shared" si="1"/>
        <v>0</v>
      </c>
      <c r="P40" s="129">
        <f>LM!C336+LM!AA336</f>
        <v>0</v>
      </c>
      <c r="Q40" s="130">
        <f>LM!E335+LM!AC335</f>
        <v>569</v>
      </c>
      <c r="R40" s="129">
        <f>LM!O336</f>
        <v>0</v>
      </c>
      <c r="S40" s="130">
        <f>LM!Q335</f>
        <v>491</v>
      </c>
      <c r="T40" s="129">
        <f>LM!AM336+LM!AY336</f>
        <v>0</v>
      </c>
      <c r="U40" s="130">
        <f>LM!AO335+LM!BA335</f>
        <v>963</v>
      </c>
      <c r="V40" s="129">
        <f>LM!BK336</f>
        <v>0</v>
      </c>
      <c r="W40" s="130">
        <f>LM!BM335</f>
        <v>489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10486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1828</v>
      </c>
      <c r="G41" s="129">
        <f>LF!O345+LF!AA345+LF!CU345+LF!DG345+LF!GA345+LF!GM345</f>
        <v>0</v>
      </c>
      <c r="H41" s="130">
        <f t="shared" si="5"/>
        <v>3451</v>
      </c>
      <c r="I41" s="129">
        <f>LF!AY345+LF!BK345+LF!EE345+LF!EQ345+LF!HK345+LF!HW345</f>
        <v>0</v>
      </c>
      <c r="J41" s="130">
        <f t="shared" si="6"/>
        <v>3490</v>
      </c>
      <c r="K41" s="133">
        <f>LF!BW345+LF!FC345+LF!II345</f>
        <v>0</v>
      </c>
      <c r="L41" s="130">
        <f t="shared" si="7"/>
        <v>1717</v>
      </c>
      <c r="N41" s="129">
        <f t="shared" si="8"/>
        <v>2510</v>
      </c>
      <c r="O41" s="130">
        <f t="shared" si="1"/>
        <v>0</v>
      </c>
      <c r="P41" s="129">
        <f>LM!C345+LM!AA345</f>
        <v>0</v>
      </c>
      <c r="Q41" s="130">
        <f>LM!E344+LM!AC344</f>
        <v>569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963</v>
      </c>
      <c r="V41" s="129">
        <f>LM!BK345</f>
        <v>0</v>
      </c>
      <c r="W41" s="130">
        <f>LM!BM344</f>
        <v>489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10486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1828</v>
      </c>
      <c r="G42" s="131">
        <f>LF!O354+LF!AA354+LF!CU354+LF!DG354+LF!GA354+LF!GM354</f>
        <v>0</v>
      </c>
      <c r="H42" s="130">
        <f t="shared" si="5"/>
        <v>3451</v>
      </c>
      <c r="I42" s="131">
        <f>LF!AY354+LF!BK354+LF!EE354+LF!EQ354+LF!HK354+LF!HW354</f>
        <v>0</v>
      </c>
      <c r="J42" s="130">
        <f t="shared" si="6"/>
        <v>3490</v>
      </c>
      <c r="K42" s="134">
        <f>LF!BW354+LF!FC354+LF!II354</f>
        <v>0</v>
      </c>
      <c r="L42" s="130">
        <f t="shared" si="7"/>
        <v>1717</v>
      </c>
      <c r="N42" s="129">
        <f t="shared" si="8"/>
        <v>2510</v>
      </c>
      <c r="O42" s="132">
        <f t="shared" si="1"/>
        <v>0</v>
      </c>
      <c r="P42" s="131">
        <f>LM!C354+LM!AA354</f>
        <v>0</v>
      </c>
      <c r="Q42" s="132">
        <f>LM!E353+LM!AC353</f>
        <v>569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963</v>
      </c>
      <c r="V42" s="131">
        <f>LM!BK354</f>
        <v>0</v>
      </c>
      <c r="W42" s="132">
        <f>LM!BM353</f>
        <v>489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10486</v>
      </c>
      <c r="D285" s="99">
        <f>LF!E285+LF!AC285+LF!BM285+LF!CK285+LF!DU285+LF!ES285+LF!GC285+LF!HA285</f>
        <v>3581</v>
      </c>
      <c r="E285" s="92">
        <f>LF!C285+LF!AA285+LF!BK285+LF!CI285+LF!DS285+LF!EQ285+LF!GA285+LF!GY285</f>
        <v>0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607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10486</v>
      </c>
      <c r="D286" s="99">
        <f>LF!E286+LF!AC286+LF!BM286+LF!CK286+LF!DU286+LF!ES286+LF!GC286+LF!HA286</f>
        <v>3581</v>
      </c>
      <c r="E286" s="92">
        <f>LF!C286+LF!AA286+LF!BK286+LF!CI286+LF!DS286+LF!EQ286+LF!GA286+LF!GY286</f>
        <v>0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607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10486</v>
      </c>
      <c r="D287" s="99">
        <f>LF!E287+LF!AC287+LF!BM287+LF!CK287+LF!DU287+LF!ES287+LF!GC287+LF!HA287</f>
        <v>3581</v>
      </c>
      <c r="E287" s="92">
        <f>LF!C287+LF!AA287+LF!BK287+LF!CI287+LF!DS287+LF!EQ287+LF!GA287+LF!GY287</f>
        <v>0</v>
      </c>
      <c r="F287" s="99">
        <f>LF!Q287+LF!BY287+LF!EG287+LF!GO287</f>
        <v>2302</v>
      </c>
      <c r="G287" s="92">
        <f>LF!O287+LF!BW287+LF!EE287+LF!GM287</f>
        <v>0</v>
      </c>
      <c r="H287" s="99">
        <f>LF!AO287+LF!CW287</f>
        <v>607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55"/>
      <c r="B288" s="90">
        <f t="shared" si="139"/>
        <v>45817</v>
      </c>
      <c r="C288" s="97">
        <f>LF!JI288</f>
        <v>10486</v>
      </c>
      <c r="D288" s="99">
        <f>LF!E288+LF!AC288+LF!BM288+LF!CK288+LF!DU288+LF!ES288+LF!GC288+LF!HA288</f>
        <v>3581</v>
      </c>
      <c r="E288" s="92">
        <f>LF!C288+LF!AA288+LF!BK288+LF!CI288+LF!DS288+LF!EQ288+LF!GA288+LF!GY288</f>
        <v>0</v>
      </c>
      <c r="F288" s="99">
        <f>LF!Q288+LF!BY288+LF!EG288+LF!GO288</f>
        <v>2302</v>
      </c>
      <c r="G288" s="92">
        <f>LF!O288+LF!BW288+LF!EE288+LF!GM288</f>
        <v>0</v>
      </c>
      <c r="H288" s="99">
        <f>LF!AO288+LF!CW288</f>
        <v>607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55"/>
      <c r="B289" s="90">
        <f t="shared" si="139"/>
        <v>45818</v>
      </c>
      <c r="C289" s="97">
        <f>LF!JI289</f>
        <v>10486</v>
      </c>
      <c r="D289" s="99">
        <f>LF!E289+LF!AC289+LF!BM289+LF!CK289+LF!DU289+LF!ES289+LF!GC289+LF!HA289</f>
        <v>3581</v>
      </c>
      <c r="E289" s="92">
        <f>LF!C289+LF!AA289+LF!BK289+LF!CI289+LF!DS289+LF!EQ289+LF!GA289+LF!GY289</f>
        <v>0</v>
      </c>
      <c r="F289" s="99">
        <f>LF!Q289+LF!BY289+LF!EG289+LF!GO289</f>
        <v>2302</v>
      </c>
      <c r="G289" s="92">
        <f>LF!O289+LF!BW289+LF!EE289+LF!GM289</f>
        <v>0</v>
      </c>
      <c r="H289" s="99">
        <f>LF!AO289+LF!CW289</f>
        <v>607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10486</v>
      </c>
      <c r="D290" s="122">
        <f>LF!E290+LF!AC290+LF!BM290+LF!CK290+LF!DU290+LF!ES290+LF!GC290+LF!HA290</f>
        <v>3581</v>
      </c>
      <c r="E290" s="93">
        <f>LF!C290+LF!AA290+LF!BK290+LF!CI290+LF!DS290+LF!EQ290+LF!GA290+LF!GY290</f>
        <v>0</v>
      </c>
      <c r="F290" s="100">
        <f>LF!Q290+LF!BY290+LF!EG290+LF!GO290</f>
        <v>2302</v>
      </c>
      <c r="G290" s="93">
        <f>LF!O290+LF!BW290+LF!EE290+LF!GM290</f>
        <v>0</v>
      </c>
      <c r="H290" s="100">
        <f>LF!AO290+LF!CW290</f>
        <v>607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10486</v>
      </c>
      <c r="D293" s="98">
        <f>LF!E293+LF!AC293+LF!BM293+LF!CK293+LF!DU293+LF!ES293+LF!GC293+LF!HA293</f>
        <v>3581</v>
      </c>
      <c r="E293" s="91">
        <f>LF!C293+LF!AA293+LF!BK293+LF!CI293+LF!DS293+LF!EQ293+LF!GA293+LF!GY293</f>
        <v>0</v>
      </c>
      <c r="F293" s="98">
        <f>LF!Q293+LF!BY293+LF!EG293+LF!GO293</f>
        <v>2302</v>
      </c>
      <c r="G293" s="91">
        <f>LF!O293+LF!BW293+LF!EE293+LF!GM293</f>
        <v>0</v>
      </c>
      <c r="H293" s="98">
        <f>LF!AO293+LF!CW293</f>
        <v>607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55"/>
      <c r="B294" s="90">
        <f t="shared" si="139"/>
        <v>45821</v>
      </c>
      <c r="C294" s="97">
        <f>LF!JI294</f>
        <v>10486</v>
      </c>
      <c r="D294" s="99">
        <f>LF!E294+LF!AC294+LF!BM294+LF!CK294+LF!DU294+LF!ES294+LF!GC294+LF!HA294</f>
        <v>3581</v>
      </c>
      <c r="E294" s="92">
        <f>LF!C294+LF!AA294+LF!BK294+LF!CI294+LF!DS294+LF!EQ294+LF!GA294+LF!GY294</f>
        <v>0</v>
      </c>
      <c r="F294" s="99">
        <f>LF!Q294+LF!BY294+LF!EG294+LF!GO294</f>
        <v>2302</v>
      </c>
      <c r="G294" s="92">
        <f>LF!O294+LF!BW294+LF!EE294+LF!GM294</f>
        <v>0</v>
      </c>
      <c r="H294" s="99">
        <f>LF!AO294+LF!CW294</f>
        <v>607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10486</v>
      </c>
      <c r="D295" s="99">
        <f>LF!E295+LF!AC295+LF!BM295+LF!CK295+LF!DU295+LF!ES295+LF!GC295+LF!HA295</f>
        <v>3581</v>
      </c>
      <c r="E295" s="92">
        <f>LF!C295+LF!AA295+LF!BK295+LF!CI295+LF!DS295+LF!EQ295+LF!GA295+LF!GY295</f>
        <v>0</v>
      </c>
      <c r="F295" s="99">
        <f>LF!Q295+LF!BY295+LF!EG295+LF!GO295</f>
        <v>2302</v>
      </c>
      <c r="G295" s="92">
        <f>LF!O295+LF!BW295+LF!EE295+LF!GM295</f>
        <v>0</v>
      </c>
      <c r="H295" s="99">
        <f>LF!AO295+LF!CW295</f>
        <v>607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55"/>
      <c r="B296" s="90">
        <f t="shared" si="139"/>
        <v>45823</v>
      </c>
      <c r="C296" s="97">
        <f>LF!JI296</f>
        <v>10486</v>
      </c>
      <c r="D296" s="99">
        <f>LF!E296+LF!AC296+LF!BM296+LF!CK296+LF!DU296+LF!ES296+LF!GC296+LF!HA296</f>
        <v>3581</v>
      </c>
      <c r="E296" s="92">
        <f>LF!C296+LF!AA296+LF!BK296+LF!CI296+LF!DS296+LF!EQ296+LF!GA296+LF!GY296</f>
        <v>0</v>
      </c>
      <c r="F296" s="99">
        <f>LF!Q296+LF!BY296+LF!EG296+LF!GO296</f>
        <v>2302</v>
      </c>
      <c r="G296" s="92">
        <f>LF!O296+LF!BW296+LF!EE296+LF!GM296</f>
        <v>0</v>
      </c>
      <c r="H296" s="99">
        <f>LF!AO296+LF!CW296</f>
        <v>607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55"/>
      <c r="B297" s="90">
        <f t="shared" si="139"/>
        <v>45824</v>
      </c>
      <c r="C297" s="97">
        <f>LF!JI297</f>
        <v>10486</v>
      </c>
      <c r="D297" s="99">
        <f>LF!E297+LF!AC297+LF!BM297+LF!CK297+LF!DU297+LF!ES297+LF!GC297+LF!HA297</f>
        <v>3581</v>
      </c>
      <c r="E297" s="92">
        <f>LF!C297+LF!AA297+LF!BK297+LF!CI297+LF!DS297+LF!EQ297+LF!GA297+LF!GY297</f>
        <v>0</v>
      </c>
      <c r="F297" s="99">
        <f>LF!Q297+LF!BY297+LF!EG297+LF!GO297</f>
        <v>2302</v>
      </c>
      <c r="G297" s="92">
        <f>LF!O297+LF!BW297+LF!EE297+LF!GM297</f>
        <v>0</v>
      </c>
      <c r="H297" s="99">
        <f>LF!AO297+LF!CW297</f>
        <v>607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55"/>
      <c r="B298" s="90">
        <f t="shared" si="139"/>
        <v>45825</v>
      </c>
      <c r="C298" s="97">
        <f>LF!JI298</f>
        <v>10486</v>
      </c>
      <c r="D298" s="99">
        <f>LF!E298+LF!AC298+LF!BM298+LF!CK298+LF!DU298+LF!ES298+LF!GC298+LF!HA298</f>
        <v>3581</v>
      </c>
      <c r="E298" s="92">
        <f>LF!C298+LF!AA298+LF!BK298+LF!CI298+LF!DS298+LF!EQ298+LF!GA298+LF!GY298</f>
        <v>0</v>
      </c>
      <c r="F298" s="99">
        <f>LF!Q298+LF!BY298+LF!EG298+LF!GO298</f>
        <v>2302</v>
      </c>
      <c r="G298" s="92">
        <f>LF!O298+LF!BW298+LF!EE298+LF!GM298</f>
        <v>0</v>
      </c>
      <c r="H298" s="99">
        <f>LF!AO298+LF!CW298</f>
        <v>607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10486</v>
      </c>
      <c r="D299" s="122">
        <f>LF!E299+LF!AC299+LF!BM299+LF!CK299+LF!DU299+LF!ES299+LF!GC299+LF!HA299</f>
        <v>3581</v>
      </c>
      <c r="E299" s="93">
        <f>LF!C299+LF!AA299+LF!BK299+LF!CI299+LF!DS299+LF!EQ299+LF!GA299+LF!GY299</f>
        <v>0</v>
      </c>
      <c r="F299" s="100">
        <f>LF!Q299+LF!BY299+LF!EG299+LF!GO299</f>
        <v>2302</v>
      </c>
      <c r="G299" s="93">
        <f>LF!O299+LF!BW299+LF!EE299+LF!GM299</f>
        <v>0</v>
      </c>
      <c r="H299" s="100">
        <f>LF!AO299+LF!CW299</f>
        <v>607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10486</v>
      </c>
      <c r="D302" s="98">
        <f>LF!E302+LF!AC302+LF!BM302+LF!CK302+LF!DU302+LF!ES302+LF!GC302+LF!HA302</f>
        <v>3581</v>
      </c>
      <c r="E302" s="91">
        <f>LF!C302+LF!AA302+LF!BK302+LF!CI302+LF!DS302+LF!EQ302+LF!GA302+LF!GY302</f>
        <v>0</v>
      </c>
      <c r="F302" s="98">
        <f>LF!Q302+LF!BY302+LF!EG302+LF!GO302</f>
        <v>2302</v>
      </c>
      <c r="G302" s="91">
        <f>LF!O302+LF!BW302+LF!EE302+LF!GM302</f>
        <v>0</v>
      </c>
      <c r="H302" s="98">
        <f>LF!AO302+LF!CW302</f>
        <v>607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10486</v>
      </c>
      <c r="D303" s="99">
        <f>LF!E303+LF!AC303+LF!BM303+LF!CK303+LF!DU303+LF!ES303+LF!GC303+LF!HA303</f>
        <v>3581</v>
      </c>
      <c r="E303" s="92">
        <f>LF!C303+LF!AA303+LF!BK303+LF!CI303+LF!DS303+LF!EQ303+LF!GA303+LF!GY303</f>
        <v>0</v>
      </c>
      <c r="F303" s="99">
        <f>LF!Q303+LF!BY303+LF!EG303+LF!GO303</f>
        <v>2302</v>
      </c>
      <c r="G303" s="92">
        <f>LF!O303+LF!BW303+LF!EE303+LF!GM303</f>
        <v>0</v>
      </c>
      <c r="H303" s="99">
        <f>LF!AO303+LF!CW303</f>
        <v>607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55"/>
      <c r="B304" s="90">
        <f t="shared" si="149"/>
        <v>45829</v>
      </c>
      <c r="C304" s="97">
        <f>LF!JI304</f>
        <v>10486</v>
      </c>
      <c r="D304" s="99">
        <f>LF!E304+LF!AC304+LF!BM304+LF!CK304+LF!DU304+LF!ES304+LF!GC304+LF!HA304</f>
        <v>3581</v>
      </c>
      <c r="E304" s="92">
        <f>LF!C304+LF!AA304+LF!BK304+LF!CI304+LF!DS304+LF!EQ304+LF!GA304+LF!GY304</f>
        <v>0</v>
      </c>
      <c r="F304" s="99">
        <f>LF!Q304+LF!BY304+LF!EG304+LF!GO304</f>
        <v>2302</v>
      </c>
      <c r="G304" s="92">
        <f>LF!O304+LF!BW304+LF!EE304+LF!GM304</f>
        <v>0</v>
      </c>
      <c r="H304" s="99">
        <f>LF!AO304+LF!CW304</f>
        <v>607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55"/>
      <c r="B305" s="90">
        <f t="shared" si="149"/>
        <v>45830</v>
      </c>
      <c r="C305" s="97">
        <f>LF!JI305</f>
        <v>10486</v>
      </c>
      <c r="D305" s="99">
        <f>LF!E305+LF!AC305+LF!BM305+LF!CK305+LF!DU305+LF!ES305+LF!GC305+LF!HA305</f>
        <v>3581</v>
      </c>
      <c r="E305" s="92">
        <f>LF!C305+LF!AA305+LF!BK305+LF!CI305+LF!DS305+LF!EQ305+LF!GA305+LF!GY305</f>
        <v>0</v>
      </c>
      <c r="F305" s="99">
        <f>LF!Q305+LF!BY305+LF!EG305+LF!GO305</f>
        <v>2302</v>
      </c>
      <c r="G305" s="92">
        <f>LF!O305+LF!BW305+LF!EE305+LF!GM305</f>
        <v>0</v>
      </c>
      <c r="H305" s="99">
        <f>LF!AO305+LF!CW305</f>
        <v>607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10486</v>
      </c>
      <c r="D306" s="99">
        <f>LF!E306+LF!AC306+LF!BM306+LF!CK306+LF!DU306+LF!ES306+LF!GC306+LF!HA306</f>
        <v>3581</v>
      </c>
      <c r="E306" s="92">
        <f>LF!C306+LF!AA306+LF!BK306+LF!CI306+LF!DS306+LF!EQ306+LF!GA306+LF!GY306</f>
        <v>0</v>
      </c>
      <c r="F306" s="99">
        <f>LF!Q306+LF!BY306+LF!EG306+LF!GO306</f>
        <v>2302</v>
      </c>
      <c r="G306" s="92">
        <f>LF!O306+LF!BW306+LF!EE306+LF!GM306</f>
        <v>0</v>
      </c>
      <c r="H306" s="99">
        <f>LF!AO306+LF!CW306</f>
        <v>607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10486</v>
      </c>
      <c r="D307" s="99">
        <f>LF!E307+LF!AC307+LF!BM307+LF!CK307+LF!DU307+LF!ES307+LF!GC307+LF!HA307</f>
        <v>3581</v>
      </c>
      <c r="E307" s="92">
        <f>LF!C307+LF!AA307+LF!BK307+LF!CI307+LF!DS307+LF!EQ307+LF!GA307+LF!GY307</f>
        <v>0</v>
      </c>
      <c r="F307" s="99">
        <f>LF!Q307+LF!BY307+LF!EG307+LF!GO307</f>
        <v>2302</v>
      </c>
      <c r="G307" s="92">
        <f>LF!O307+LF!BW307+LF!EE307+LF!GM307</f>
        <v>0</v>
      </c>
      <c r="H307" s="99">
        <f>LF!AO307+LF!CW307</f>
        <v>607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10486</v>
      </c>
      <c r="D308" s="122">
        <f>LF!E308+LF!AC308+LF!BM308+LF!CK308+LF!DU308+LF!ES308+LF!GC308+LF!HA308</f>
        <v>3581</v>
      </c>
      <c r="E308" s="93">
        <f>LF!C308+LF!AA308+LF!BK308+LF!CI308+LF!DS308+LF!EQ308+LF!GA308+LF!GY308</f>
        <v>0</v>
      </c>
      <c r="F308" s="100">
        <f>LF!Q308+LF!BY308+LF!EG308+LF!GO308</f>
        <v>2302</v>
      </c>
      <c r="G308" s="93">
        <f>LF!O308+LF!BW308+LF!EE308+LF!GM308</f>
        <v>0</v>
      </c>
      <c r="H308" s="100">
        <f>LF!AO308+LF!CW308</f>
        <v>607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10486</v>
      </c>
      <c r="D311" s="98">
        <f>LF!E311+LF!AC311+LF!BM311+LF!CK311+LF!DU311+LF!ES311+LF!GC311+LF!HA311</f>
        <v>3581</v>
      </c>
      <c r="E311" s="91">
        <f>LF!C311+LF!AA311+LF!BK311+LF!CI311+LF!DS311+LF!EQ311+LF!GA311+LF!GY311</f>
        <v>0</v>
      </c>
      <c r="F311" s="98">
        <f>LF!Q311+LF!BY311+LF!EG311+LF!GO311</f>
        <v>2302</v>
      </c>
      <c r="G311" s="91">
        <f>LF!O311+LF!BW311+LF!EE311+LF!GM311</f>
        <v>0</v>
      </c>
      <c r="H311" s="98">
        <f>LF!AO311+LF!CW311</f>
        <v>607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10486</v>
      </c>
      <c r="D312" s="99">
        <f>LF!E312+LF!AC312+LF!BM312+LF!CK312+LF!DU312+LF!ES312+LF!GC312+LF!HA312</f>
        <v>3581</v>
      </c>
      <c r="E312" s="92">
        <f>LF!C312+LF!AA312+LF!BK312+LF!CI312+LF!DS312+LF!EQ312+LF!GA312+LF!GY312</f>
        <v>0</v>
      </c>
      <c r="F312" s="99">
        <f>LF!Q312+LF!BY312+LF!EG312+LF!GO312</f>
        <v>2302</v>
      </c>
      <c r="G312" s="92">
        <f>LF!O312+LF!BW312+LF!EE312+LF!GM312</f>
        <v>0</v>
      </c>
      <c r="H312" s="99">
        <f>LF!AO312+LF!CW312</f>
        <v>607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10486</v>
      </c>
      <c r="D313" s="99">
        <f>LF!E313+LF!AC313+LF!BM313+LF!CK313+LF!DU313+LF!ES313+LF!GC313+LF!HA313</f>
        <v>3581</v>
      </c>
      <c r="E313" s="92">
        <f>LF!C313+LF!AA313+LF!BK313+LF!CI313+LF!DS313+LF!EQ313+LF!GA313+LF!GY313</f>
        <v>0</v>
      </c>
      <c r="F313" s="99">
        <f>LF!Q313+LF!BY313+LF!EG313+LF!GO313</f>
        <v>2302</v>
      </c>
      <c r="G313" s="92">
        <f>LF!O313+LF!BW313+LF!EE313+LF!GM313</f>
        <v>0</v>
      </c>
      <c r="H313" s="99">
        <f>LF!AO313+LF!CW313</f>
        <v>607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10486</v>
      </c>
      <c r="D314" s="99">
        <f>LF!E314+LF!AC314+LF!BM314+LF!CK314+LF!DU314+LF!ES314+LF!GC314+LF!HA314</f>
        <v>3581</v>
      </c>
      <c r="E314" s="92">
        <f>LF!C314+LF!AA314+LF!BK314+LF!CI314+LF!DS314+LF!EQ314+LF!GA314+LF!GY314</f>
        <v>0</v>
      </c>
      <c r="F314" s="99">
        <f>LF!Q314+LF!BY314+LF!EG314+LF!GO314</f>
        <v>2302</v>
      </c>
      <c r="G314" s="92">
        <f>LF!O314+LF!BW314+LF!EE314+LF!GM314</f>
        <v>0</v>
      </c>
      <c r="H314" s="99">
        <f>LF!AO314+LF!CW314</f>
        <v>607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10486</v>
      </c>
      <c r="D315" s="99">
        <f>LF!E315+LF!AC315+LF!BM315+LF!CK315+LF!DU315+LF!ES315+LF!GC315+LF!HA315</f>
        <v>3581</v>
      </c>
      <c r="E315" s="92">
        <f>LF!C315+LF!AA315+LF!BK315+LF!CI315+LF!DS315+LF!EQ315+LF!GA315+LF!GY315</f>
        <v>0</v>
      </c>
      <c r="F315" s="99">
        <f>LF!Q315+LF!BY315+LF!EG315+LF!GO315</f>
        <v>2302</v>
      </c>
      <c r="G315" s="92">
        <f>LF!O315+LF!BW315+LF!EE315+LF!GM315</f>
        <v>0</v>
      </c>
      <c r="H315" s="99">
        <f>LF!AO315+LF!CW315</f>
        <v>607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10486</v>
      </c>
      <c r="D316" s="99">
        <f>LF!E316+LF!AC316+LF!BM316+LF!CK316+LF!DU316+LF!ES316+LF!GC316+LF!HA316</f>
        <v>3581</v>
      </c>
      <c r="E316" s="92">
        <f>LF!C316+LF!AA316+LF!BK316+LF!CI316+LF!DS316+LF!EQ316+LF!GA316+LF!GY316</f>
        <v>0</v>
      </c>
      <c r="F316" s="99">
        <f>LF!Q316+LF!BY316+LF!EG316+LF!GO316</f>
        <v>2302</v>
      </c>
      <c r="G316" s="92">
        <f>LF!O316+LF!BW316+LF!EE316+LF!GM316</f>
        <v>0</v>
      </c>
      <c r="H316" s="99">
        <f>LF!AO316+LF!CW316</f>
        <v>607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10486</v>
      </c>
      <c r="D317" s="122">
        <f>LF!E317+LF!AC317+LF!BM317+LF!CK317+LF!DU317+LF!ES317+LF!GC317+LF!HA317</f>
        <v>3581</v>
      </c>
      <c r="E317" s="93">
        <f>LF!C317+LF!AA317+LF!BK317+LF!CI317+LF!DS317+LF!EQ317+LF!GA317+LF!GY317</f>
        <v>0</v>
      </c>
      <c r="F317" s="100">
        <f>LF!Q317+LF!BY317+LF!EG317+LF!GO317</f>
        <v>2302</v>
      </c>
      <c r="G317" s="93">
        <f>LF!O317+LF!BW317+LF!EE317+LF!GM317</f>
        <v>0</v>
      </c>
      <c r="H317" s="100">
        <f>LF!AO317+LF!CW317</f>
        <v>607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10486</v>
      </c>
      <c r="D320" s="98">
        <f>LF!E320+LF!AC320+LF!BM320+LF!CK320+LF!DU320+LF!ES320+LF!GC320+LF!HA320</f>
        <v>3581</v>
      </c>
      <c r="E320" s="91">
        <f>LF!C320+LF!AA320+LF!BK320+LF!CI320+LF!DS320+LF!EQ320+LF!GA320+LF!GY320</f>
        <v>0</v>
      </c>
      <c r="F320" s="98">
        <f>LF!Q320+LF!BY320+LF!EG320+LF!GO320</f>
        <v>2302</v>
      </c>
      <c r="G320" s="91">
        <f>LF!O320+LF!BW320+LF!EE320+LF!GM320</f>
        <v>0</v>
      </c>
      <c r="H320" s="98">
        <f>LF!AO320+LF!CW320</f>
        <v>607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10486</v>
      </c>
      <c r="D321" s="99">
        <f>LF!E321+LF!AC321+LF!BM321+LF!CK321+LF!DU321+LF!ES321+LF!GC321+LF!HA321</f>
        <v>3581</v>
      </c>
      <c r="E321" s="92">
        <f>LF!C321+LF!AA321+LF!BK321+LF!CI321+LF!DS321+LF!EQ321+LF!GA321+LF!GY321</f>
        <v>0</v>
      </c>
      <c r="F321" s="99">
        <f>LF!Q321+LF!BY321+LF!EG321+LF!GO321</f>
        <v>2302</v>
      </c>
      <c r="G321" s="92">
        <f>LF!O321+LF!BW321+LF!EE321+LF!GM321</f>
        <v>0</v>
      </c>
      <c r="H321" s="99">
        <f>LF!AO321+LF!CW321</f>
        <v>607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10486</v>
      </c>
      <c r="D322" s="99">
        <f>LF!E322+LF!AC322+LF!BM322+LF!CK322+LF!DU322+LF!ES322+LF!GC322+LF!HA322</f>
        <v>3581</v>
      </c>
      <c r="E322" s="92">
        <f>LF!C322+LF!AA322+LF!BK322+LF!CI322+LF!DS322+LF!EQ322+LF!GA322+LF!GY322</f>
        <v>0</v>
      </c>
      <c r="F322" s="99">
        <f>LF!Q322+LF!BY322+LF!EG322+LF!GO322</f>
        <v>2302</v>
      </c>
      <c r="G322" s="92">
        <f>LF!O322+LF!BW322+LF!EE322+LF!GM322</f>
        <v>0</v>
      </c>
      <c r="H322" s="99">
        <f>LF!AO322+LF!CW322</f>
        <v>607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10486</v>
      </c>
      <c r="D323" s="99">
        <f>LF!E323+LF!AC323+LF!BM323+LF!CK323+LF!DU323+LF!ES323+LF!GC323+LF!HA323</f>
        <v>3581</v>
      </c>
      <c r="E323" s="92">
        <f>LF!C323+LF!AA323+LF!BK323+LF!CI323+LF!DS323+LF!EQ323+LF!GA323+LF!GY323</f>
        <v>0</v>
      </c>
      <c r="F323" s="99">
        <f>LF!Q323+LF!BY323+LF!EG323+LF!GO323</f>
        <v>2302</v>
      </c>
      <c r="G323" s="92">
        <f>LF!O323+LF!BW323+LF!EE323+LF!GM323</f>
        <v>0</v>
      </c>
      <c r="H323" s="99">
        <f>LF!AO323+LF!CW323</f>
        <v>607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10486</v>
      </c>
      <c r="D324" s="99">
        <f>LF!E324+LF!AC324+LF!BM324+LF!CK324+LF!DU324+LF!ES324+LF!GC324+LF!HA324</f>
        <v>3581</v>
      </c>
      <c r="E324" s="92">
        <f>LF!C324+LF!AA324+LF!BK324+LF!CI324+LF!DS324+LF!EQ324+LF!GA324+LF!GY324</f>
        <v>0</v>
      </c>
      <c r="F324" s="99">
        <f>LF!Q324+LF!BY324+LF!EG324+LF!GO324</f>
        <v>2302</v>
      </c>
      <c r="G324" s="92">
        <f>LF!O324+LF!BW324+LF!EE324+LF!GM324</f>
        <v>0</v>
      </c>
      <c r="H324" s="99">
        <f>LF!AO324+LF!CW324</f>
        <v>607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10486</v>
      </c>
      <c r="D325" s="99">
        <f>LF!E325+LF!AC325+LF!BM325+LF!CK325+LF!DU325+LF!ES325+LF!GC325+LF!HA325</f>
        <v>3581</v>
      </c>
      <c r="E325" s="92">
        <f>LF!C325+LF!AA325+LF!BK325+LF!CI325+LF!DS325+LF!EQ325+LF!GA325+LF!GY325</f>
        <v>0</v>
      </c>
      <c r="F325" s="99">
        <f>LF!Q325+LF!BY325+LF!EG325+LF!GO325</f>
        <v>2302</v>
      </c>
      <c r="G325" s="92">
        <f>LF!O325+LF!BW325+LF!EE325+LF!GM325</f>
        <v>0</v>
      </c>
      <c r="H325" s="99">
        <f>LF!AO325+LF!CW325</f>
        <v>607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10486</v>
      </c>
      <c r="D326" s="122">
        <f>LF!E326+LF!AC326+LF!BM326+LF!CK326+LF!DU326+LF!ES326+LF!GC326+LF!HA326</f>
        <v>3581</v>
      </c>
      <c r="E326" s="93">
        <f>LF!C326+LF!AA326+LF!BK326+LF!CI326+LF!DS326+LF!EQ326+LF!GA326+LF!GY326</f>
        <v>0</v>
      </c>
      <c r="F326" s="100">
        <f>LF!Q326+LF!BY326+LF!EG326+LF!GO326</f>
        <v>2302</v>
      </c>
      <c r="G326" s="93">
        <f>LF!O326+LF!BW326+LF!EE326+LF!GM326</f>
        <v>0</v>
      </c>
      <c r="H326" s="100">
        <f>LF!AO326+LF!CW326</f>
        <v>607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10486</v>
      </c>
      <c r="D329" s="98">
        <f>LF!E329+LF!AC329+LF!BM329+LF!CK329+LF!DU329+LF!ES329+LF!GC329+LF!HA329</f>
        <v>3581</v>
      </c>
      <c r="E329" s="91">
        <f>LF!C329+LF!AA329+LF!BK329+LF!CI329+LF!DS329+LF!EQ329+LF!GA329+LF!GY329</f>
        <v>0</v>
      </c>
      <c r="F329" s="98">
        <f>LF!Q329+LF!BY329+LF!EG329+LF!GO329</f>
        <v>2302</v>
      </c>
      <c r="G329" s="91">
        <f>LF!O329+LF!BW329+LF!EE329+LF!GM329</f>
        <v>0</v>
      </c>
      <c r="H329" s="98">
        <f>LF!AO329+LF!CW329</f>
        <v>607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10486</v>
      </c>
      <c r="D330" s="99">
        <f>LF!E330+LF!AC330+LF!BM330+LF!CK330+LF!DU330+LF!ES330+LF!GC330+LF!HA330</f>
        <v>3581</v>
      </c>
      <c r="E330" s="92">
        <f>LF!C330+LF!AA330+LF!BK330+LF!CI330+LF!DS330+LF!EQ330+LF!GA330+LF!GY330</f>
        <v>0</v>
      </c>
      <c r="F330" s="99">
        <f>LF!Q330+LF!BY330+LF!EG330+LF!GO330</f>
        <v>2302</v>
      </c>
      <c r="G330" s="92">
        <f>LF!O330+LF!BW330+LF!EE330+LF!GM330</f>
        <v>0</v>
      </c>
      <c r="H330" s="99">
        <f>LF!AO330+LF!CW330</f>
        <v>607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10486</v>
      </c>
      <c r="D331" s="99">
        <f>LF!E331+LF!AC331+LF!BM331+LF!CK331+LF!DU331+LF!ES331+LF!GC331+LF!HA331</f>
        <v>3581</v>
      </c>
      <c r="E331" s="92">
        <f>LF!C331+LF!AA331+LF!BK331+LF!CI331+LF!DS331+LF!EQ331+LF!GA331+LF!GY331</f>
        <v>0</v>
      </c>
      <c r="F331" s="99">
        <f>LF!Q331+LF!BY331+LF!EG331+LF!GO331</f>
        <v>2302</v>
      </c>
      <c r="G331" s="92">
        <f>LF!O331+LF!BW331+LF!EE331+LF!GM331</f>
        <v>0</v>
      </c>
      <c r="H331" s="99">
        <f>LF!AO331+LF!CW331</f>
        <v>607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10486</v>
      </c>
      <c r="D332" s="99">
        <f>LF!E332+LF!AC332+LF!BM332+LF!CK332+LF!DU332+LF!ES332+LF!GC332+LF!HA332</f>
        <v>3581</v>
      </c>
      <c r="E332" s="92">
        <f>LF!C332+LF!AA332+LF!BK332+LF!CI332+LF!DS332+LF!EQ332+LF!GA332+LF!GY332</f>
        <v>0</v>
      </c>
      <c r="F332" s="99">
        <f>LF!Q332+LF!BY332+LF!EG332+LF!GO332</f>
        <v>2302</v>
      </c>
      <c r="G332" s="92">
        <f>LF!O332+LF!BW332+LF!EE332+LF!GM332</f>
        <v>0</v>
      </c>
      <c r="H332" s="99">
        <f>LF!AO332+LF!CW332</f>
        <v>607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10486</v>
      </c>
      <c r="D333" s="99">
        <f>LF!E333+LF!AC333+LF!BM333+LF!CK333+LF!DU333+LF!ES333+LF!GC333+LF!HA333</f>
        <v>3581</v>
      </c>
      <c r="E333" s="92">
        <f>LF!C333+LF!AA333+LF!BK333+LF!CI333+LF!DS333+LF!EQ333+LF!GA333+LF!GY333</f>
        <v>0</v>
      </c>
      <c r="F333" s="99">
        <f>LF!Q333+LF!BY333+LF!EG333+LF!GO333</f>
        <v>2302</v>
      </c>
      <c r="G333" s="92">
        <f>LF!O333+LF!BW333+LF!EE333+LF!GM333</f>
        <v>0</v>
      </c>
      <c r="H333" s="99">
        <f>LF!AO333+LF!CW333</f>
        <v>607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10486</v>
      </c>
      <c r="D334" s="99">
        <f>LF!E334+LF!AC334+LF!BM334+LF!CK334+LF!DU334+LF!ES334+LF!GC334+LF!HA334</f>
        <v>3581</v>
      </c>
      <c r="E334" s="92">
        <f>LF!C334+LF!AA334+LF!BK334+LF!CI334+LF!DS334+LF!EQ334+LF!GA334+LF!GY334</f>
        <v>0</v>
      </c>
      <c r="F334" s="99">
        <f>LF!Q334+LF!BY334+LF!EG334+LF!GO334</f>
        <v>2302</v>
      </c>
      <c r="G334" s="92">
        <f>LF!O334+LF!BW334+LF!EE334+LF!GM334</f>
        <v>0</v>
      </c>
      <c r="H334" s="99">
        <f>LF!AO334+LF!CW334</f>
        <v>607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10486</v>
      </c>
      <c r="D335" s="122">
        <f>LF!E335+LF!AC335+LF!BM335+LF!CK335+LF!DU335+LF!ES335+LF!GC335+LF!HA335</f>
        <v>3581</v>
      </c>
      <c r="E335" s="93">
        <f>LF!C335+LF!AA335+LF!BK335+LF!CI335+LF!DS335+LF!EQ335+LF!GA335+LF!GY335</f>
        <v>0</v>
      </c>
      <c r="F335" s="100">
        <f>LF!Q335+LF!BY335+LF!EG335+LF!GO335</f>
        <v>2302</v>
      </c>
      <c r="G335" s="93">
        <f>LF!O335+LF!BW335+LF!EE335+LF!GM335</f>
        <v>0</v>
      </c>
      <c r="H335" s="100">
        <f>LF!AO335+LF!CW335</f>
        <v>607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10486</v>
      </c>
      <c r="D338" s="98">
        <f>LF!E338+LF!AC338+LF!BM338+LF!CK338+LF!DU338+LF!ES338+LF!GC338+LF!HA338</f>
        <v>3581</v>
      </c>
      <c r="E338" s="91">
        <f>LF!C338+LF!AA338+LF!BK338+LF!CI338+LF!DS338+LF!EQ338+LF!GA338+LF!GY338</f>
        <v>0</v>
      </c>
      <c r="F338" s="98">
        <f>LF!Q338+LF!BY338+LF!EG338+LF!GO338</f>
        <v>2302</v>
      </c>
      <c r="G338" s="91">
        <f>LF!O338+LF!BW338+LF!EE338+LF!GM338</f>
        <v>0</v>
      </c>
      <c r="H338" s="98">
        <f>LF!AO338+LF!CW338</f>
        <v>607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10486</v>
      </c>
      <c r="D339" s="99">
        <f>LF!E339+LF!AC339+LF!BM339+LF!CK339+LF!DU339+LF!ES339+LF!GC339+LF!HA339</f>
        <v>3581</v>
      </c>
      <c r="E339" s="92">
        <f>LF!C339+LF!AA339+LF!BK339+LF!CI339+LF!DS339+LF!EQ339+LF!GA339+LF!GY339</f>
        <v>0</v>
      </c>
      <c r="F339" s="99">
        <f>LF!Q339+LF!BY339+LF!EG339+LF!GO339</f>
        <v>2302</v>
      </c>
      <c r="G339" s="92">
        <f>LF!O339+LF!BW339+LF!EE339+LF!GM339</f>
        <v>0</v>
      </c>
      <c r="H339" s="99">
        <f>LF!AO339+LF!CW339</f>
        <v>607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10486</v>
      </c>
      <c r="D340" s="99">
        <f>LF!E340+LF!AC340+LF!BM340+LF!CK340+LF!DU340+LF!ES340+LF!GC340+LF!HA340</f>
        <v>3581</v>
      </c>
      <c r="E340" s="92">
        <f>LF!C340+LF!AA340+LF!BK340+LF!CI340+LF!DS340+LF!EQ340+LF!GA340+LF!GY340</f>
        <v>0</v>
      </c>
      <c r="F340" s="99">
        <f>LF!Q340+LF!BY340+LF!EG340+LF!GO340</f>
        <v>2302</v>
      </c>
      <c r="G340" s="92">
        <f>LF!O340+LF!BW340+LF!EE340+LF!GM340</f>
        <v>0</v>
      </c>
      <c r="H340" s="99">
        <f>LF!AO340+LF!CW340</f>
        <v>607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10486</v>
      </c>
      <c r="D341" s="99">
        <f>LF!E341+LF!AC341+LF!BM341+LF!CK341+LF!DU341+LF!ES341+LF!GC341+LF!HA341</f>
        <v>3581</v>
      </c>
      <c r="E341" s="92">
        <f>LF!C341+LF!AA341+LF!BK341+LF!CI341+LF!DS341+LF!EQ341+LF!GA341+LF!GY341</f>
        <v>0</v>
      </c>
      <c r="F341" s="99">
        <f>LF!Q341+LF!BY341+LF!EG341+LF!GO341</f>
        <v>2302</v>
      </c>
      <c r="G341" s="92">
        <f>LF!O341+LF!BW341+LF!EE341+LF!GM341</f>
        <v>0</v>
      </c>
      <c r="H341" s="99">
        <f>LF!AO341+LF!CW341</f>
        <v>607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10486</v>
      </c>
      <c r="D342" s="99">
        <f>LF!E342+LF!AC342+LF!BM342+LF!CK342+LF!DU342+LF!ES342+LF!GC342+LF!HA342</f>
        <v>3581</v>
      </c>
      <c r="E342" s="92">
        <f>LF!C342+LF!AA342+LF!BK342+LF!CI342+LF!DS342+LF!EQ342+LF!GA342+LF!GY342</f>
        <v>0</v>
      </c>
      <c r="F342" s="99">
        <f>LF!Q342+LF!BY342+LF!EG342+LF!GO342</f>
        <v>2302</v>
      </c>
      <c r="G342" s="92">
        <f>LF!O342+LF!BW342+LF!EE342+LF!GM342</f>
        <v>0</v>
      </c>
      <c r="H342" s="99">
        <f>LF!AO342+LF!CW342</f>
        <v>607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10486</v>
      </c>
      <c r="D343" s="99">
        <f>LF!E343+LF!AC343+LF!BM343+LF!CK343+LF!DU343+LF!ES343+LF!GC343+LF!HA343</f>
        <v>3581</v>
      </c>
      <c r="E343" s="92">
        <f>LF!C343+LF!AA343+LF!BK343+LF!CI343+LF!DS343+LF!EQ343+LF!GA343+LF!GY343</f>
        <v>0</v>
      </c>
      <c r="F343" s="99">
        <f>LF!Q343+LF!BY343+LF!EG343+LF!GO343</f>
        <v>2302</v>
      </c>
      <c r="G343" s="92">
        <f>LF!O343+LF!BW343+LF!EE343+LF!GM343</f>
        <v>0</v>
      </c>
      <c r="H343" s="99">
        <f>LF!AO343+LF!CW343</f>
        <v>607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10486</v>
      </c>
      <c r="D344" s="122">
        <f>LF!E344+LF!AC344+LF!BM344+LF!CK344+LF!DU344+LF!ES344+LF!GC344+LF!HA344</f>
        <v>3581</v>
      </c>
      <c r="E344" s="93">
        <f>LF!C344+LF!AA344+LF!BK344+LF!CI344+LF!DS344+LF!EQ344+LF!GA344+LF!GY344</f>
        <v>0</v>
      </c>
      <c r="F344" s="100">
        <f>LF!Q344+LF!BY344+LF!EG344+LF!GO344</f>
        <v>2302</v>
      </c>
      <c r="G344" s="93">
        <f>LF!O344+LF!BW344+LF!EE344+LF!GM344</f>
        <v>0</v>
      </c>
      <c r="H344" s="100">
        <f>LF!AO344+LF!CW344</f>
        <v>607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10486</v>
      </c>
      <c r="D347" s="98">
        <f>LF!E347+LF!AC347+LF!BM347+LF!CK347+LF!DU347+LF!ES347+LF!GC347+LF!HA347</f>
        <v>3581</v>
      </c>
      <c r="E347" s="91">
        <f>LF!C347+LF!AA347+LF!BK347+LF!CI347+LF!DS347+LF!EQ347+LF!GA347+LF!GY347</f>
        <v>0</v>
      </c>
      <c r="F347" s="98">
        <f>LF!Q347+LF!BY347+LF!EG347+LF!GO347</f>
        <v>2302</v>
      </c>
      <c r="G347" s="91">
        <f>LF!O347+LF!BW347+LF!EE347+LF!GM347</f>
        <v>0</v>
      </c>
      <c r="H347" s="98">
        <f>LF!AO347+LF!CW347</f>
        <v>607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10486</v>
      </c>
      <c r="D348" s="99">
        <f>LF!E348+LF!AC348+LF!BM348+LF!CK348+LF!DU348+LF!ES348+LF!GC348+LF!HA348</f>
        <v>3581</v>
      </c>
      <c r="E348" s="92">
        <f>LF!C348+LF!AA348+LF!BK348+LF!CI348+LF!DS348+LF!EQ348+LF!GA348+LF!GY348</f>
        <v>0</v>
      </c>
      <c r="F348" s="99">
        <f>LF!Q348+LF!BY348+LF!EG348+LF!GO348</f>
        <v>2302</v>
      </c>
      <c r="G348" s="92">
        <f>LF!O348+LF!BW348+LF!EE348+LF!GM348</f>
        <v>0</v>
      </c>
      <c r="H348" s="99">
        <f>LF!AO348+LF!CW348</f>
        <v>607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10486</v>
      </c>
      <c r="D349" s="99">
        <f>LF!E349+LF!AC349+LF!BM349+LF!CK349+LF!DU349+LF!ES349+LF!GC349+LF!HA349</f>
        <v>3581</v>
      </c>
      <c r="E349" s="92">
        <f>LF!C349+LF!AA349+LF!BK349+LF!CI349+LF!DS349+LF!EQ349+LF!GA349+LF!GY349</f>
        <v>0</v>
      </c>
      <c r="F349" s="99">
        <f>LF!Q349+LF!BY349+LF!EG349+LF!GO349</f>
        <v>2302</v>
      </c>
      <c r="G349" s="92">
        <f>LF!O349+LF!BW349+LF!EE349+LF!GM349</f>
        <v>0</v>
      </c>
      <c r="H349" s="99">
        <f>LF!AO349+LF!CW349</f>
        <v>607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10486</v>
      </c>
      <c r="D350" s="99">
        <f>LF!E350+LF!AC350+LF!BM350+LF!CK350+LF!DU350+LF!ES350+LF!GC350+LF!HA350</f>
        <v>3581</v>
      </c>
      <c r="E350" s="92">
        <f>LF!C350+LF!AA350+LF!BK350+LF!CI350+LF!DS350+LF!EQ350+LF!GA350+LF!GY350</f>
        <v>0</v>
      </c>
      <c r="F350" s="99">
        <f>LF!Q350+LF!BY350+LF!EG350+LF!GO350</f>
        <v>2302</v>
      </c>
      <c r="G350" s="92">
        <f>LF!O350+LF!BW350+LF!EE350+LF!GM350</f>
        <v>0</v>
      </c>
      <c r="H350" s="99">
        <f>LF!AO350+LF!CW350</f>
        <v>607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10486</v>
      </c>
      <c r="D351" s="99">
        <f>LF!E351+LF!AC351+LF!BM351+LF!CK351+LF!DU351+LF!ES351+LF!GC351+LF!HA351</f>
        <v>3581</v>
      </c>
      <c r="E351" s="92">
        <f>LF!C351+LF!AA351+LF!BK351+LF!CI351+LF!DS351+LF!EQ351+LF!GA351+LF!GY351</f>
        <v>0</v>
      </c>
      <c r="F351" s="99">
        <f>LF!Q351+LF!BY351+LF!EG351+LF!GO351</f>
        <v>2302</v>
      </c>
      <c r="G351" s="92">
        <f>LF!O351+LF!BW351+LF!EE351+LF!GM351</f>
        <v>0</v>
      </c>
      <c r="H351" s="99">
        <f>LF!AO351+LF!CW351</f>
        <v>607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10486</v>
      </c>
      <c r="D352" s="99">
        <f>LF!E352+LF!AC352+LF!BM352+LF!CK352+LF!DU352+LF!ES352+LF!GC352+LF!HA352</f>
        <v>3581</v>
      </c>
      <c r="E352" s="92">
        <f>LF!C352+LF!AA352+LF!BK352+LF!CI352+LF!DS352+LF!EQ352+LF!GA352+LF!GY352</f>
        <v>0</v>
      </c>
      <c r="F352" s="99">
        <f>LF!Q352+LF!BY352+LF!EG352+LF!GO352</f>
        <v>2302</v>
      </c>
      <c r="G352" s="92">
        <f>LF!O352+LF!BW352+LF!EE352+LF!GM352</f>
        <v>0</v>
      </c>
      <c r="H352" s="99">
        <f>LF!AO352+LF!CW352</f>
        <v>607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10486</v>
      </c>
      <c r="D353" s="122">
        <f>LF!E353+LF!AC353+LF!BM353+LF!CK353+LF!DU353+LF!ES353+LF!GC353+LF!HA353</f>
        <v>3581</v>
      </c>
      <c r="E353" s="93">
        <f>LF!C353+LF!AA353+LF!BK353+LF!CI353+LF!DS353+LF!EQ353+LF!GA353+LF!GY353</f>
        <v>0</v>
      </c>
      <c r="F353" s="100">
        <f>LF!Q353+LF!BY353+LF!EG353+LF!GO353</f>
        <v>2302</v>
      </c>
      <c r="G353" s="93">
        <f>LF!O353+LF!BW353+LF!EE353+LF!GM353</f>
        <v>0</v>
      </c>
      <c r="H353" s="100">
        <f>LF!AO353+LF!CW353</f>
        <v>607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2025-06-04T21:36:06Z</dcterms:modified>
</cp:coreProperties>
</file>