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D00A668B-BD55-4F9B-A7D2-28F15A201934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S18" i="248" l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P16" i="248" l="1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I17" i="249" s="1"/>
  <c r="J17" i="249" s="1"/>
  <c r="B3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40"/>
  <c r="D4" i="240" s="1"/>
  <c r="B4" i="239"/>
  <c r="D4" i="239" s="1"/>
  <c r="B4" i="238"/>
  <c r="D3" i="238"/>
  <c r="H3" i="238" l="1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<sst xmlns="http://schemas.openxmlformats.org/spreadsheetml/2006/main" count="418" uniqueCount="74">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</sst>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87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74" t="s">
        <v>18</v>
      </c>
      <c r="C4" s="375"/>
      <c r="D4" s="375"/>
      <c r="E4" s="375"/>
      <c r="F4" s="375"/>
      <c r="G4" s="375"/>
      <c r="H4" s="375"/>
      <c r="I4" s="375"/>
      <c r="J4" s="376"/>
      <c r="K4" s="374" t="s">
        <v>21</v>
      </c>
      <c r="L4" s="375"/>
      <c r="M4" s="375"/>
      <c r="N4" s="375"/>
      <c r="O4" s="375"/>
      <c r="P4" s="375"/>
      <c r="Q4" s="375"/>
      <c r="R4" s="375"/>
      <c r="S4" s="375"/>
      <c r="T4" s="37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74" t="s">
        <v>23</v>
      </c>
      <c r="C17" s="375"/>
      <c r="D17" s="375"/>
      <c r="E17" s="375"/>
      <c r="F17" s="37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J19"/>
  <sheetViews>
    <sheetView showGridLines="0" zoomScale="75" zoomScaleNormal="75" workbookViewId="0">
      <selection activeCell="I19" sqref="I19"/>
    </sheetView>
  </sheetViews>
  <sheetFormatPr baseColWidth="10" defaultColWidth="19.85546875" defaultRowHeight="12.75" x14ac:dyDescent="0.2"/>
  <cols>
    <col min="1" max="1" width="16.85546875" style="312" customWidth="1"/>
    <col min="2" max="2" width="11.28515625" style="312" customWidth="1"/>
    <col min="3" max="6" width="9.7109375" style="312" customWidth="1"/>
    <col min="7" max="7" width="9.28515625" style="312" bestFit="1" customWidth="1"/>
    <col min="8" max="8" width="10.7109375" style="312" customWidth="1"/>
    <col min="9" max="10" width="9.28515625" style="312" customWidth="1"/>
    <col min="11" max="11" width="9.85546875" style="312" customWidth="1"/>
    <col min="12" max="12" width="9.7109375" style="312" bestFit="1" customWidth="1"/>
    <col min="13" max="13" width="10.42578125" style="312" customWidth="1"/>
    <col min="14" max="16" width="11" style="312" customWidth="1"/>
    <col min="17" max="16384" width="19.85546875" style="312"/>
  </cols>
  <sheetData>
    <row r="1" spans="1:7" x14ac:dyDescent="0.2">
      <c r="A1" s="312" t="s">
        <v>58</v>
      </c>
    </row>
    <row r="2" spans="1:7" x14ac:dyDescent="0.2">
      <c r="A2" s="312" t="s">
        <v>59</v>
      </c>
      <c r="B2" s="243">
        <v>36.799999999999997</v>
      </c>
    </row>
    <row r="3" spans="1:7" x14ac:dyDescent="0.2">
      <c r="A3" s="312" t="s">
        <v>7</v>
      </c>
      <c r="B3" s="312">
        <v>69</v>
      </c>
    </row>
    <row r="4" spans="1:7" x14ac:dyDescent="0.2">
      <c r="A4" s="312" t="s">
        <v>60</v>
      </c>
      <c r="B4" s="312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2">
        <v>30</v>
      </c>
      <c r="C7" s="312">
        <v>30</v>
      </c>
      <c r="D7" s="312">
        <v>30</v>
      </c>
      <c r="E7" s="312">
        <v>30</v>
      </c>
      <c r="F7" s="312">
        <v>30</v>
      </c>
    </row>
    <row r="8" spans="1:7" ht="13.5" thickBot="1" x14ac:dyDescent="0.25">
      <c r="A8" s="253"/>
    </row>
    <row r="9" spans="1:7" ht="13.5" thickBot="1" x14ac:dyDescent="0.25">
      <c r="A9" s="320" t="s">
        <v>49</v>
      </c>
      <c r="B9" s="385" t="s">
        <v>53</v>
      </c>
      <c r="C9" s="384"/>
      <c r="D9" s="384"/>
      <c r="E9" s="384"/>
      <c r="F9" s="386"/>
      <c r="G9" s="349" t="s">
        <v>0</v>
      </c>
    </row>
    <row r="10" spans="1:7" x14ac:dyDescent="0.2">
      <c r="A10" s="227" t="s">
        <v>2</v>
      </c>
      <c r="B10" s="354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7" t="s">
        <v>3</v>
      </c>
      <c r="B11" s="355">
        <v>140</v>
      </c>
      <c r="C11" s="356">
        <v>140</v>
      </c>
      <c r="D11" s="357">
        <v>140</v>
      </c>
      <c r="E11" s="357">
        <v>140</v>
      </c>
      <c r="F11" s="357">
        <v>140</v>
      </c>
      <c r="G11" s="358">
        <v>140</v>
      </c>
    </row>
    <row r="12" spans="1:7" x14ac:dyDescent="0.2">
      <c r="A12" s="330" t="s">
        <v>6</v>
      </c>
      <c r="B12" s="359">
        <v>174.60273972602741</v>
      </c>
      <c r="C12" s="360">
        <v>173.45833333333334</v>
      </c>
      <c r="D12" s="360">
        <v>181.98611111111111</v>
      </c>
      <c r="E12" s="360">
        <v>182.56164383561645</v>
      </c>
      <c r="F12" s="360">
        <v>186.41975308641975</v>
      </c>
      <c r="G12" s="277">
        <v>179.95956873315365</v>
      </c>
    </row>
    <row r="13" spans="1:7" x14ac:dyDescent="0.2">
      <c r="A13" s="227" t="s">
        <v>7</v>
      </c>
      <c r="B13" s="361">
        <v>73.972602739726028</v>
      </c>
      <c r="C13" s="362">
        <v>68.055555555555557</v>
      </c>
      <c r="D13" s="363">
        <v>80.555555555555557</v>
      </c>
      <c r="E13" s="363">
        <v>69.863013698630141</v>
      </c>
      <c r="F13" s="363">
        <v>72.839506172839506</v>
      </c>
      <c r="G13" s="364">
        <v>71.159029649595681</v>
      </c>
    </row>
    <row r="14" spans="1:7" x14ac:dyDescent="0.2">
      <c r="A14" s="227" t="s">
        <v>8</v>
      </c>
      <c r="B14" s="283">
        <v>9.078303500385683E-2</v>
      </c>
      <c r="C14" s="284">
        <v>9.9663990645412676E-2</v>
      </c>
      <c r="D14" s="365">
        <v>7.9647419798703836E-2</v>
      </c>
      <c r="E14" s="365">
        <v>9.4900777487200147E-2</v>
      </c>
      <c r="F14" s="365">
        <v>8.4534394001098009E-2</v>
      </c>
      <c r="G14" s="366">
        <v>9.4069854851059731E-2</v>
      </c>
    </row>
    <row r="15" spans="1:7" x14ac:dyDescent="0.2">
      <c r="A15" s="330" t="s">
        <v>1</v>
      </c>
      <c r="B15" s="288">
        <f t="shared" ref="B15:G15" si="0">B12/B11*100-100</f>
        <v>24.716242661448135</v>
      </c>
      <c r="C15" s="289">
        <f t="shared" si="0"/>
        <v>23.898809523809533</v>
      </c>
      <c r="D15" s="289">
        <f t="shared" si="0"/>
        <v>29.990079365079367</v>
      </c>
      <c r="E15" s="289">
        <f t="shared" si="0"/>
        <v>30.401174168297473</v>
      </c>
      <c r="F15" s="289">
        <f t="shared" ref="F15" si="1">F12/F11*100-100</f>
        <v>33.156966490299823</v>
      </c>
      <c r="G15" s="292">
        <f t="shared" si="0"/>
        <v>28.542549095109734</v>
      </c>
    </row>
    <row r="16" spans="1:7" ht="13.5" thickBot="1" x14ac:dyDescent="0.25">
      <c r="A16" s="227" t="s">
        <v>27</v>
      </c>
      <c r="B16" s="294">
        <f>B12-B6</f>
        <v>137.80273972602743</v>
      </c>
      <c r="C16" s="295">
        <f t="shared" ref="C16:G16" si="2">C12-C6</f>
        <v>136.65833333333336</v>
      </c>
      <c r="D16" s="295">
        <f t="shared" si="2"/>
        <v>145.18611111111113</v>
      </c>
      <c r="E16" s="295">
        <f t="shared" si="2"/>
        <v>145.76164383561644</v>
      </c>
      <c r="F16" s="295">
        <f t="shared" ref="F16" si="3">F12-F6</f>
        <v>149.61975308641973</v>
      </c>
      <c r="G16" s="299">
        <f t="shared" si="2"/>
        <v>143.15956873315366</v>
      </c>
    </row>
    <row r="17" spans="1:10" x14ac:dyDescent="0.2">
      <c r="A17" s="344" t="s">
        <v>52</v>
      </c>
      <c r="B17" s="301">
        <v>676</v>
      </c>
      <c r="C17" s="302">
        <v>675</v>
      </c>
      <c r="D17" s="302">
        <v>672</v>
      </c>
      <c r="E17" s="302">
        <v>673</v>
      </c>
      <c r="F17" s="367">
        <v>679</v>
      </c>
      <c r="G17" s="368">
        <f>SUM(B17:F17)</f>
        <v>3375</v>
      </c>
      <c r="H17" s="312" t="s">
        <v>56</v>
      </c>
      <c r="I17" s="369">
        <f>B4-G17</f>
        <v>52</v>
      </c>
      <c r="J17" s="370">
        <f>I17/B4</f>
        <v>1.517362124306974E-2</v>
      </c>
    </row>
    <row r="18" spans="1:10" x14ac:dyDescent="0.2">
      <c r="A18" s="344" t="s">
        <v>28</v>
      </c>
      <c r="B18" s="233">
        <v>65</v>
      </c>
      <c r="C18" s="313">
        <v>65</v>
      </c>
      <c r="D18" s="313">
        <v>65</v>
      </c>
      <c r="E18" s="313">
        <v>65</v>
      </c>
      <c r="F18" s="313">
        <v>65</v>
      </c>
      <c r="G18" s="237"/>
      <c r="H18" s="312" t="s">
        <v>57</v>
      </c>
      <c r="I18" s="312">
        <v>30.13</v>
      </c>
    </row>
    <row r="19" spans="1:10" ht="13.5" thickBot="1" x14ac:dyDescent="0.25">
      <c r="A19" s="347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2" t="s">
        <v>26</v>
      </c>
    </row>
  </sheetData>
  <mergeCells count="1">
    <mergeCell ref="B9:F9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20"/>
  <sheetViews>
    <sheetView showGridLines="0" zoomScale="73" zoomScaleNormal="73" workbookViewId="0">
      <selection activeCell="N20" sqref="N20"/>
    </sheetView>
  </sheetViews>
  <sheetFormatPr baseColWidth="10" defaultRowHeight="12.75" x14ac:dyDescent="0.2"/>
  <cols>
    <col min="1" max="1" width="16.28515625" style="312" bestFit="1" customWidth="1"/>
    <col min="2" max="6" width="9.7109375" style="312" customWidth="1"/>
    <col min="7" max="7" width="10.140625" style="312" bestFit="1" customWidth="1"/>
    <col min="8" max="8" width="10.85546875" style="312" customWidth="1"/>
    <col min="9" max="9" width="11.140625" style="312" customWidth="1"/>
    <col min="10" max="10" width="9.5703125" style="312" bestFit="1" customWidth="1"/>
    <col min="11" max="16384" width="11.42578125" style="312"/>
  </cols>
  <sheetData>
    <row r="1" spans="1:13" x14ac:dyDescent="0.2">
      <c r="A1" s="312" t="s">
        <v>58</v>
      </c>
    </row>
    <row r="2" spans="1:13" x14ac:dyDescent="0.2">
      <c r="A2" s="312" t="s">
        <v>59</v>
      </c>
      <c r="B2" s="243">
        <v>41.9</v>
      </c>
    </row>
    <row r="3" spans="1:13" x14ac:dyDescent="0.2">
      <c r="A3" s="312" t="s">
        <v>7</v>
      </c>
      <c r="B3" s="312">
        <v>87.5</v>
      </c>
    </row>
    <row r="4" spans="1:13" x14ac:dyDescent="0.2">
      <c r="A4" s="312" t="s">
        <v>60</v>
      </c>
      <c r="B4" s="312">
        <v>3843</v>
      </c>
    </row>
    <row r="6" spans="1:13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3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3" ht="13.5" thickBot="1" x14ac:dyDescent="0.25">
      <c r="A8" s="253"/>
      <c r="B8" s="229"/>
      <c r="C8" s="229"/>
      <c r="D8" s="229"/>
      <c r="E8" s="229"/>
      <c r="F8" s="229"/>
      <c r="G8" s="229"/>
      <c r="H8" s="229"/>
      <c r="L8" s="379" t="s">
        <v>72</v>
      </c>
      <c r="M8" s="379"/>
    </row>
    <row r="9" spans="1:13" ht="13.5" thickBot="1" x14ac:dyDescent="0.25">
      <c r="A9" s="320" t="s">
        <v>49</v>
      </c>
      <c r="B9" s="385" t="s">
        <v>50</v>
      </c>
      <c r="C9" s="384"/>
      <c r="D9" s="384"/>
      <c r="E9" s="384"/>
      <c r="F9" s="384"/>
      <c r="G9" s="386"/>
      <c r="H9" s="348" t="s">
        <v>0</v>
      </c>
      <c r="I9" s="228"/>
      <c r="L9" s="313" t="s">
        <v>65</v>
      </c>
      <c r="M9" s="313" t="s">
        <v>57</v>
      </c>
    </row>
    <row r="10" spans="1:13" x14ac:dyDescent="0.2">
      <c r="A10" s="227" t="s">
        <v>54</v>
      </c>
      <c r="B10" s="321">
        <v>1</v>
      </c>
      <c r="C10" s="322">
        <v>2</v>
      </c>
      <c r="D10" s="323">
        <v>3</v>
      </c>
      <c r="E10" s="322">
        <v>4</v>
      </c>
      <c r="F10" s="323">
        <v>5</v>
      </c>
      <c r="G10" s="318">
        <v>6</v>
      </c>
      <c r="H10" s="324"/>
      <c r="I10" s="325"/>
      <c r="L10" s="313">
        <v>1</v>
      </c>
      <c r="M10" s="313">
        <v>30</v>
      </c>
    </row>
    <row r="11" spans="1:13" x14ac:dyDescent="0.2">
      <c r="A11" s="227" t="s">
        <v>2</v>
      </c>
      <c r="B11" s="261"/>
      <c r="C11" s="262"/>
      <c r="D11" s="264"/>
      <c r="E11" s="264"/>
      <c r="F11" s="264"/>
      <c r="G11" s="310"/>
      <c r="H11" s="319" t="s">
        <v>0</v>
      </c>
      <c r="I11" s="253"/>
      <c r="J11" s="326"/>
      <c r="L11" s="313">
        <v>2</v>
      </c>
      <c r="M11" s="313">
        <v>29</v>
      </c>
    </row>
    <row r="12" spans="1:13" x14ac:dyDescent="0.2">
      <c r="A12" s="327" t="s">
        <v>3</v>
      </c>
      <c r="B12" s="267">
        <v>150</v>
      </c>
      <c r="C12" s="268">
        <v>150</v>
      </c>
      <c r="D12" s="268">
        <v>150</v>
      </c>
      <c r="E12" s="268">
        <v>151</v>
      </c>
      <c r="F12" s="268">
        <v>151</v>
      </c>
      <c r="G12" s="269">
        <v>150</v>
      </c>
      <c r="H12" s="328">
        <v>150</v>
      </c>
      <c r="I12" s="329"/>
      <c r="J12" s="326"/>
      <c r="L12" s="313">
        <v>3</v>
      </c>
      <c r="M12" s="313">
        <v>28</v>
      </c>
    </row>
    <row r="13" spans="1:13" x14ac:dyDescent="0.2">
      <c r="A13" s="330" t="s">
        <v>6</v>
      </c>
      <c r="B13" s="273">
        <v>156.66176470588235</v>
      </c>
      <c r="C13" s="274">
        <v>158.2608695652174</v>
      </c>
      <c r="D13" s="274">
        <v>149.73972602739727</v>
      </c>
      <c r="E13" s="274">
        <v>157.32394366197184</v>
      </c>
      <c r="F13" s="331">
        <v>148.07894736842104</v>
      </c>
      <c r="G13" s="275">
        <v>153.65789473684211</v>
      </c>
      <c r="H13" s="332">
        <v>153.82448036951502</v>
      </c>
      <c r="I13" s="333"/>
      <c r="J13" s="326"/>
      <c r="L13" s="313">
        <v>4</v>
      </c>
      <c r="M13" s="313">
        <v>27.5</v>
      </c>
    </row>
    <row r="14" spans="1:13" x14ac:dyDescent="0.2">
      <c r="A14" s="227" t="s">
        <v>7</v>
      </c>
      <c r="B14" s="278">
        <v>75</v>
      </c>
      <c r="C14" s="279">
        <v>47.826086956521742</v>
      </c>
      <c r="D14" s="279">
        <v>65.753424657534254</v>
      </c>
      <c r="E14" s="279">
        <v>67.605633802816897</v>
      </c>
      <c r="F14" s="334">
        <v>69.736842105263165</v>
      </c>
      <c r="G14" s="280">
        <v>60.526315789473685</v>
      </c>
      <c r="H14" s="335">
        <v>59.584295612009235</v>
      </c>
      <c r="I14" s="336"/>
      <c r="J14" s="326"/>
    </row>
    <row r="15" spans="1:13" x14ac:dyDescent="0.2">
      <c r="A15" s="227" t="s">
        <v>8</v>
      </c>
      <c r="B15" s="283">
        <v>0.10229271351296354</v>
      </c>
      <c r="C15" s="284">
        <v>0.12788768916251095</v>
      </c>
      <c r="D15" s="284">
        <v>0.10667483354893359</v>
      </c>
      <c r="E15" s="284">
        <v>9.829094291524583E-2</v>
      </c>
      <c r="F15" s="337">
        <v>0.10724085316775407</v>
      </c>
      <c r="G15" s="285">
        <v>0.11103035704574883</v>
      </c>
      <c r="H15" s="338">
        <v>0.11226175520078834</v>
      </c>
      <c r="I15" s="339"/>
      <c r="J15" s="340"/>
      <c r="K15" s="341"/>
    </row>
    <row r="16" spans="1:13" x14ac:dyDescent="0.2">
      <c r="A16" s="330" t="s">
        <v>1</v>
      </c>
      <c r="B16" s="288">
        <f t="shared" ref="B16:H16" si="0">B13/B12*100-100</f>
        <v>4.441176470588232</v>
      </c>
      <c r="C16" s="289">
        <f t="shared" si="0"/>
        <v>5.507246376811608</v>
      </c>
      <c r="D16" s="289">
        <f t="shared" si="0"/>
        <v>-0.17351598173515015</v>
      </c>
      <c r="E16" s="289">
        <f t="shared" si="0"/>
        <v>4.1880421602462405</v>
      </c>
      <c r="F16" s="289">
        <f t="shared" ref="F16" si="1">F13/F12*100-100</f>
        <v>-1.9344719414430216</v>
      </c>
      <c r="G16" s="290">
        <f t="shared" si="0"/>
        <v>2.4385964912280684</v>
      </c>
      <c r="H16" s="292">
        <f t="shared" si="0"/>
        <v>2.5496535796766722</v>
      </c>
      <c r="I16" s="339"/>
      <c r="J16" s="340"/>
      <c r="K16" s="228"/>
    </row>
    <row r="17" spans="1:11" ht="13.5" thickBot="1" x14ac:dyDescent="0.25">
      <c r="A17" s="227" t="s">
        <v>27</v>
      </c>
      <c r="B17" s="294">
        <f t="shared" ref="B17:H17" si="2">B13-B6</f>
        <v>114.76176470588234</v>
      </c>
      <c r="C17" s="295">
        <f t="shared" si="2"/>
        <v>116.3608695652174</v>
      </c>
      <c r="D17" s="295">
        <f t="shared" si="2"/>
        <v>107.83972602739726</v>
      </c>
      <c r="E17" s="295">
        <f t="shared" si="2"/>
        <v>115.42394366197183</v>
      </c>
      <c r="F17" s="295">
        <f t="shared" si="2"/>
        <v>106.17894736842103</v>
      </c>
      <c r="G17" s="296">
        <f t="shared" si="2"/>
        <v>111.7578947368421</v>
      </c>
      <c r="H17" s="342">
        <f t="shared" si="2"/>
        <v>111.92448036951501</v>
      </c>
      <c r="I17" s="343"/>
      <c r="J17" s="340"/>
      <c r="K17" s="228"/>
    </row>
    <row r="18" spans="1:11" x14ac:dyDescent="0.2">
      <c r="A18" s="344" t="s">
        <v>51</v>
      </c>
      <c r="B18" s="301">
        <v>433</v>
      </c>
      <c r="C18" s="302">
        <v>679</v>
      </c>
      <c r="D18" s="302">
        <v>680</v>
      </c>
      <c r="E18" s="302">
        <v>530</v>
      </c>
      <c r="F18" s="302">
        <v>533</v>
      </c>
      <c r="G18" s="303">
        <v>934</v>
      </c>
      <c r="H18" s="305">
        <f>SUM(B18:G18)</f>
        <v>3789</v>
      </c>
      <c r="I18" s="345" t="s">
        <v>56</v>
      </c>
      <c r="J18" s="346">
        <f>B4-H18</f>
        <v>54</v>
      </c>
      <c r="K18" s="307">
        <f>J18/B4</f>
        <v>1.405152224824356E-2</v>
      </c>
    </row>
    <row r="19" spans="1:11" x14ac:dyDescent="0.2">
      <c r="A19" s="344" t="s">
        <v>28</v>
      </c>
      <c r="B19" s="233"/>
      <c r="C19" s="313"/>
      <c r="D19" s="313"/>
      <c r="E19" s="313"/>
      <c r="F19" s="313"/>
      <c r="G19" s="234"/>
      <c r="H19" s="237"/>
      <c r="I19" s="228" t="s">
        <v>57</v>
      </c>
      <c r="J19" s="312">
        <v>21.98</v>
      </c>
    </row>
    <row r="20" spans="1:11" ht="13.5" thickBot="1" x14ac:dyDescent="0.25">
      <c r="A20" s="347" t="s">
        <v>26</v>
      </c>
      <c r="B20" s="235">
        <f t="shared" ref="B20:G20" si="3">B19-B7</f>
        <v>-23</v>
      </c>
      <c r="C20" s="236">
        <f t="shared" si="3"/>
        <v>-23</v>
      </c>
      <c r="D20" s="236">
        <f t="shared" si="3"/>
        <v>-23</v>
      </c>
      <c r="E20" s="236">
        <f t="shared" si="3"/>
        <v>-23</v>
      </c>
      <c r="F20" s="236">
        <f t="shared" si="3"/>
        <v>-23</v>
      </c>
      <c r="G20" s="242">
        <f t="shared" si="3"/>
        <v>-23</v>
      </c>
      <c r="H20" s="238"/>
      <c r="I20" s="312" t="s">
        <v>26</v>
      </c>
    </row>
  </sheetData>
  <mergeCells count="2">
    <mergeCell ref="B9:G9"/>
    <mergeCell ref="L8:M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19"/>
  <sheetViews>
    <sheetView showGridLines="0" zoomScale="75" zoomScaleNormal="75" workbookViewId="0">
      <selection activeCell="I19" sqref="I19"/>
    </sheetView>
  </sheetViews>
  <sheetFormatPr baseColWidth="10" defaultRowHeight="12.75" x14ac:dyDescent="0.2"/>
  <cols>
    <col min="1" max="1" width="16.28515625" style="312" bestFit="1" customWidth="1"/>
    <col min="2" max="6" width="9.7109375" style="312" customWidth="1"/>
    <col min="7" max="7" width="13" style="312" customWidth="1"/>
    <col min="8" max="8" width="11.140625" style="312" customWidth="1"/>
    <col min="9" max="9" width="10.5703125" style="312" customWidth="1"/>
    <col min="10" max="16384" width="11.42578125" style="312"/>
  </cols>
  <sheetData>
    <row r="1" spans="1:7" x14ac:dyDescent="0.2">
      <c r="A1" s="312" t="s">
        <v>58</v>
      </c>
    </row>
    <row r="2" spans="1:7" x14ac:dyDescent="0.2">
      <c r="A2" s="312" t="s">
        <v>59</v>
      </c>
      <c r="B2" s="243">
        <v>39.700000000000003</v>
      </c>
    </row>
    <row r="3" spans="1:7" x14ac:dyDescent="0.2">
      <c r="A3" s="312" t="s">
        <v>7</v>
      </c>
      <c r="B3" s="312">
        <v>55.4</v>
      </c>
    </row>
    <row r="4" spans="1:7" x14ac:dyDescent="0.2">
      <c r="A4" s="312" t="s">
        <v>60</v>
      </c>
      <c r="B4" s="312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2">
        <v>39.700000000000003</v>
      </c>
    </row>
    <row r="7" spans="1:7" x14ac:dyDescent="0.2">
      <c r="A7" s="253" t="s">
        <v>62</v>
      </c>
      <c r="B7" s="312">
        <v>30</v>
      </c>
      <c r="C7" s="312">
        <v>30</v>
      </c>
      <c r="D7" s="312">
        <v>30</v>
      </c>
      <c r="E7" s="312">
        <v>30</v>
      </c>
      <c r="F7" s="312">
        <v>30</v>
      </c>
    </row>
    <row r="8" spans="1:7" ht="13.5" thickBot="1" x14ac:dyDescent="0.25">
      <c r="A8" s="253"/>
    </row>
    <row r="9" spans="1:7" ht="13.5" thickBot="1" x14ac:dyDescent="0.25">
      <c r="A9" s="320" t="s">
        <v>49</v>
      </c>
      <c r="B9" s="385" t="s">
        <v>53</v>
      </c>
      <c r="C9" s="384"/>
      <c r="D9" s="384"/>
      <c r="E9" s="384"/>
      <c r="F9" s="386"/>
      <c r="G9" s="349" t="s">
        <v>0</v>
      </c>
    </row>
    <row r="10" spans="1:7" x14ac:dyDescent="0.2">
      <c r="A10" s="227" t="s">
        <v>2</v>
      </c>
      <c r="B10" s="354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7" t="s">
        <v>3</v>
      </c>
      <c r="B11" s="355">
        <v>140</v>
      </c>
      <c r="C11" s="356">
        <v>140</v>
      </c>
      <c r="D11" s="357">
        <v>140</v>
      </c>
      <c r="E11" s="357">
        <v>140</v>
      </c>
      <c r="F11" s="357">
        <v>140</v>
      </c>
      <c r="G11" s="358">
        <v>140</v>
      </c>
    </row>
    <row r="12" spans="1:7" x14ac:dyDescent="0.2">
      <c r="A12" s="330" t="s">
        <v>6</v>
      </c>
      <c r="B12" s="359">
        <v>214.23750000000001</v>
      </c>
      <c r="C12" s="360">
        <v>209.36250000000001</v>
      </c>
      <c r="D12" s="360">
        <v>209.53749999999999</v>
      </c>
      <c r="E12" s="360">
        <v>217.54545454545453</v>
      </c>
      <c r="F12" s="360">
        <v>215.5185185185185</v>
      </c>
      <c r="G12" s="277">
        <v>213.33007334963324</v>
      </c>
    </row>
    <row r="13" spans="1:7" x14ac:dyDescent="0.2">
      <c r="A13" s="227" t="s">
        <v>7</v>
      </c>
      <c r="B13" s="361">
        <v>75</v>
      </c>
      <c r="C13" s="362">
        <v>76.25</v>
      </c>
      <c r="D13" s="363">
        <v>71.25</v>
      </c>
      <c r="E13" s="363">
        <v>75</v>
      </c>
      <c r="F13" s="363">
        <v>72.839506172839506</v>
      </c>
      <c r="G13" s="364">
        <v>71.882640586797066</v>
      </c>
    </row>
    <row r="14" spans="1:7" x14ac:dyDescent="0.2">
      <c r="A14" s="227" t="s">
        <v>8</v>
      </c>
      <c r="B14" s="283">
        <v>7.8724902083532514E-2</v>
      </c>
      <c r="C14" s="284">
        <v>8.7452705854859925E-2</v>
      </c>
      <c r="D14" s="365">
        <v>9.0411592788448972E-2</v>
      </c>
      <c r="E14" s="365">
        <v>8.7348815763162238E-2</v>
      </c>
      <c r="F14" s="365">
        <v>8.9219219782503911E-2</v>
      </c>
      <c r="G14" s="366">
        <v>8.8090212586329292E-2</v>
      </c>
    </row>
    <row r="15" spans="1:7" x14ac:dyDescent="0.2">
      <c r="A15" s="330" t="s">
        <v>1</v>
      </c>
      <c r="B15" s="288">
        <f t="shared" ref="B15:G15" si="0">B12/B11*100-100</f>
        <v>53.026785714285722</v>
      </c>
      <c r="C15" s="289">
        <f t="shared" si="0"/>
        <v>49.544642857142861</v>
      </c>
      <c r="D15" s="289">
        <f t="shared" si="0"/>
        <v>49.669642857142861</v>
      </c>
      <c r="E15" s="289">
        <f t="shared" si="0"/>
        <v>55.389610389610397</v>
      </c>
      <c r="F15" s="289">
        <f t="shared" ref="F15" si="1">F12/F11*100-100</f>
        <v>53.941798941798936</v>
      </c>
      <c r="G15" s="292">
        <f t="shared" si="0"/>
        <v>52.378623821166599</v>
      </c>
    </row>
    <row r="16" spans="1:7" ht="13.5" thickBot="1" x14ac:dyDescent="0.25">
      <c r="A16" s="227" t="s">
        <v>27</v>
      </c>
      <c r="B16" s="294">
        <f>B12-B6</f>
        <v>174.53750000000002</v>
      </c>
      <c r="C16" s="295">
        <f t="shared" ref="C16:G16" si="2">C12-C6</f>
        <v>169.66250000000002</v>
      </c>
      <c r="D16" s="295">
        <f t="shared" si="2"/>
        <v>169.83749999999998</v>
      </c>
      <c r="E16" s="295">
        <f t="shared" si="2"/>
        <v>177.84545454545452</v>
      </c>
      <c r="F16" s="295">
        <f t="shared" ref="F16" si="3">F12-F6</f>
        <v>175.81851851851849</v>
      </c>
      <c r="G16" s="299">
        <f t="shared" si="2"/>
        <v>173.63007334963322</v>
      </c>
    </row>
    <row r="17" spans="1:10" x14ac:dyDescent="0.2">
      <c r="A17" s="344" t="s">
        <v>52</v>
      </c>
      <c r="B17" s="301">
        <v>687</v>
      </c>
      <c r="C17" s="302">
        <v>689</v>
      </c>
      <c r="D17" s="302">
        <v>684</v>
      </c>
      <c r="E17" s="302">
        <v>684</v>
      </c>
      <c r="F17" s="367">
        <v>684</v>
      </c>
      <c r="G17" s="368">
        <f>SUM(B17:F17)</f>
        <v>3428</v>
      </c>
      <c r="H17" s="312" t="s">
        <v>56</v>
      </c>
      <c r="I17" s="369">
        <f>B4-G17</f>
        <v>58</v>
      </c>
      <c r="J17" s="370">
        <f>I17/B4</f>
        <v>1.663798049340218E-2</v>
      </c>
    </row>
    <row r="18" spans="1:10" x14ac:dyDescent="0.2">
      <c r="A18" s="344" t="s">
        <v>28</v>
      </c>
      <c r="B18" s="233">
        <v>65</v>
      </c>
      <c r="C18" s="313">
        <v>65</v>
      </c>
      <c r="D18" s="313">
        <v>65</v>
      </c>
      <c r="E18" s="313">
        <v>65</v>
      </c>
      <c r="F18" s="313">
        <v>65</v>
      </c>
      <c r="G18" s="237"/>
      <c r="H18" s="312" t="s">
        <v>57</v>
      </c>
      <c r="I18" s="312">
        <v>30.22</v>
      </c>
    </row>
    <row r="19" spans="1:10" ht="13.5" thickBot="1" x14ac:dyDescent="0.25">
      <c r="A19" s="347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2" t="s">
        <v>26</v>
      </c>
    </row>
  </sheetData>
  <mergeCells count="1">
    <mergeCell ref="B9:F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74" t="s">
        <v>18</v>
      </c>
      <c r="C4" s="375"/>
      <c r="D4" s="375"/>
      <c r="E4" s="375"/>
      <c r="F4" s="375"/>
      <c r="G4" s="375"/>
      <c r="H4" s="375"/>
      <c r="I4" s="375"/>
      <c r="J4" s="376"/>
      <c r="K4" s="374" t="s">
        <v>21</v>
      </c>
      <c r="L4" s="375"/>
      <c r="M4" s="375"/>
      <c r="N4" s="375"/>
      <c r="O4" s="375"/>
      <c r="P4" s="375"/>
      <c r="Q4" s="375"/>
      <c r="R4" s="375"/>
      <c r="S4" s="375"/>
      <c r="T4" s="375"/>
      <c r="U4" s="375"/>
      <c r="V4" s="375"/>
      <c r="W4" s="37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74" t="s">
        <v>23</v>
      </c>
      <c r="C17" s="375"/>
      <c r="D17" s="375"/>
      <c r="E17" s="375"/>
      <c r="F17" s="37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74" t="s">
        <v>18</v>
      </c>
      <c r="C4" s="375"/>
      <c r="D4" s="375"/>
      <c r="E4" s="375"/>
      <c r="F4" s="375"/>
      <c r="G4" s="375"/>
      <c r="H4" s="375"/>
      <c r="I4" s="375"/>
      <c r="J4" s="376"/>
      <c r="K4" s="374" t="s">
        <v>21</v>
      </c>
      <c r="L4" s="375"/>
      <c r="M4" s="375"/>
      <c r="N4" s="375"/>
      <c r="O4" s="375"/>
      <c r="P4" s="375"/>
      <c r="Q4" s="375"/>
      <c r="R4" s="375"/>
      <c r="S4" s="375"/>
      <c r="T4" s="375"/>
      <c r="U4" s="375"/>
      <c r="V4" s="375"/>
      <c r="W4" s="37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74" t="s">
        <v>23</v>
      </c>
      <c r="C17" s="375"/>
      <c r="D17" s="375"/>
      <c r="E17" s="375"/>
      <c r="F17" s="37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74" t="s">
        <v>18</v>
      </c>
      <c r="C4" s="375"/>
      <c r="D4" s="375"/>
      <c r="E4" s="375"/>
      <c r="F4" s="375"/>
      <c r="G4" s="375"/>
      <c r="H4" s="375"/>
      <c r="I4" s="375"/>
      <c r="J4" s="376"/>
      <c r="K4" s="374" t="s">
        <v>21</v>
      </c>
      <c r="L4" s="375"/>
      <c r="M4" s="375"/>
      <c r="N4" s="375"/>
      <c r="O4" s="375"/>
      <c r="P4" s="375"/>
      <c r="Q4" s="375"/>
      <c r="R4" s="375"/>
      <c r="S4" s="375"/>
      <c r="T4" s="375"/>
      <c r="U4" s="375"/>
      <c r="V4" s="375"/>
      <c r="W4" s="37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74" t="s">
        <v>23</v>
      </c>
      <c r="C17" s="375"/>
      <c r="D17" s="375"/>
      <c r="E17" s="375"/>
      <c r="F17" s="37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77" t="s">
        <v>42</v>
      </c>
      <c r="B1" s="37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77" t="s">
        <v>42</v>
      </c>
      <c r="B1" s="37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78" t="s">
        <v>42</v>
      </c>
      <c r="B1" s="37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77" t="s">
        <v>42</v>
      </c>
      <c r="B1" s="37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21"/>
  <sheetViews>
    <sheetView showGridLines="0" tabSelected="1" topLeftCell="I1" zoomScale="75" zoomScaleNormal="75" workbookViewId="0">
      <selection activeCell="Q18" sqref="Q18"/>
    </sheetView>
  </sheetViews>
  <sheetFormatPr baseColWidth="10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8.85546875" style="24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380"/>
      <c r="G2" s="380"/>
      <c r="H2" s="380"/>
      <c r="I2" s="380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4"/>
      <c r="Z6" s="314"/>
      <c r="AA6" s="314"/>
      <c r="AB6" s="314"/>
      <c r="AC6" s="379" t="s">
        <v>67</v>
      </c>
      <c r="AD6" s="379"/>
    </row>
    <row r="7" spans="1:30" x14ac:dyDescent="0.2">
      <c r="A7" s="253" t="s">
        <v>62</v>
      </c>
      <c r="B7" s="314">
        <v>23.5</v>
      </c>
      <c r="C7" s="314">
        <v>23.5</v>
      </c>
      <c r="D7" s="314">
        <v>23.5</v>
      </c>
      <c r="E7" s="314">
        <v>23.5</v>
      </c>
      <c r="F7" s="314">
        <v>23.5</v>
      </c>
      <c r="G7" s="314">
        <v>23.5</v>
      </c>
      <c r="H7" s="314">
        <v>23.5</v>
      </c>
      <c r="I7" s="314">
        <v>23.5</v>
      </c>
      <c r="J7" s="314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4"/>
      <c r="Z7" s="314"/>
      <c r="AA7" s="314"/>
      <c r="AB7" s="314"/>
      <c r="AC7" s="315" t="s">
        <v>65</v>
      </c>
      <c r="AD7" s="315" t="s">
        <v>57</v>
      </c>
    </row>
    <row r="8" spans="1:30" ht="13.5" thickBot="1" x14ac:dyDescent="0.25">
      <c r="A8" s="253"/>
      <c r="B8" s="314"/>
      <c r="C8" s="314"/>
      <c r="D8" s="314"/>
      <c r="E8" s="314"/>
      <c r="F8" s="314"/>
      <c r="G8" s="314"/>
      <c r="H8" s="314"/>
      <c r="I8" s="314"/>
      <c r="J8" s="314"/>
      <c r="W8" s="315" t="s">
        <v>66</v>
      </c>
      <c r="X8" s="315"/>
      <c r="Y8" s="315" t="s">
        <v>69</v>
      </c>
      <c r="Z8" s="315"/>
      <c r="AA8" s="314"/>
      <c r="AB8" s="314"/>
      <c r="AC8" s="315">
        <v>1</v>
      </c>
      <c r="AD8" s="315">
        <v>31.5</v>
      </c>
    </row>
    <row r="9" spans="1:30" ht="13.5" thickBot="1" x14ac:dyDescent="0.25">
      <c r="A9" s="254" t="s">
        <v>49</v>
      </c>
      <c r="B9" s="385" t="s">
        <v>68</v>
      </c>
      <c r="C9" s="384"/>
      <c r="D9" s="384"/>
      <c r="E9" s="384"/>
      <c r="F9" s="384"/>
      <c r="G9" s="384"/>
      <c r="H9" s="384"/>
      <c r="I9" s="384"/>
      <c r="J9" s="386"/>
      <c r="K9" s="381" t="s">
        <v>63</v>
      </c>
      <c r="L9" s="382"/>
      <c r="M9" s="382"/>
      <c r="N9" s="383"/>
      <c r="O9" s="384" t="s">
        <v>64</v>
      </c>
      <c r="P9" s="384"/>
      <c r="Q9" s="384"/>
      <c r="R9" s="384"/>
      <c r="S9" s="317" t="s">
        <v>55</v>
      </c>
      <c r="W9" s="315" t="s">
        <v>65</v>
      </c>
      <c r="X9" s="315" t="s">
        <v>57</v>
      </c>
      <c r="Y9" s="315" t="s">
        <v>65</v>
      </c>
      <c r="Z9" s="315" t="s">
        <v>57</v>
      </c>
      <c r="AA9" s="314"/>
      <c r="AB9" s="314"/>
      <c r="AC9" s="315">
        <v>2</v>
      </c>
      <c r="AD9" s="315">
        <v>30.5</v>
      </c>
    </row>
    <row r="10" spans="1:30" x14ac:dyDescent="0.2">
      <c r="A10" s="255" t="s">
        <v>54</v>
      </c>
      <c r="B10" s="350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1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6"/>
      <c r="W10" s="315">
        <v>1</v>
      </c>
      <c r="X10" s="315">
        <v>30.5</v>
      </c>
      <c r="Y10" s="315">
        <v>1</v>
      </c>
      <c r="Z10" s="315">
        <v>30.5</v>
      </c>
      <c r="AA10" s="314"/>
      <c r="AB10" s="314"/>
      <c r="AC10" s="315">
        <v>3</v>
      </c>
      <c r="AD10" s="315">
        <v>30</v>
      </c>
    </row>
    <row r="11" spans="1:30" x14ac:dyDescent="0.2">
      <c r="A11" s="255" t="s">
        <v>2</v>
      </c>
      <c r="B11" s="261">
        <v>1</v>
      </c>
      <c r="C11" s="372">
        <v>2</v>
      </c>
      <c r="D11" s="262">
        <v>3</v>
      </c>
      <c r="E11" s="262">
        <v>3</v>
      </c>
      <c r="F11" s="353">
        <v>4</v>
      </c>
      <c r="G11" s="352">
        <v>5</v>
      </c>
      <c r="H11" s="262">
        <v>6</v>
      </c>
      <c r="I11" s="264">
        <v>7</v>
      </c>
      <c r="J11" s="373">
        <v>8</v>
      </c>
      <c r="K11" s="261">
        <v>1</v>
      </c>
      <c r="L11" s="262">
        <v>2</v>
      </c>
      <c r="M11" s="264">
        <v>3</v>
      </c>
      <c r="N11" s="310">
        <v>4</v>
      </c>
      <c r="O11" s="263">
        <v>1</v>
      </c>
      <c r="P11" s="262">
        <v>2</v>
      </c>
      <c r="Q11" s="264">
        <v>3</v>
      </c>
      <c r="R11" s="265">
        <v>4</v>
      </c>
      <c r="S11" s="227" t="s">
        <v>0</v>
      </c>
      <c r="W11" s="315">
        <v>2</v>
      </c>
      <c r="X11" s="315">
        <v>30</v>
      </c>
      <c r="Y11" s="315">
        <v>2</v>
      </c>
      <c r="Z11" s="315">
        <v>29.5</v>
      </c>
      <c r="AA11" s="314"/>
      <c r="AB11" s="314"/>
      <c r="AC11" s="315">
        <v>4</v>
      </c>
      <c r="AD11" s="315">
        <v>29.5</v>
      </c>
    </row>
    <row r="12" spans="1:30" x14ac:dyDescent="0.2">
      <c r="A12" s="266" t="s">
        <v>3</v>
      </c>
      <c r="B12" s="267">
        <v>140</v>
      </c>
      <c r="C12" s="268">
        <v>140</v>
      </c>
      <c r="D12" s="268">
        <v>140</v>
      </c>
      <c r="E12" s="268">
        <v>140</v>
      </c>
      <c r="F12" s="268">
        <v>140</v>
      </c>
      <c r="G12" s="268">
        <v>140</v>
      </c>
      <c r="H12" s="268">
        <v>140</v>
      </c>
      <c r="I12" s="268">
        <v>140</v>
      </c>
      <c r="J12" s="269">
        <v>140</v>
      </c>
      <c r="K12" s="267">
        <v>140</v>
      </c>
      <c r="L12" s="268">
        <v>140</v>
      </c>
      <c r="M12" s="268">
        <v>140</v>
      </c>
      <c r="N12" s="269">
        <v>140</v>
      </c>
      <c r="O12" s="270">
        <v>140</v>
      </c>
      <c r="P12" s="268">
        <v>140</v>
      </c>
      <c r="Q12" s="268">
        <v>140</v>
      </c>
      <c r="R12" s="268">
        <v>140</v>
      </c>
      <c r="S12" s="271">
        <v>140</v>
      </c>
      <c r="W12" s="232">
        <v>3</v>
      </c>
      <c r="X12" s="232">
        <v>28.5</v>
      </c>
      <c r="Y12" s="311">
        <v>3</v>
      </c>
      <c r="Z12" s="311">
        <v>28.5</v>
      </c>
      <c r="AC12" s="315">
        <v>5</v>
      </c>
      <c r="AD12" s="315">
        <v>29</v>
      </c>
    </row>
    <row r="13" spans="1:30" x14ac:dyDescent="0.2">
      <c r="A13" s="272" t="s">
        <v>6</v>
      </c>
      <c r="B13" s="273">
        <v>122.88571428571429</v>
      </c>
      <c r="C13" s="274">
        <v>131</v>
      </c>
      <c r="D13" s="274">
        <v>128.28395061728395</v>
      </c>
      <c r="E13" s="274">
        <v>133.98901098901098</v>
      </c>
      <c r="F13" s="274">
        <v>141.77894736842106</v>
      </c>
      <c r="G13" s="274">
        <v>146.0204081632653</v>
      </c>
      <c r="H13" s="274">
        <v>149.64705882352942</v>
      </c>
      <c r="I13" s="274">
        <v>153.74074074074073</v>
      </c>
      <c r="J13" s="275">
        <v>163.52941176470588</v>
      </c>
      <c r="K13" s="273">
        <v>142.58108108108109</v>
      </c>
      <c r="L13" s="274">
        <v>149.70270270270271</v>
      </c>
      <c r="M13" s="274">
        <v>144.875</v>
      </c>
      <c r="N13" s="275">
        <v>145.21621621621622</v>
      </c>
      <c r="O13" s="276">
        <v>140.82432432432432</v>
      </c>
      <c r="P13" s="276">
        <v>142.38666666666666</v>
      </c>
      <c r="Q13" s="276">
        <v>140.82894736842104</v>
      </c>
      <c r="R13" s="274">
        <v>142.37974683544303</v>
      </c>
      <c r="S13" s="277">
        <v>141.88084112149534</v>
      </c>
      <c r="W13" s="232">
        <v>4</v>
      </c>
      <c r="X13" s="232">
        <v>28</v>
      </c>
      <c r="Y13" s="311">
        <v>4</v>
      </c>
      <c r="Z13" s="311">
        <v>27.5</v>
      </c>
      <c r="AC13" s="315">
        <v>6</v>
      </c>
      <c r="AD13" s="315">
        <v>28.5</v>
      </c>
    </row>
    <row r="14" spans="1:30" x14ac:dyDescent="0.2">
      <c r="A14" s="255" t="s">
        <v>7</v>
      </c>
      <c r="B14" s="278">
        <v>90</v>
      </c>
      <c r="C14" s="279">
        <v>98.360655737704917</v>
      </c>
      <c r="D14" s="279">
        <v>100</v>
      </c>
      <c r="E14" s="279">
        <v>98.901098901098905</v>
      </c>
      <c r="F14" s="279">
        <v>100</v>
      </c>
      <c r="G14" s="279">
        <v>100</v>
      </c>
      <c r="H14" s="279">
        <v>100</v>
      </c>
      <c r="I14" s="279">
        <v>100</v>
      </c>
      <c r="J14" s="280">
        <v>100</v>
      </c>
      <c r="K14" s="278">
        <v>72.972972972972968</v>
      </c>
      <c r="L14" s="279">
        <v>79.729729729729726</v>
      </c>
      <c r="M14" s="279">
        <v>77.777777777777771</v>
      </c>
      <c r="N14" s="280">
        <v>70.270270270270274</v>
      </c>
      <c r="O14" s="281">
        <v>71.621621621621628</v>
      </c>
      <c r="P14" s="281">
        <v>69.333333333333329</v>
      </c>
      <c r="Q14" s="281">
        <v>75</v>
      </c>
      <c r="R14" s="279">
        <v>64.556962025316452</v>
      </c>
      <c r="S14" s="282">
        <v>73.130841121495322</v>
      </c>
      <c r="U14" s="228"/>
      <c r="V14" s="228"/>
      <c r="AC14" s="315">
        <v>7</v>
      </c>
      <c r="AD14" s="315">
        <v>28</v>
      </c>
    </row>
    <row r="15" spans="1:30" x14ac:dyDescent="0.2">
      <c r="A15" s="255" t="s">
        <v>8</v>
      </c>
      <c r="B15" s="283">
        <v>6.8631641002037932E-2</v>
      </c>
      <c r="C15" s="284">
        <v>3.3687750130158262E-2</v>
      </c>
      <c r="D15" s="284">
        <v>3.623784753792602E-2</v>
      </c>
      <c r="E15" s="284">
        <v>3.6621001917271911E-2</v>
      </c>
      <c r="F15" s="284">
        <v>2.6135140267195607E-2</v>
      </c>
      <c r="G15" s="284">
        <v>2.883986283147625E-2</v>
      </c>
      <c r="H15" s="284">
        <v>2.8768644109600616E-2</v>
      </c>
      <c r="I15" s="284">
        <v>2.9838301749961871E-2</v>
      </c>
      <c r="J15" s="285">
        <v>3.4087360404265868E-2</v>
      </c>
      <c r="K15" s="283">
        <v>8.960247221652537E-2</v>
      </c>
      <c r="L15" s="284">
        <v>8.4450112627801124E-2</v>
      </c>
      <c r="M15" s="284">
        <v>8.255745184076102E-2</v>
      </c>
      <c r="N15" s="285">
        <v>9.2467323960015946E-2</v>
      </c>
      <c r="O15" s="286">
        <v>8.7410152778717679E-2</v>
      </c>
      <c r="P15" s="286">
        <v>8.7349914231950543E-2</v>
      </c>
      <c r="Q15" s="286">
        <v>8.6717699422890038E-2</v>
      </c>
      <c r="R15" s="284">
        <v>8.6845370865585414E-2</v>
      </c>
      <c r="S15" s="287">
        <v>8.989782811953928E-2</v>
      </c>
      <c r="U15" s="228"/>
      <c r="V15" s="228"/>
      <c r="AC15" s="315">
        <v>8</v>
      </c>
      <c r="AD15" s="315">
        <v>27.5</v>
      </c>
    </row>
    <row r="16" spans="1:30" x14ac:dyDescent="0.2">
      <c r="A16" s="272" t="s">
        <v>1</v>
      </c>
      <c r="B16" s="288">
        <f>B13/B12*100-100</f>
        <v>-12.224489795918373</v>
      </c>
      <c r="C16" s="289">
        <f t="shared" ref="C16:E16" si="0">C13/C12*100-100</f>
        <v>-6.4285714285714306</v>
      </c>
      <c r="D16" s="289">
        <f t="shared" si="0"/>
        <v>-8.3686067019400383</v>
      </c>
      <c r="E16" s="289">
        <f t="shared" si="0"/>
        <v>-4.2935635792778726</v>
      </c>
      <c r="F16" s="289">
        <f>F13/F12*100-100</f>
        <v>1.2706766917293351</v>
      </c>
      <c r="G16" s="289">
        <f t="shared" ref="G16:J16" si="1">G13/G12*100-100</f>
        <v>4.300291545189495</v>
      </c>
      <c r="H16" s="289">
        <f t="shared" si="1"/>
        <v>6.8907563025210123</v>
      </c>
      <c r="I16" s="289">
        <f t="shared" si="1"/>
        <v>9.8148148148148096</v>
      </c>
      <c r="J16" s="290">
        <f t="shared" si="1"/>
        <v>16.806722689075642</v>
      </c>
      <c r="K16" s="288">
        <f>K13/K12*100-100</f>
        <v>1.8436293436293596</v>
      </c>
      <c r="L16" s="289">
        <f t="shared" ref="L16:M16" si="2">L13/L12*100-100</f>
        <v>6.9305019305019329</v>
      </c>
      <c r="M16" s="289">
        <f t="shared" si="2"/>
        <v>3.4821428571428612</v>
      </c>
      <c r="N16" s="290">
        <f t="shared" ref="N16:S16" si="3">N13/N12*100-100</f>
        <v>3.725868725868736</v>
      </c>
      <c r="O16" s="291">
        <f t="shared" ref="O16:R16" si="4">O13/O12*100-100</f>
        <v>0.58880308880308974</v>
      </c>
      <c r="P16" s="289">
        <f t="shared" ref="P16:Q16" si="5">P13/P12*100-100</f>
        <v>1.7047619047618952</v>
      </c>
      <c r="Q16" s="289">
        <f t="shared" si="5"/>
        <v>0.59210526315789025</v>
      </c>
      <c r="R16" s="289">
        <f t="shared" si="4"/>
        <v>1.6998191681735904</v>
      </c>
      <c r="S16" s="292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3" t="s">
        <v>27</v>
      </c>
      <c r="B17" s="294">
        <f>B13-B6</f>
        <v>86.085714285714289</v>
      </c>
      <c r="C17" s="295">
        <f t="shared" ref="C17:J17" si="6">C13-C6</f>
        <v>94.2</v>
      </c>
      <c r="D17" s="295">
        <f t="shared" si="6"/>
        <v>91.483950617283952</v>
      </c>
      <c r="E17" s="295">
        <f t="shared" si="6"/>
        <v>97.189010989010981</v>
      </c>
      <c r="F17" s="295">
        <f t="shared" si="6"/>
        <v>104.97894736842106</v>
      </c>
      <c r="G17" s="295">
        <f t="shared" si="6"/>
        <v>109.2204081632653</v>
      </c>
      <c r="H17" s="295">
        <f t="shared" si="6"/>
        <v>112.84705882352942</v>
      </c>
      <c r="I17" s="295">
        <f t="shared" si="6"/>
        <v>116.94074074074074</v>
      </c>
      <c r="J17" s="296">
        <f t="shared" si="6"/>
        <v>126.72941176470589</v>
      </c>
      <c r="K17" s="294">
        <f t="shared" ref="K17:S17" si="7">K13-K6</f>
        <v>106.08108108108109</v>
      </c>
      <c r="L17" s="295">
        <f t="shared" si="7"/>
        <v>113.20270270270271</v>
      </c>
      <c r="M17" s="295">
        <f t="shared" si="7"/>
        <v>108.375</v>
      </c>
      <c r="N17" s="296">
        <f t="shared" si="7"/>
        <v>108.71621621621622</v>
      </c>
      <c r="O17" s="297">
        <f t="shared" si="7"/>
        <v>104.32432432432432</v>
      </c>
      <c r="P17" s="298">
        <f t="shared" si="7"/>
        <v>105.88666666666666</v>
      </c>
      <c r="Q17" s="298">
        <f t="shared" si="7"/>
        <v>104.32894736842104</v>
      </c>
      <c r="R17" s="298">
        <f t="shared" si="7"/>
        <v>105.87974683544303</v>
      </c>
      <c r="S17" s="299">
        <f t="shared" si="7"/>
        <v>105.18084112149533</v>
      </c>
      <c r="U17" s="228"/>
      <c r="V17" s="228"/>
      <c r="W17" s="228"/>
    </row>
    <row r="18" spans="1:25" x14ac:dyDescent="0.2">
      <c r="A18" s="300" t="s">
        <v>51</v>
      </c>
      <c r="B18" s="301">
        <v>806</v>
      </c>
      <c r="C18" s="302">
        <v>615</v>
      </c>
      <c r="D18" s="302">
        <v>830</v>
      </c>
      <c r="E18" s="302">
        <v>830</v>
      </c>
      <c r="F18" s="302">
        <v>945</v>
      </c>
      <c r="G18" s="302">
        <v>968</v>
      </c>
      <c r="H18" s="302">
        <v>761</v>
      </c>
      <c r="I18" s="302">
        <v>532</v>
      </c>
      <c r="J18" s="303">
        <v>511</v>
      </c>
      <c r="K18" s="301">
        <v>733</v>
      </c>
      <c r="L18" s="302">
        <v>735</v>
      </c>
      <c r="M18" s="302">
        <v>735</v>
      </c>
      <c r="N18" s="303">
        <v>736</v>
      </c>
      <c r="O18" s="304">
        <v>425</v>
      </c>
      <c r="P18" s="304">
        <v>843</v>
      </c>
      <c r="Q18" s="304">
        <v>945</v>
      </c>
      <c r="R18" s="302">
        <v>650</v>
      </c>
      <c r="S18" s="305">
        <f>SUM(B18:R18)</f>
        <v>12600</v>
      </c>
      <c r="T18" s="228" t="s">
        <v>56</v>
      </c>
      <c r="U18" s="306">
        <f>B4-S18</f>
        <v>210</v>
      </c>
      <c r="V18" s="307">
        <f>U18/B4</f>
        <v>1.6393442622950821E-2</v>
      </c>
      <c r="W18" s="371" t="s">
        <v>73</v>
      </c>
      <c r="Y18" s="228"/>
    </row>
    <row r="19" spans="1:25" x14ac:dyDescent="0.2">
      <c r="A19" s="308" t="s">
        <v>28</v>
      </c>
      <c r="B19" s="246"/>
      <c r="C19" s="244"/>
      <c r="D19" s="244"/>
      <c r="E19" s="244"/>
      <c r="F19" s="244"/>
      <c r="G19" s="244"/>
      <c r="H19" s="244"/>
      <c r="I19" s="244"/>
      <c r="J19" s="247"/>
      <c r="K19" s="246"/>
      <c r="L19" s="244"/>
      <c r="M19" s="244"/>
      <c r="N19" s="247"/>
      <c r="O19" s="248"/>
      <c r="P19" s="248"/>
      <c r="Q19" s="248"/>
      <c r="R19" s="244"/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9" t="s">
        <v>26</v>
      </c>
      <c r="B20" s="249">
        <f>B19-B7</f>
        <v>-23.5</v>
      </c>
      <c r="C20" s="245">
        <f t="shared" ref="C20:J20" si="8">C19-C7</f>
        <v>-23.5</v>
      </c>
      <c r="D20" s="245">
        <f t="shared" si="8"/>
        <v>-23.5</v>
      </c>
      <c r="E20" s="245">
        <f t="shared" si="8"/>
        <v>-23.5</v>
      </c>
      <c r="F20" s="245">
        <f t="shared" si="8"/>
        <v>-23.5</v>
      </c>
      <c r="G20" s="245">
        <f t="shared" si="8"/>
        <v>-23.5</v>
      </c>
      <c r="H20" s="245">
        <f t="shared" si="8"/>
        <v>-23.5</v>
      </c>
      <c r="I20" s="245">
        <f t="shared" si="8"/>
        <v>-23.5</v>
      </c>
      <c r="J20" s="250">
        <f t="shared" si="8"/>
        <v>-23.5</v>
      </c>
      <c r="K20" s="249">
        <f t="shared" ref="K20:R20" si="9">K19-K7</f>
        <v>-23.5</v>
      </c>
      <c r="L20" s="245">
        <f t="shared" si="9"/>
        <v>-23.5</v>
      </c>
      <c r="M20" s="245">
        <f t="shared" si="9"/>
        <v>-23.5</v>
      </c>
      <c r="N20" s="250">
        <f t="shared" si="9"/>
        <v>-23.5</v>
      </c>
      <c r="O20" s="251">
        <f t="shared" si="9"/>
        <v>-23.5</v>
      </c>
      <c r="P20" s="245">
        <f t="shared" si="9"/>
        <v>-23.5</v>
      </c>
      <c r="Q20" s="245">
        <f t="shared" si="9"/>
        <v>-23.5</v>
      </c>
      <c r="R20" s="245">
        <f t="shared" si="9"/>
        <v>-23.5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N21" s="228"/>
      <c r="O21" s="228"/>
    </row>
  </sheetData>
  <mergeCells count="5">
    <mergeCell ref="AC6:AD6"/>
    <mergeCell ref="F2:I2"/>
    <mergeCell ref="K9:N9"/>
    <mergeCell ref="O9:R9"/>
    <mergeCell ref="B9:J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Jonathan Barbosa Jaimes</cp:lastModifiedBy>
  <cp:lastPrinted>2018-07-16T23:48:49Z</cp:lastPrinted>
  <dcterms:created xsi:type="dcterms:W3CDTF">1996-11-27T10:00:04Z</dcterms:created>
  <dcterms:modified xsi:type="dcterms:W3CDTF">2021-03-12T17:00:56Z</dcterms:modified>
</cp:coreProperties>
</file>