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ABC8684B-A40D-41B3-8BDA-AAFE26EA3D4F}" xr6:coauthVersionLast="36" xr6:coauthVersionMax="36" xr10:uidLastSave="{00000000-0000-0000-0000-000000000000}"/>
  <bookViews>
    <workbookView xWindow="0" yWindow="0" windowWidth="20490" windowHeight="7545" activeTab="2" xr2:uid="{8426F80F-2F82-4B07-86E3-5D0E738FB7E8}"/>
  </bookViews>
  <sheets>
    <sheet name="SEM 1" sheetId="1" r:id="rId1"/>
    <sheet name="SEM 2" sheetId="3" r:id="rId2"/>
    <sheet name="IMPRIMIR" sheetId="2" r:id="rId3"/>
  </sheets>
  <definedNames>
    <definedName name="_xlnm.Print_Area" localSheetId="2">IMPRIMIR!$A$1:$T$46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3" l="1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T13" i="2" l="1"/>
  <c r="T14" i="2"/>
  <c r="T15" i="2"/>
  <c r="T16" i="2"/>
  <c r="T17" i="2"/>
  <c r="T18" i="2"/>
  <c r="T12" i="2"/>
  <c r="K19" i="2"/>
  <c r="M19" i="2"/>
  <c r="M25" i="3" l="1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M45" i="2"/>
  <c r="D45" i="2"/>
  <c r="E45" i="2"/>
  <c r="E19" i="2"/>
  <c r="F19" i="2"/>
  <c r="G19" i="2"/>
  <c r="H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S19" i="2"/>
  <c r="R19" i="2"/>
  <c r="Q19" i="2"/>
  <c r="P19" i="2"/>
  <c r="O19" i="2"/>
  <c r="N19" i="2"/>
  <c r="L19" i="2"/>
  <c r="J19" i="2"/>
  <c r="I19" i="2"/>
  <c r="D19" i="2"/>
  <c r="C19" i="2"/>
  <c r="B19" i="2"/>
  <c r="G45" i="2" l="1"/>
  <c r="T19" i="2"/>
  <c r="O45" i="2"/>
  <c r="H32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<sst xmlns="http://schemas.openxmlformats.org/spreadsheetml/2006/main" count="230" uniqueCount="61">
  <si>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</si>
  <si>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</si>
  <si>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</si>
  <si>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</si>
  <si>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</si>
  <si>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</si>
  <si>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</si>
  <si>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</si>
  <si>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</si>
  <si>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</si>
  <si>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</si>
  <si>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</si>
  <si>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</si>
  <si>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</si>
  <si>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</si>
  <si>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</si>
  <si>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</si>
  <si>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</si>
  <si>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</si>
  <si>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</si>
  <si>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</si>
  <si>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</si>
  <si>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</si>
  <si>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</si>
  <si>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</si>
  <si>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</si>
  <si>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</si>
  <si>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</si>
  <si>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</si>
  <si>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</si>
  <si>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</si>
  <si>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</si>
  <si>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</si>
  <si>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</si>
  <si>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</si>
  <si>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</si>
  <si>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</si>
  <si>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</si>
  <si>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</si>
  <si>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</si>
  <si>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</si>
  <si>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</si>
  <si>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</si>
  <si>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</si>
  <si>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</si>
  <si>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</si>
  <si>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</si>
  <si>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</si>
  <si>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</si>
  <si>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</si>
  <si>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</si>
  <si>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</si>
  <si>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</si>
  <si>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</si>
  <si>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</si>
  <si>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</si>
  <si>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</si>
  <si>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</si>
  <si>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12 AL 18 DE MAR</t>
  </si>
  <si>
    <t>Inicio - Preinicio</t>
  </si>
  <si>
    <t>ORGANIZAR DIVISIONES URGENTE Y COMPLETAR LAS DE LOS CORRALES EN MAXIMO 3 DIAS - PINTAR PERCHAS CON CAL HIDRATADA Y COLOCAR UNA EN CADA CORRAL - COLGAR CORTINA DE OSCURECIMIENTO EN LAS CASETAS DE HEMBRAS Y BAJARLA CUANDO LAS AVES TERMINEN EL CONSUMO - SUMINISTRAR 3 SERVIDAS DE ALIMENTO A LAS AVES Y ADELANTAR TAREAS - ORGANIZAR CUARTOS DE HUEVO - EL PERSONAL DE LA NOCHE PUEDE ADELANTAR ALGUNAS DE ESTAS TAREAS.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</si>
</sst>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3366"/>
      <name val="Arial"/>
      <family val="2"/>
    </font>
    <font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8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6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164" fontId="18" fillId="0" borderId="39" xfId="0" applyNumberFormat="1" applyFont="1" applyFill="1" applyBorder="1" applyAlignment="1">
      <alignment horizontal="center" vertical="center"/>
    </xf>
    <xf numFmtId="164" fontId="18" fillId="0" borderId="40" xfId="0" applyNumberFormat="1" applyFont="1" applyFill="1" applyBorder="1" applyAlignment="1">
      <alignment horizontal="center" vertical="center"/>
    </xf>
    <xf numFmtId="164" fontId="18" fillId="0" borderId="32" xfId="0" applyNumberFormat="1" applyFont="1" applyFill="1" applyBorder="1" applyAlignment="1">
      <alignment horizontal="center" vertical="center"/>
    </xf>
    <xf numFmtId="164" fontId="18" fillId="0" borderId="17" xfId="0" applyNumberFormat="1" applyFont="1" applyFill="1" applyBorder="1" applyAlignment="1">
      <alignment horizontal="center" vertical="center"/>
    </xf>
    <xf numFmtId="164" fontId="18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10" borderId="42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18" fillId="2" borderId="39" xfId="0" applyNumberFormat="1" applyFont="1" applyFill="1" applyBorder="1" applyAlignment="1">
      <alignment horizontal="center" vertical="center"/>
    </xf>
    <xf numFmtId="164" fontId="18" fillId="2" borderId="43" xfId="0" applyNumberFormat="1" applyFont="1" applyFill="1" applyBorder="1" applyAlignment="1">
      <alignment horizontal="center" vertical="center"/>
    </xf>
    <xf numFmtId="164" fontId="18" fillId="2" borderId="44" xfId="0" applyNumberFormat="1" applyFont="1" applyFill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 vertical="center"/>
    </xf>
    <xf numFmtId="164" fontId="18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10" borderId="49" xfId="0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164" fontId="26" fillId="0" borderId="50" xfId="0" applyNumberFormat="1" applyFont="1" applyFill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18" fillId="0" borderId="54" xfId="0" applyNumberFormat="1" applyFont="1" applyFill="1" applyBorder="1" applyAlignment="1">
      <alignment horizontal="center" vertical="center"/>
    </xf>
    <xf numFmtId="164" fontId="18" fillId="0" borderId="55" xfId="0" applyNumberFormat="1" applyFont="1" applyFill="1" applyBorder="1" applyAlignment="1">
      <alignment horizontal="center" vertical="center"/>
    </xf>
    <xf numFmtId="0" fontId="18" fillId="17" borderId="17" xfId="0" applyFont="1" applyFill="1" applyBorder="1" applyAlignment="1">
      <alignment horizontal="center" vertical="center"/>
    </xf>
    <xf numFmtId="164" fontId="18" fillId="0" borderId="43" xfId="0" applyNumberFormat="1" applyFont="1" applyFill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18" fillId="3" borderId="33" xfId="0" quotePrefix="1" applyFont="1" applyFill="1" applyBorder="1" applyAlignment="1">
      <alignment horizontal="center" vertical="center"/>
    </xf>
    <xf numFmtId="0" fontId="18" fillId="3" borderId="20" xfId="0" quotePrefix="1" applyFont="1" applyFill="1" applyBorder="1" applyAlignment="1">
      <alignment horizontal="center" vertical="center"/>
    </xf>
    <xf numFmtId="0" fontId="18" fillId="3" borderId="41" xfId="0" quotePrefix="1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64" fontId="26" fillId="0" borderId="8" xfId="0" applyNumberFormat="1" applyFont="1" applyFill="1" applyBorder="1" applyAlignment="1">
      <alignment horizontal="center" vertical="center"/>
    </xf>
    <xf numFmtId="164" fontId="26" fillId="0" borderId="58" xfId="0" applyNumberFormat="1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18" fillId="8" borderId="30" xfId="0" applyFont="1" applyFill="1" applyBorder="1" applyAlignment="1">
      <alignment horizontal="center" vertical="center"/>
    </xf>
    <xf numFmtId="0" fontId="18" fillId="8" borderId="31" xfId="0" applyFont="1" applyFill="1" applyBorder="1" applyAlignment="1">
      <alignment horizontal="center" vertical="center"/>
    </xf>
    <xf numFmtId="0" fontId="18" fillId="8" borderId="32" xfId="0" applyFont="1" applyFill="1" applyBorder="1" applyAlignment="1">
      <alignment horizontal="center" vertical="center"/>
    </xf>
    <xf numFmtId="0" fontId="24" fillId="8" borderId="18" xfId="0" applyFont="1" applyFill="1" applyBorder="1" applyAlignment="1">
      <alignment horizontal="center" vertical="center" wrapText="1"/>
    </xf>
    <xf numFmtId="0" fontId="24" fillId="8" borderId="21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23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 wrapText="1"/>
    </xf>
    <xf numFmtId="0" fontId="24" fillId="8" borderId="27" xfId="0" applyFont="1" applyFill="1" applyBorder="1" applyAlignment="1">
      <alignment horizontal="center" vertical="center" wrapText="1"/>
    </xf>
    <xf numFmtId="0" fontId="24" fillId="8" borderId="45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 wrapText="1"/>
    </xf>
    <xf numFmtId="0" fontId="24" fillId="8" borderId="47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90334</xdr:colOff>
      <xdr:row>0</xdr:row>
      <xdr:rowOff>60324</xdr:rowOff>
    </xdr:from>
    <xdr:to>
      <xdr:col>0</xdr:col>
      <xdr:colOff>1725083</xdr:colOff>
      <xdr:row>2</xdr:row>
      <xdr:rowOff>186742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34" y="60324"/>
          <a:ext cx="1634749" cy="656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7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0" t="s">
        <v>0</v>
      </c>
      <c r="B3" s="240"/>
      <c r="C3" s="24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41" t="s">
        <v>2</v>
      </c>
      <c r="F9" s="241"/>
      <c r="G9" s="24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41"/>
      <c r="S9" s="24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42" t="s">
        <v>5</v>
      </c>
      <c r="L11" s="24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9" t="s">
        <v>7</v>
      </c>
      <c r="B15" s="253" t="s">
        <v>55</v>
      </c>
      <c r="C15" s="254"/>
      <c r="D15" s="254"/>
      <c r="E15" s="254"/>
      <c r="F15" s="254"/>
      <c r="G15" s="254"/>
      <c r="H15" s="254"/>
      <c r="I15" s="254"/>
      <c r="J15" s="254"/>
      <c r="K15" s="255"/>
      <c r="L15" s="248" t="s">
        <v>9</v>
      </c>
      <c r="M15" s="248"/>
      <c r="N15" s="248"/>
      <c r="O15" s="249"/>
      <c r="P15" s="250" t="s">
        <v>30</v>
      </c>
      <c r="Q15" s="251"/>
      <c r="R15" s="251"/>
      <c r="S15" s="252"/>
      <c r="T15" s="12"/>
    </row>
    <row r="16" spans="1:30" ht="39.950000000000003" customHeight="1" x14ac:dyDescent="0.25">
      <c r="A16" s="190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179"/>
      <c r="M16" s="15"/>
      <c r="N16" s="15"/>
      <c r="O16" s="15"/>
      <c r="P16" s="16"/>
      <c r="Q16" s="15"/>
      <c r="R16" s="79"/>
      <c r="S16" s="17"/>
      <c r="T16" s="18" t="s">
        <v>11</v>
      </c>
      <c r="V16" s="20"/>
      <c r="W16" s="20"/>
    </row>
    <row r="17" spans="1:30" ht="39.950000000000003" customHeight="1" x14ac:dyDescent="0.25">
      <c r="A17" s="191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179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92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180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193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180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192" t="s">
        <v>15</v>
      </c>
      <c r="B20" s="80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181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80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193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180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192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180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193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180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192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180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193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182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194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183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195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184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196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185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197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188">
        <f t="shared" si="19"/>
        <v>113.99850000000001</v>
      </c>
      <c r="L29" s="186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98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187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9" t="s">
        <v>25</v>
      </c>
      <c r="B36" s="243" t="s">
        <v>26</v>
      </c>
      <c r="C36" s="244"/>
      <c r="D36" s="244"/>
      <c r="E36" s="244"/>
      <c r="F36" s="244"/>
      <c r="G36" s="244"/>
      <c r="H36" s="200"/>
      <c r="I36" s="55" t="s">
        <v>27</v>
      </c>
      <c r="J36" s="208"/>
      <c r="K36" s="246" t="s">
        <v>26</v>
      </c>
      <c r="L36" s="246"/>
      <c r="M36" s="246"/>
      <c r="N36" s="246"/>
      <c r="O36" s="243"/>
      <c r="P36" s="212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90" t="s">
        <v>28</v>
      </c>
      <c r="B37" s="199"/>
      <c r="C37" s="15"/>
      <c r="D37" s="15"/>
      <c r="E37" s="15"/>
      <c r="F37" s="15"/>
      <c r="G37" s="15"/>
      <c r="H37" s="201" t="s">
        <v>11</v>
      </c>
      <c r="J37" s="209"/>
      <c r="K37" s="199"/>
      <c r="L37" s="15"/>
      <c r="M37" s="15"/>
      <c r="N37" s="15"/>
      <c r="O37" s="15"/>
      <c r="P37" s="201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91" t="s">
        <v>12</v>
      </c>
      <c r="B38" s="179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01"/>
      <c r="J38" s="210" t="s">
        <v>12</v>
      </c>
      <c r="K38" s="199">
        <v>1</v>
      </c>
      <c r="L38" s="58">
        <v>2</v>
      </c>
      <c r="M38" s="58">
        <v>3</v>
      </c>
      <c r="N38" s="58">
        <v>4</v>
      </c>
      <c r="O38" s="58">
        <v>5</v>
      </c>
      <c r="P38" s="201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92" t="s">
        <v>13</v>
      </c>
      <c r="B39" s="180">
        <f>B48*$I$39/1000</f>
        <v>8.9600000000000009</v>
      </c>
      <c r="C39" s="180">
        <f t="shared" ref="C39:G39" si="25">C48*$I$39/1000</f>
        <v>8.9600000000000009</v>
      </c>
      <c r="D39" s="180">
        <f t="shared" si="25"/>
        <v>8.9600000000000009</v>
      </c>
      <c r="E39" s="180">
        <f t="shared" si="25"/>
        <v>8.9740000000000002</v>
      </c>
      <c r="F39" s="180">
        <f t="shared" si="25"/>
        <v>8.9740000000000002</v>
      </c>
      <c r="G39" s="180">
        <f t="shared" si="25"/>
        <v>8.9740000000000002</v>
      </c>
      <c r="H39" s="202">
        <f t="shared" ref="H39:H46" si="26">SUM(B39:G39)</f>
        <v>53.802000000000007</v>
      </c>
      <c r="I39" s="2">
        <v>14</v>
      </c>
      <c r="J39" s="192" t="s">
        <v>13</v>
      </c>
      <c r="K39" s="180">
        <f>K48*$Q$39/1000</f>
        <v>10.455</v>
      </c>
      <c r="L39" s="180">
        <f t="shared" ref="L39:O39" si="27">L48*$Q$39/1000</f>
        <v>10.455</v>
      </c>
      <c r="M39" s="180">
        <f t="shared" si="27"/>
        <v>10.455</v>
      </c>
      <c r="N39" s="180">
        <f t="shared" si="27"/>
        <v>10.455</v>
      </c>
      <c r="O39" s="180">
        <f t="shared" si="27"/>
        <v>10.47</v>
      </c>
      <c r="P39" s="202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93" t="s">
        <v>14</v>
      </c>
      <c r="B40" s="180">
        <f>B48*$I$40/1000</f>
        <v>10.24</v>
      </c>
      <c r="C40" s="180">
        <f t="shared" ref="C40:G40" si="29">C48*$I$40/1000</f>
        <v>10.24</v>
      </c>
      <c r="D40" s="180">
        <f t="shared" si="29"/>
        <v>10.24</v>
      </c>
      <c r="E40" s="180">
        <f t="shared" si="29"/>
        <v>10.256</v>
      </c>
      <c r="F40" s="180">
        <f t="shared" si="29"/>
        <v>10.256</v>
      </c>
      <c r="G40" s="180">
        <f t="shared" si="29"/>
        <v>10.256</v>
      </c>
      <c r="H40" s="202">
        <f t="shared" si="26"/>
        <v>61.488</v>
      </c>
      <c r="I40" s="2">
        <v>16</v>
      </c>
      <c r="J40" s="193" t="s">
        <v>14</v>
      </c>
      <c r="K40" s="180">
        <f>K48*$Q$40/1000</f>
        <v>12.545999999999999</v>
      </c>
      <c r="L40" s="180">
        <f t="shared" ref="L40:O40" si="30">L48*$Q$40/1000</f>
        <v>12.545999999999999</v>
      </c>
      <c r="M40" s="180">
        <f t="shared" si="30"/>
        <v>12.545999999999999</v>
      </c>
      <c r="N40" s="180">
        <f t="shared" si="30"/>
        <v>12.545999999999999</v>
      </c>
      <c r="O40" s="180">
        <f t="shared" si="30"/>
        <v>12.564</v>
      </c>
      <c r="P40" s="202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92" t="s">
        <v>15</v>
      </c>
      <c r="B41" s="181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202">
        <f t="shared" si="26"/>
        <v>73.01700000000001</v>
      </c>
      <c r="I41" s="2">
        <v>19</v>
      </c>
      <c r="J41" s="192" t="s">
        <v>15</v>
      </c>
      <c r="K41" s="181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202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93" t="s">
        <v>16</v>
      </c>
      <c r="B42" s="180">
        <f>B48*$I$42/1000</f>
        <v>14.08</v>
      </c>
      <c r="C42" s="180">
        <f t="shared" ref="C42:G42" si="33">C48*$I$42/1000</f>
        <v>14.08</v>
      </c>
      <c r="D42" s="180">
        <f t="shared" si="33"/>
        <v>14.08</v>
      </c>
      <c r="E42" s="180">
        <f t="shared" si="33"/>
        <v>14.102</v>
      </c>
      <c r="F42" s="180">
        <f t="shared" si="33"/>
        <v>14.102</v>
      </c>
      <c r="G42" s="180">
        <f t="shared" si="33"/>
        <v>14.102</v>
      </c>
      <c r="H42" s="202">
        <f t="shared" si="26"/>
        <v>84.546000000000006</v>
      </c>
      <c r="I42" s="2">
        <v>22</v>
      </c>
      <c r="J42" s="193" t="s">
        <v>16</v>
      </c>
      <c r="K42" s="180">
        <f>K48*$Q$42/1000</f>
        <v>20.213000000000001</v>
      </c>
      <c r="L42" s="180">
        <f t="shared" ref="L42:O42" si="34">L48*$Q$42/1000</f>
        <v>20.213000000000001</v>
      </c>
      <c r="M42" s="180">
        <f t="shared" si="34"/>
        <v>20.213000000000001</v>
      </c>
      <c r="N42" s="180">
        <f t="shared" si="34"/>
        <v>20.213000000000001</v>
      </c>
      <c r="O42" s="180">
        <f t="shared" si="34"/>
        <v>20.242000000000001</v>
      </c>
      <c r="P42" s="202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92" t="s">
        <v>17</v>
      </c>
      <c r="B43" s="180">
        <f>B48*$I$43/1000</f>
        <v>16</v>
      </c>
      <c r="C43" s="180">
        <f t="shared" ref="C43:G43" si="35">C48*$I$43/1000</f>
        <v>16</v>
      </c>
      <c r="D43" s="180">
        <f t="shared" si="35"/>
        <v>16</v>
      </c>
      <c r="E43" s="180">
        <f t="shared" si="35"/>
        <v>16.024999999999999</v>
      </c>
      <c r="F43" s="180">
        <f t="shared" si="35"/>
        <v>16.024999999999999</v>
      </c>
      <c r="G43" s="180">
        <f t="shared" si="35"/>
        <v>16.024999999999999</v>
      </c>
      <c r="H43" s="202">
        <f t="shared" si="26"/>
        <v>96.075000000000017</v>
      </c>
      <c r="I43" s="2">
        <v>25</v>
      </c>
      <c r="J43" s="192" t="s">
        <v>17</v>
      </c>
      <c r="K43" s="180">
        <f>K48*$Q$43/1000</f>
        <v>24.395</v>
      </c>
      <c r="L43" s="180">
        <f t="shared" ref="L43:O43" si="36">L48*$Q$43/1000</f>
        <v>24.395</v>
      </c>
      <c r="M43" s="180">
        <f t="shared" si="36"/>
        <v>24.395</v>
      </c>
      <c r="N43" s="180">
        <f t="shared" si="36"/>
        <v>24.395</v>
      </c>
      <c r="O43" s="180">
        <f t="shared" si="36"/>
        <v>24.43</v>
      </c>
      <c r="P43" s="202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93" t="s">
        <v>18</v>
      </c>
      <c r="B44" s="180">
        <f>B48*$I$44/1000</f>
        <v>17.600000000000001</v>
      </c>
      <c r="C44" s="180">
        <f t="shared" ref="C44:G44" si="37">C48*$I$44/1000</f>
        <v>17.600000000000001</v>
      </c>
      <c r="D44" s="180">
        <f t="shared" si="37"/>
        <v>17.600000000000001</v>
      </c>
      <c r="E44" s="180">
        <f t="shared" si="37"/>
        <v>17.627500000000001</v>
      </c>
      <c r="F44" s="180">
        <f t="shared" si="37"/>
        <v>17.627500000000001</v>
      </c>
      <c r="G44" s="180">
        <f t="shared" si="37"/>
        <v>17.627500000000001</v>
      </c>
      <c r="H44" s="202">
        <f t="shared" si="26"/>
        <v>105.6825</v>
      </c>
      <c r="I44" s="2">
        <v>27.5</v>
      </c>
      <c r="J44" s="193" t="s">
        <v>18</v>
      </c>
      <c r="K44" s="180">
        <f>K48*$Q$44/1000</f>
        <v>28.577000000000002</v>
      </c>
      <c r="L44" s="180">
        <f t="shared" ref="L44:O44" si="38">L48*$Q$44/1000</f>
        <v>28.577000000000002</v>
      </c>
      <c r="M44" s="180">
        <f t="shared" si="38"/>
        <v>28.577000000000002</v>
      </c>
      <c r="N44" s="180">
        <f t="shared" si="38"/>
        <v>28.577000000000002</v>
      </c>
      <c r="O44" s="180">
        <f t="shared" si="38"/>
        <v>28.617999999999999</v>
      </c>
      <c r="P44" s="202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92" t="s">
        <v>19</v>
      </c>
      <c r="B45" s="180">
        <f>B48*$I$45/1000</f>
        <v>18.239999999999998</v>
      </c>
      <c r="C45" s="180">
        <f t="shared" ref="C45:G45" si="39">C48*$I$45/1000</f>
        <v>18.239999999999998</v>
      </c>
      <c r="D45" s="180">
        <f t="shared" si="39"/>
        <v>18.239999999999998</v>
      </c>
      <c r="E45" s="180">
        <f t="shared" si="39"/>
        <v>18.2685</v>
      </c>
      <c r="F45" s="180">
        <f t="shared" si="39"/>
        <v>18.2685</v>
      </c>
      <c r="G45" s="180">
        <f t="shared" si="39"/>
        <v>18.2685</v>
      </c>
      <c r="H45" s="202">
        <f t="shared" si="26"/>
        <v>109.52550000000001</v>
      </c>
      <c r="I45" s="2">
        <v>28.5</v>
      </c>
      <c r="J45" s="192" t="s">
        <v>19</v>
      </c>
      <c r="K45" s="180">
        <f>K48*$Q$45/1000</f>
        <v>32.759</v>
      </c>
      <c r="L45" s="180">
        <f t="shared" ref="L45:O45" si="40">L48*$Q$45/1000</f>
        <v>32.759</v>
      </c>
      <c r="M45" s="180">
        <f t="shared" si="40"/>
        <v>32.759</v>
      </c>
      <c r="N45" s="180">
        <f t="shared" si="40"/>
        <v>32.759</v>
      </c>
      <c r="O45" s="180">
        <f t="shared" si="40"/>
        <v>32.805999999999997</v>
      </c>
      <c r="P45" s="202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93" t="s">
        <v>11</v>
      </c>
      <c r="B46" s="182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202">
        <f t="shared" si="26"/>
        <v>584.13600000000008</v>
      </c>
      <c r="J46" s="157" t="s">
        <v>11</v>
      </c>
      <c r="K46" s="182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202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4" t="s">
        <v>20</v>
      </c>
      <c r="B47" s="183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203">
        <f>+((H46/H48)/7)*1000</f>
        <v>21.714285714285719</v>
      </c>
      <c r="J47" s="211" t="s">
        <v>20</v>
      </c>
      <c r="K47" s="183">
        <v>30</v>
      </c>
      <c r="L47" s="31">
        <v>30</v>
      </c>
      <c r="M47" s="31">
        <v>30</v>
      </c>
      <c r="N47" s="31">
        <v>30</v>
      </c>
      <c r="O47" s="31">
        <v>30</v>
      </c>
      <c r="P47" s="203">
        <f>+((P46/P48)/7)*1000</f>
        <v>29.714285714285715</v>
      </c>
      <c r="Q47" s="66"/>
      <c r="R47" s="66"/>
    </row>
    <row r="48" spans="1:30" ht="33.75" customHeight="1" x14ac:dyDescent="0.25">
      <c r="A48" s="195" t="s">
        <v>21</v>
      </c>
      <c r="B48" s="184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204">
        <f>SUM(B48:G48)</f>
        <v>3843</v>
      </c>
      <c r="I48" s="67"/>
      <c r="J48" s="195" t="s">
        <v>21</v>
      </c>
      <c r="K48" s="207">
        <v>697</v>
      </c>
      <c r="L48" s="68">
        <v>697</v>
      </c>
      <c r="M48" s="68">
        <v>697</v>
      </c>
      <c r="N48" s="68">
        <v>697</v>
      </c>
      <c r="O48" s="68">
        <v>698</v>
      </c>
      <c r="P48" s="213">
        <f>SUM(K48:O48)</f>
        <v>3486</v>
      </c>
      <c r="Q48" s="69"/>
      <c r="R48" s="69"/>
    </row>
    <row r="49" spans="1:30" ht="33.75" customHeight="1" x14ac:dyDescent="0.25">
      <c r="A49" s="196" t="s">
        <v>22</v>
      </c>
      <c r="B49" s="185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205">
        <f>((H46*1000)/H48)/7</f>
        <v>21.714285714285719</v>
      </c>
      <c r="J49" s="196" t="s">
        <v>22</v>
      </c>
      <c r="K49" s="185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214">
        <f>((P46*1000)/P48)/7</f>
        <v>29.714285714285715</v>
      </c>
      <c r="Q49" s="69"/>
      <c r="R49" s="69"/>
    </row>
    <row r="50" spans="1:30" ht="33.75" customHeight="1" x14ac:dyDescent="0.25">
      <c r="A50" s="197" t="s">
        <v>23</v>
      </c>
      <c r="B50" s="186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188"/>
      <c r="J50" s="197" t="s">
        <v>23</v>
      </c>
      <c r="K50" s="186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215"/>
    </row>
    <row r="51" spans="1:30" ht="33.75" customHeight="1" thickBot="1" x14ac:dyDescent="0.3">
      <c r="A51" s="198" t="s">
        <v>24</v>
      </c>
      <c r="B51" s="187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206"/>
      <c r="I51" s="52"/>
      <c r="J51" s="198" t="s">
        <v>24</v>
      </c>
      <c r="K51" s="187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47"/>
      <c r="K54" s="247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9" t="s">
        <v>29</v>
      </c>
      <c r="B55" s="245" t="s">
        <v>8</v>
      </c>
      <c r="C55" s="246"/>
      <c r="D55" s="246"/>
      <c r="E55" s="246"/>
      <c r="F55" s="243"/>
      <c r="G55" s="216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90" t="s">
        <v>28</v>
      </c>
      <c r="B56" s="199"/>
      <c r="C56" s="15"/>
      <c r="D56" s="15"/>
      <c r="E56" s="15"/>
      <c r="F56" s="15"/>
      <c r="G56" s="201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90" t="s">
        <v>12</v>
      </c>
      <c r="B57" s="199">
        <v>1</v>
      </c>
      <c r="C57" s="58">
        <v>2</v>
      </c>
      <c r="D57" s="58">
        <v>3</v>
      </c>
      <c r="E57" s="58">
        <v>4</v>
      </c>
      <c r="F57" s="58">
        <v>5</v>
      </c>
      <c r="G57" s="201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92" t="s">
        <v>13</v>
      </c>
      <c r="B58" s="180">
        <f>B67*$I$58/1000</f>
        <v>10.275</v>
      </c>
      <c r="C58" s="180">
        <f>C67*$I$58/1000</f>
        <v>10.275</v>
      </c>
      <c r="D58" s="180">
        <f>D67*$I$58/1000</f>
        <v>10.275</v>
      </c>
      <c r="E58" s="180">
        <f>E67*$I$58/1000</f>
        <v>10.29</v>
      </c>
      <c r="F58" s="180">
        <f>F67*$I$58/1000</f>
        <v>10.29</v>
      </c>
      <c r="G58" s="202">
        <f t="shared" ref="G58:G65" si="45">SUM(B58:F58)</f>
        <v>51.405000000000001</v>
      </c>
      <c r="H58" s="77"/>
      <c r="I58" s="56">
        <v>15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93" t="s">
        <v>14</v>
      </c>
      <c r="B59" s="180">
        <f>B67*$I$59/1000</f>
        <v>12.33</v>
      </c>
      <c r="C59" s="180">
        <f>C67*$I$59/1000</f>
        <v>12.33</v>
      </c>
      <c r="D59" s="180">
        <f>D67*$I$59/1000</f>
        <v>12.33</v>
      </c>
      <c r="E59" s="180">
        <f>E67*$I$59/1000</f>
        <v>12.348000000000001</v>
      </c>
      <c r="F59" s="180">
        <f>F67*$I$59/1000</f>
        <v>12.348000000000001</v>
      </c>
      <c r="G59" s="202">
        <f t="shared" si="45"/>
        <v>61.686</v>
      </c>
      <c r="H59" s="77"/>
      <c r="I59" s="56">
        <v>18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92" t="s">
        <v>15</v>
      </c>
      <c r="B60" s="181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202">
        <f t="shared" si="45"/>
        <v>78.820999999999998</v>
      </c>
      <c r="H60" s="77"/>
      <c r="I60" s="56">
        <v>23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93" t="s">
        <v>16</v>
      </c>
      <c r="B61" s="180">
        <f>B67*$I$61/1000</f>
        <v>19.864999999999998</v>
      </c>
      <c r="C61" s="180">
        <f>C67*$I$61/1000</f>
        <v>19.864999999999998</v>
      </c>
      <c r="D61" s="180">
        <f>D67*$I$61/1000</f>
        <v>19.864999999999998</v>
      </c>
      <c r="E61" s="180">
        <f>E67*$I$61/1000</f>
        <v>19.893999999999998</v>
      </c>
      <c r="F61" s="180">
        <f>F67*$I$61/1000</f>
        <v>19.893999999999998</v>
      </c>
      <c r="G61" s="202">
        <f t="shared" si="45"/>
        <v>99.38300000000001</v>
      </c>
      <c r="H61" s="77"/>
      <c r="I61" s="56">
        <v>29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92" t="s">
        <v>17</v>
      </c>
      <c r="B62" s="180">
        <f>B67*$I$62/1000</f>
        <v>23.975000000000001</v>
      </c>
      <c r="C62" s="180">
        <f>C67*$I$62/1000</f>
        <v>23.975000000000001</v>
      </c>
      <c r="D62" s="180">
        <f>D67*$I$62/1000</f>
        <v>23.975000000000001</v>
      </c>
      <c r="E62" s="180">
        <f>E67*$I$62/1000</f>
        <v>24.01</v>
      </c>
      <c r="F62" s="180">
        <f>F67*$I$62/1000</f>
        <v>24.01</v>
      </c>
      <c r="G62" s="202">
        <f t="shared" si="45"/>
        <v>119.94500000000002</v>
      </c>
      <c r="H62" s="77"/>
      <c r="I62" s="56">
        <v>35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93" t="s">
        <v>18</v>
      </c>
      <c r="B63" s="180">
        <f>B67*$I$63/1000</f>
        <v>28.085000000000001</v>
      </c>
      <c r="C63" s="180">
        <f>C67*$I$63/1000</f>
        <v>28.085000000000001</v>
      </c>
      <c r="D63" s="180">
        <f>D67*$I$63/1000</f>
        <v>28.085000000000001</v>
      </c>
      <c r="E63" s="180">
        <f>E67*$I$63/1000</f>
        <v>28.126000000000001</v>
      </c>
      <c r="F63" s="180">
        <f>F67*$I$63/1000</f>
        <v>28.126000000000001</v>
      </c>
      <c r="G63" s="202">
        <f t="shared" si="45"/>
        <v>140.50700000000001</v>
      </c>
      <c r="H63" s="77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92" t="s">
        <v>19</v>
      </c>
      <c r="B64" s="180">
        <f>B67*$I$64/1000</f>
        <v>32.195</v>
      </c>
      <c r="C64" s="180">
        <f>C67*$I$64/1000</f>
        <v>32.195</v>
      </c>
      <c r="D64" s="180">
        <f>D67*$I$64/1000</f>
        <v>32.195</v>
      </c>
      <c r="E64" s="180">
        <f>E67*$I$64/1000</f>
        <v>32.241999999999997</v>
      </c>
      <c r="F64" s="180">
        <f>F67*$I$64/1000</f>
        <v>32.241999999999997</v>
      </c>
      <c r="G64" s="202">
        <f t="shared" si="45"/>
        <v>161.06899999999999</v>
      </c>
      <c r="H64" s="77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20" t="s">
        <v>11</v>
      </c>
      <c r="B65" s="182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202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4" t="s">
        <v>20</v>
      </c>
      <c r="B66" s="183">
        <v>30</v>
      </c>
      <c r="C66" s="31">
        <v>30</v>
      </c>
      <c r="D66" s="31">
        <v>30</v>
      </c>
      <c r="E66" s="31">
        <v>30</v>
      </c>
      <c r="F66" s="31">
        <v>30</v>
      </c>
      <c r="G66" s="203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5" t="s">
        <v>21</v>
      </c>
      <c r="B67" s="207">
        <v>685</v>
      </c>
      <c r="C67" s="68">
        <v>685</v>
      </c>
      <c r="D67" s="68">
        <v>685</v>
      </c>
      <c r="E67" s="68">
        <v>686</v>
      </c>
      <c r="F67" s="68">
        <v>686</v>
      </c>
      <c r="G67" s="213">
        <f>SUM(B67:F67)</f>
        <v>3427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96" t="s">
        <v>22</v>
      </c>
      <c r="B68" s="185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217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197" t="s">
        <v>23</v>
      </c>
      <c r="B69" s="186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188"/>
      <c r="H69" s="52"/>
      <c r="Q69" s="3"/>
    </row>
    <row r="70" spans="1:28" ht="33.75" customHeight="1" thickBot="1" x14ac:dyDescent="0.3">
      <c r="A70" s="198" t="s">
        <v>24</v>
      </c>
      <c r="B70" s="187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218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27" zoomScale="30" zoomScaleNormal="30" workbookViewId="0">
      <selection activeCell="B39" sqref="B39:G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0" t="s">
        <v>0</v>
      </c>
      <c r="B3" s="240"/>
      <c r="C3" s="24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"/>
      <c r="Z3" s="2"/>
      <c r="AA3" s="2"/>
      <c r="AB3" s="2"/>
      <c r="AC3" s="2"/>
      <c r="AD3" s="22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1" t="s">
        <v>1</v>
      </c>
      <c r="B9" s="221"/>
      <c r="C9" s="221"/>
      <c r="D9" s="1"/>
      <c r="E9" s="241" t="s">
        <v>2</v>
      </c>
      <c r="F9" s="241"/>
      <c r="G9" s="24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41"/>
      <c r="S9" s="24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1"/>
      <c r="B10" s="221"/>
      <c r="C10" s="22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1" t="s">
        <v>4</v>
      </c>
      <c r="B11" s="221"/>
      <c r="C11" s="221"/>
      <c r="D11" s="1"/>
      <c r="E11" s="222">
        <v>1</v>
      </c>
      <c r="F11" s="1"/>
      <c r="G11" s="1"/>
      <c r="H11" s="1"/>
      <c r="I11" s="1"/>
      <c r="J11" s="1"/>
      <c r="K11" s="242" t="s">
        <v>57</v>
      </c>
      <c r="L11" s="242"/>
      <c r="M11" s="223"/>
      <c r="N11" s="22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1"/>
      <c r="B12" s="221"/>
      <c r="C12" s="221"/>
      <c r="D12" s="1"/>
      <c r="E12" s="5"/>
      <c r="F12" s="1"/>
      <c r="G12" s="1"/>
      <c r="H12" s="1"/>
      <c r="I12" s="1"/>
      <c r="J12" s="1"/>
      <c r="K12" s="223"/>
      <c r="L12" s="223"/>
      <c r="M12" s="223"/>
      <c r="N12" s="22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1"/>
      <c r="X13" s="1"/>
      <c r="Y13" s="1"/>
    </row>
    <row r="14" spans="1:30" s="3" customFormat="1" ht="27" thickBot="1" x14ac:dyDescent="0.3">
      <c r="A14" s="22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9" t="s">
        <v>7</v>
      </c>
      <c r="B15" s="253" t="s">
        <v>55</v>
      </c>
      <c r="C15" s="254"/>
      <c r="D15" s="254"/>
      <c r="E15" s="254"/>
      <c r="F15" s="254"/>
      <c r="G15" s="254"/>
      <c r="H15" s="254"/>
      <c r="I15" s="254"/>
      <c r="J15" s="255"/>
      <c r="K15" s="256" t="s">
        <v>9</v>
      </c>
      <c r="L15" s="248"/>
      <c r="M15" s="248"/>
      <c r="N15" s="248"/>
      <c r="O15" s="249"/>
      <c r="P15" s="250" t="s">
        <v>30</v>
      </c>
      <c r="Q15" s="251"/>
      <c r="R15" s="251"/>
      <c r="S15" s="252"/>
      <c r="T15" s="12"/>
    </row>
    <row r="16" spans="1:30" ht="39.950000000000003" customHeight="1" x14ac:dyDescent="0.25">
      <c r="A16" s="190" t="s">
        <v>10</v>
      </c>
      <c r="B16" s="16">
        <v>1</v>
      </c>
      <c r="C16" s="15">
        <v>2</v>
      </c>
      <c r="D16" s="224">
        <v>3</v>
      </c>
      <c r="E16" s="15">
        <v>3</v>
      </c>
      <c r="F16" s="15">
        <v>4</v>
      </c>
      <c r="G16" s="15">
        <v>5</v>
      </c>
      <c r="H16" s="224">
        <v>6</v>
      </c>
      <c r="I16" s="15">
        <v>7</v>
      </c>
      <c r="J16" s="17">
        <v>8</v>
      </c>
      <c r="K16" s="235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91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9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92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180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193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180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192" t="s">
        <v>15</v>
      </c>
      <c r="B20" s="80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181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80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193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180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192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180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193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180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192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180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193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182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194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183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195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184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196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185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197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188">
        <f t="shared" ref="J29" si="11">((J27*J26)*7)/1000</f>
        <v>98.367500000000007</v>
      </c>
      <c r="K29" s="186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98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187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9" t="s">
        <v>25</v>
      </c>
      <c r="B36" s="243" t="s">
        <v>26</v>
      </c>
      <c r="C36" s="244"/>
      <c r="D36" s="244"/>
      <c r="E36" s="244"/>
      <c r="F36" s="244"/>
      <c r="G36" s="244"/>
      <c r="H36" s="200"/>
      <c r="I36" s="55" t="s">
        <v>27</v>
      </c>
      <c r="J36" s="208"/>
      <c r="K36" s="246" t="s">
        <v>26</v>
      </c>
      <c r="L36" s="246"/>
      <c r="M36" s="246"/>
      <c r="N36" s="246"/>
      <c r="O36" s="243"/>
      <c r="P36" s="212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90" t="s">
        <v>28</v>
      </c>
      <c r="B37" s="199"/>
      <c r="C37" s="15"/>
      <c r="D37" s="15"/>
      <c r="E37" s="15"/>
      <c r="F37" s="15"/>
      <c r="G37" s="15"/>
      <c r="H37" s="201" t="s">
        <v>11</v>
      </c>
      <c r="J37" s="209"/>
      <c r="K37" s="199"/>
      <c r="L37" s="15"/>
      <c r="M37" s="15"/>
      <c r="N37" s="15"/>
      <c r="O37" s="15"/>
      <c r="P37" s="201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91" t="s">
        <v>12</v>
      </c>
      <c r="B38" s="179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01"/>
      <c r="J38" s="210" t="s">
        <v>12</v>
      </c>
      <c r="K38" s="199">
        <v>1</v>
      </c>
      <c r="L38" s="58">
        <v>2</v>
      </c>
      <c r="M38" s="58">
        <v>3</v>
      </c>
      <c r="N38" s="58">
        <v>4</v>
      </c>
      <c r="O38" s="58">
        <v>5</v>
      </c>
      <c r="P38" s="201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92" t="s">
        <v>13</v>
      </c>
      <c r="B39" s="180">
        <v>12.99</v>
      </c>
      <c r="C39" s="180">
        <v>19.690999999999999</v>
      </c>
      <c r="D39" s="180">
        <v>19.72</v>
      </c>
      <c r="E39" s="180">
        <v>14.84</v>
      </c>
      <c r="F39" s="180">
        <v>14.923999999999999</v>
      </c>
      <c r="G39" s="180">
        <v>25.684999999999999</v>
      </c>
      <c r="H39" s="202">
        <f t="shared" ref="H39:H46" si="18">SUM(B39:G39)</f>
        <v>107.85</v>
      </c>
      <c r="I39" s="2"/>
      <c r="J39" s="192" t="s">
        <v>13</v>
      </c>
      <c r="K39" s="180">
        <v>32.759</v>
      </c>
      <c r="L39" s="180">
        <v>32.759</v>
      </c>
      <c r="M39" s="180">
        <v>32.759</v>
      </c>
      <c r="N39" s="180">
        <v>32.759</v>
      </c>
      <c r="O39" s="180">
        <v>32.805999999999997</v>
      </c>
      <c r="P39" s="202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93" t="s">
        <v>14</v>
      </c>
      <c r="B40" s="180">
        <v>12.99</v>
      </c>
      <c r="C40" s="180">
        <v>19.690999999999999</v>
      </c>
      <c r="D40" s="180">
        <v>19.72</v>
      </c>
      <c r="E40" s="180">
        <v>14.84</v>
      </c>
      <c r="F40" s="180">
        <v>14.923999999999999</v>
      </c>
      <c r="G40" s="180">
        <v>25.684999999999999</v>
      </c>
      <c r="H40" s="202">
        <f t="shared" si="18"/>
        <v>107.85</v>
      </c>
      <c r="I40" s="2"/>
      <c r="J40" s="193" t="s">
        <v>14</v>
      </c>
      <c r="K40" s="180">
        <f>K48*$Q$40/1000</f>
        <v>37.784999999999997</v>
      </c>
      <c r="L40" s="180">
        <f t="shared" ref="L40:O40" si="20">L48*$Q$40/1000</f>
        <v>37.895000000000003</v>
      </c>
      <c r="M40" s="180">
        <f t="shared" si="20"/>
        <v>37.619999999999997</v>
      </c>
      <c r="N40" s="180">
        <f t="shared" si="20"/>
        <v>37.619999999999997</v>
      </c>
      <c r="O40" s="180">
        <f t="shared" si="20"/>
        <v>37.619999999999997</v>
      </c>
      <c r="P40" s="202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92" t="s">
        <v>15</v>
      </c>
      <c r="B41" s="181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202">
        <f t="shared" si="18"/>
        <v>109.8485</v>
      </c>
      <c r="I41" s="2"/>
      <c r="J41" s="192" t="s">
        <v>15</v>
      </c>
      <c r="K41" s="181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202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93" t="s">
        <v>16</v>
      </c>
      <c r="B42" s="180">
        <v>13.293100000000001</v>
      </c>
      <c r="C42" s="180">
        <v>20.1663</v>
      </c>
      <c r="D42" s="180">
        <v>20.195999999999998</v>
      </c>
      <c r="E42" s="180">
        <v>15.210999999999999</v>
      </c>
      <c r="F42" s="180">
        <v>15.2971</v>
      </c>
      <c r="G42" s="180">
        <v>25.684999999999995</v>
      </c>
      <c r="H42" s="202">
        <f t="shared" si="18"/>
        <v>109.8485</v>
      </c>
      <c r="I42" s="2"/>
      <c r="J42" s="193" t="s">
        <v>16</v>
      </c>
      <c r="K42" s="180">
        <f>K48*$Q$42/1000</f>
        <v>45.341999999999999</v>
      </c>
      <c r="L42" s="180">
        <f t="shared" ref="L42:O42" si="22">L48*$Q$42/1000</f>
        <v>45.473999999999997</v>
      </c>
      <c r="M42" s="180">
        <f t="shared" si="22"/>
        <v>45.143999999999998</v>
      </c>
      <c r="N42" s="180">
        <f t="shared" si="22"/>
        <v>45.143999999999998</v>
      </c>
      <c r="O42" s="180">
        <f t="shared" si="22"/>
        <v>45.143999999999998</v>
      </c>
      <c r="P42" s="202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92" t="s">
        <v>17</v>
      </c>
      <c r="B43" s="180">
        <v>13.293100000000001</v>
      </c>
      <c r="C43" s="180">
        <v>20.1663</v>
      </c>
      <c r="D43" s="180">
        <v>20.195999999999998</v>
      </c>
      <c r="E43" s="180">
        <v>15.210999999999999</v>
      </c>
      <c r="F43" s="180">
        <v>15.2971</v>
      </c>
      <c r="G43" s="180">
        <v>25.684999999999995</v>
      </c>
      <c r="H43" s="202">
        <f t="shared" si="18"/>
        <v>109.8485</v>
      </c>
      <c r="I43" s="2"/>
      <c r="J43" s="192" t="s">
        <v>17</v>
      </c>
      <c r="K43" s="180">
        <f>K48*$Q$43/1000</f>
        <v>50.151000000000003</v>
      </c>
      <c r="L43" s="180">
        <f t="shared" ref="L43:O43" si="23">L48*$Q$43/1000</f>
        <v>50.296999999999997</v>
      </c>
      <c r="M43" s="180">
        <f t="shared" si="23"/>
        <v>49.932000000000002</v>
      </c>
      <c r="N43" s="180">
        <f t="shared" si="23"/>
        <v>49.932000000000002</v>
      </c>
      <c r="O43" s="180">
        <f t="shared" si="23"/>
        <v>49.932000000000002</v>
      </c>
      <c r="P43" s="202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93" t="s">
        <v>18</v>
      </c>
      <c r="B44" s="180">
        <v>13.293100000000001</v>
      </c>
      <c r="C44" s="180">
        <v>20.1663</v>
      </c>
      <c r="D44" s="180">
        <v>20.195999999999998</v>
      </c>
      <c r="E44" s="180">
        <v>15.210999999999999</v>
      </c>
      <c r="F44" s="180">
        <v>15.2971</v>
      </c>
      <c r="G44" s="180">
        <v>25.684999999999995</v>
      </c>
      <c r="H44" s="202">
        <f t="shared" si="18"/>
        <v>109.8485</v>
      </c>
      <c r="I44" s="2"/>
      <c r="J44" s="193" t="s">
        <v>18</v>
      </c>
      <c r="K44" s="180">
        <f>K48*$Q$44/1000</f>
        <v>51.524999999999999</v>
      </c>
      <c r="L44" s="180">
        <f t="shared" ref="L44:O44" si="24">L48*$Q$44/1000</f>
        <v>51.674999999999997</v>
      </c>
      <c r="M44" s="180">
        <f t="shared" si="24"/>
        <v>51.3</v>
      </c>
      <c r="N44" s="180">
        <f t="shared" si="24"/>
        <v>51.3</v>
      </c>
      <c r="O44" s="180">
        <f t="shared" si="24"/>
        <v>51.3</v>
      </c>
      <c r="P44" s="202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92" t="s">
        <v>19</v>
      </c>
      <c r="B45" s="180">
        <v>13.293100000000001</v>
      </c>
      <c r="C45" s="180">
        <v>20.1663</v>
      </c>
      <c r="D45" s="180">
        <v>20.195999999999998</v>
      </c>
      <c r="E45" s="180">
        <v>15.210999999999999</v>
      </c>
      <c r="F45" s="180">
        <v>15.2971</v>
      </c>
      <c r="G45" s="180">
        <v>25.684999999999995</v>
      </c>
      <c r="H45" s="202">
        <f t="shared" si="18"/>
        <v>109.8485</v>
      </c>
      <c r="I45" s="2"/>
      <c r="J45" s="192" t="s">
        <v>19</v>
      </c>
      <c r="K45" s="180">
        <f>K48*$Q$45/1000</f>
        <v>52.212000000000003</v>
      </c>
      <c r="L45" s="180">
        <f t="shared" ref="L45:O45" si="25">L48*$Q$45/1000</f>
        <v>52.363999999999997</v>
      </c>
      <c r="M45" s="180">
        <f t="shared" si="25"/>
        <v>51.984000000000002</v>
      </c>
      <c r="N45" s="180">
        <f t="shared" si="25"/>
        <v>51.984000000000002</v>
      </c>
      <c r="O45" s="180">
        <f t="shared" si="25"/>
        <v>51.984000000000002</v>
      </c>
      <c r="P45" s="202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93" t="s">
        <v>11</v>
      </c>
      <c r="B46" s="182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202">
        <f t="shared" si="18"/>
        <v>764.94249999999988</v>
      </c>
      <c r="J46" s="157" t="s">
        <v>11</v>
      </c>
      <c r="K46" s="182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202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4" t="s">
        <v>20</v>
      </c>
      <c r="B47" s="183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203">
        <f>+((H46/H48)/7)*1000</f>
        <v>28.840723145948793</v>
      </c>
      <c r="J47" s="211" t="s">
        <v>20</v>
      </c>
      <c r="K47" s="183">
        <v>65</v>
      </c>
      <c r="L47" s="31">
        <v>65</v>
      </c>
      <c r="M47" s="31">
        <v>65</v>
      </c>
      <c r="N47" s="31">
        <v>65</v>
      </c>
      <c r="O47" s="31">
        <v>65</v>
      </c>
      <c r="P47" s="203">
        <f>+((P46/P48)/7)*1000</f>
        <v>64.685030838473068</v>
      </c>
      <c r="Q47" s="66"/>
      <c r="R47" s="66"/>
    </row>
    <row r="48" spans="1:30" ht="33.75" customHeight="1" x14ac:dyDescent="0.25">
      <c r="A48" s="195" t="s">
        <v>21</v>
      </c>
      <c r="B48" s="184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204">
        <f>SUM(B48:G48)</f>
        <v>3789</v>
      </c>
      <c r="I48" s="67"/>
      <c r="J48" s="195" t="s">
        <v>21</v>
      </c>
      <c r="K48" s="207">
        <v>687</v>
      </c>
      <c r="L48" s="68">
        <v>689</v>
      </c>
      <c r="M48" s="68">
        <v>684</v>
      </c>
      <c r="N48" s="68">
        <v>684</v>
      </c>
      <c r="O48" s="68">
        <v>684</v>
      </c>
      <c r="P48" s="213">
        <f>SUM(K48:O48)</f>
        <v>3428</v>
      </c>
      <c r="Q48" s="69"/>
      <c r="R48" s="69"/>
    </row>
    <row r="49" spans="1:30" ht="33.75" customHeight="1" x14ac:dyDescent="0.25">
      <c r="A49" s="196" t="s">
        <v>22</v>
      </c>
      <c r="B49" s="185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205">
        <f>((H46*1000)/H48)/7</f>
        <v>28.840723145948797</v>
      </c>
      <c r="J49" s="196" t="s">
        <v>22</v>
      </c>
      <c r="K49" s="185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214">
        <f>((P46*1000)/P48)/7</f>
        <v>64.685030838473082</v>
      </c>
      <c r="Q49" s="69"/>
      <c r="R49" s="69"/>
    </row>
    <row r="50" spans="1:30" ht="33.75" customHeight="1" x14ac:dyDescent="0.25">
      <c r="A50" s="197" t="s">
        <v>23</v>
      </c>
      <c r="B50" s="186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188"/>
      <c r="J50" s="197" t="s">
        <v>23</v>
      </c>
      <c r="K50" s="186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215"/>
    </row>
    <row r="51" spans="1:30" ht="33.75" customHeight="1" thickBot="1" x14ac:dyDescent="0.3">
      <c r="A51" s="198" t="s">
        <v>24</v>
      </c>
      <c r="B51" s="187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206"/>
      <c r="I51" s="52"/>
      <c r="J51" s="198" t="s">
        <v>24</v>
      </c>
      <c r="K51" s="187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47"/>
      <c r="K54" s="247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9" t="s">
        <v>29</v>
      </c>
      <c r="B55" s="245" t="s">
        <v>8</v>
      </c>
      <c r="C55" s="246"/>
      <c r="D55" s="246"/>
      <c r="E55" s="246"/>
      <c r="F55" s="243"/>
      <c r="G55" s="216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90" t="s">
        <v>28</v>
      </c>
      <c r="B56" s="199"/>
      <c r="C56" s="15"/>
      <c r="D56" s="15"/>
      <c r="E56" s="15"/>
      <c r="F56" s="15"/>
      <c r="G56" s="201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90" t="s">
        <v>12</v>
      </c>
      <c r="B57" s="199">
        <v>1</v>
      </c>
      <c r="C57" s="58">
        <v>2</v>
      </c>
      <c r="D57" s="58">
        <v>3</v>
      </c>
      <c r="E57" s="58">
        <v>4</v>
      </c>
      <c r="F57" s="58">
        <v>5</v>
      </c>
      <c r="G57" s="201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92" t="s">
        <v>13</v>
      </c>
      <c r="B58" s="180">
        <v>32.195</v>
      </c>
      <c r="C58" s="180">
        <v>32.195</v>
      </c>
      <c r="D58" s="180">
        <v>32.195</v>
      </c>
      <c r="E58" s="180">
        <v>32.241999999999997</v>
      </c>
      <c r="F58" s="180">
        <v>32.241999999999997</v>
      </c>
      <c r="G58" s="202">
        <f t="shared" ref="G58:G65" si="35">SUM(B58:F58)</f>
        <v>161.06899999999999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93" t="s">
        <v>14</v>
      </c>
      <c r="B59" s="180">
        <f>B67*$I$59/1000</f>
        <v>37.18</v>
      </c>
      <c r="C59" s="180">
        <f>C67*$I$59/1000</f>
        <v>37.125</v>
      </c>
      <c r="D59" s="180">
        <f>D67*$I$59/1000</f>
        <v>36.96</v>
      </c>
      <c r="E59" s="180">
        <f>E67*$I$59/1000</f>
        <v>37.015000000000001</v>
      </c>
      <c r="F59" s="180">
        <f>F67*$I$59/1000</f>
        <v>37.344999999999999</v>
      </c>
      <c r="G59" s="202">
        <f t="shared" si="35"/>
        <v>185.62500000000003</v>
      </c>
      <c r="H59" s="77"/>
      <c r="I59" s="2">
        <v>55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92" t="s">
        <v>15</v>
      </c>
      <c r="B60" s="181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202">
        <f t="shared" si="35"/>
        <v>202.5</v>
      </c>
      <c r="H60" s="77"/>
      <c r="I60" s="2">
        <v>60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93" t="s">
        <v>16</v>
      </c>
      <c r="B61" s="180">
        <f>B67*$I$61/1000</f>
        <v>44.616</v>
      </c>
      <c r="C61" s="180">
        <f>C67*$I$61/1000</f>
        <v>44.55</v>
      </c>
      <c r="D61" s="180">
        <f>D67*$I$61/1000</f>
        <v>44.351999999999997</v>
      </c>
      <c r="E61" s="180">
        <f>E67*$I$61/1000</f>
        <v>44.417999999999999</v>
      </c>
      <c r="F61" s="180">
        <f>F67*$I$61/1000</f>
        <v>44.814</v>
      </c>
      <c r="G61" s="202">
        <f t="shared" si="35"/>
        <v>222.75</v>
      </c>
      <c r="H61" s="77"/>
      <c r="I61" s="2">
        <v>66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92" t="s">
        <v>17</v>
      </c>
      <c r="B62" s="180">
        <f>B67*$I$62/1000</f>
        <v>49.347999999999999</v>
      </c>
      <c r="C62" s="180">
        <f>C67*$I$62/1000</f>
        <v>49.274999999999999</v>
      </c>
      <c r="D62" s="180">
        <f>D67*$I$62/1000</f>
        <v>49.055999999999997</v>
      </c>
      <c r="E62" s="180">
        <f>E67*$I$62/1000</f>
        <v>49.128999999999998</v>
      </c>
      <c r="F62" s="180">
        <f>F67*$I$62/1000</f>
        <v>49.567</v>
      </c>
      <c r="G62" s="202">
        <f t="shared" si="35"/>
        <v>246.37499999999997</v>
      </c>
      <c r="H62" s="77"/>
      <c r="I62" s="2">
        <v>73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93" t="s">
        <v>18</v>
      </c>
      <c r="B63" s="180">
        <f>B67*$I$63/1000</f>
        <v>50.7</v>
      </c>
      <c r="C63" s="180">
        <f>C67*$I$63/1000</f>
        <v>50.625</v>
      </c>
      <c r="D63" s="180">
        <f>D67*$I$63/1000</f>
        <v>50.4</v>
      </c>
      <c r="E63" s="180">
        <f>E67*$I$63/1000</f>
        <v>50.475000000000001</v>
      </c>
      <c r="F63" s="180">
        <f>F67*$I$63/1000</f>
        <v>50.924999999999997</v>
      </c>
      <c r="G63" s="202">
        <f t="shared" si="35"/>
        <v>253.125</v>
      </c>
      <c r="H63" s="77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92" t="s">
        <v>19</v>
      </c>
      <c r="B64" s="180">
        <f>B67*$I$64/1000</f>
        <v>51.375999999999998</v>
      </c>
      <c r="C64" s="180">
        <f>C67*$I$64/1000</f>
        <v>51.3</v>
      </c>
      <c r="D64" s="180">
        <f>D67*$I$64/1000</f>
        <v>51.072000000000003</v>
      </c>
      <c r="E64" s="180">
        <f>E67*$I$64/1000</f>
        <v>51.148000000000003</v>
      </c>
      <c r="F64" s="180">
        <f>F67*$I$64/1000</f>
        <v>51.603999999999999</v>
      </c>
      <c r="G64" s="202">
        <f t="shared" si="35"/>
        <v>256.5</v>
      </c>
      <c r="H64" s="77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20" t="s">
        <v>11</v>
      </c>
      <c r="B65" s="182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202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4" t="s">
        <v>20</v>
      </c>
      <c r="B66" s="183">
        <v>65</v>
      </c>
      <c r="C66" s="31">
        <v>65</v>
      </c>
      <c r="D66" s="31">
        <v>65</v>
      </c>
      <c r="E66" s="31">
        <v>65</v>
      </c>
      <c r="F66" s="31">
        <v>65</v>
      </c>
      <c r="G66" s="203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5" t="s">
        <v>21</v>
      </c>
      <c r="B67" s="207">
        <v>676</v>
      </c>
      <c r="C67" s="68">
        <v>675</v>
      </c>
      <c r="D67" s="68">
        <v>672</v>
      </c>
      <c r="E67" s="68">
        <v>673</v>
      </c>
      <c r="F67" s="68">
        <v>679</v>
      </c>
      <c r="G67" s="213">
        <f>SUM(B67:F67)</f>
        <v>3375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96" t="s">
        <v>22</v>
      </c>
      <c r="B68" s="185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217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197" t="s">
        <v>23</v>
      </c>
      <c r="B69" s="186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188"/>
      <c r="H69" s="52"/>
      <c r="Q69" s="3"/>
    </row>
    <row r="70" spans="1:28" ht="33.75" customHeight="1" thickBot="1" x14ac:dyDescent="0.3">
      <c r="A70" s="198" t="s">
        <v>24</v>
      </c>
      <c r="B70" s="187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218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60" zoomScaleNormal="70" workbookViewId="0">
      <selection activeCell="B25" sqref="B25:G31"/>
    </sheetView>
  </sheetViews>
  <sheetFormatPr baseColWidth="10" defaultRowHeight="15.75" x14ac:dyDescent="0.25"/>
  <cols>
    <col min="1" max="1" width="37" style="84" bestFit="1" customWidth="1"/>
    <col min="2" max="8" width="11.28515625" style="84" customWidth="1"/>
    <col min="9" max="9" width="17.7109375" style="84" bestFit="1" customWidth="1"/>
    <col min="10" max="10" width="12" style="84" customWidth="1"/>
    <col min="11" max="20" width="11.28515625" style="84" customWidth="1"/>
    <col min="21" max="21" width="10.85546875" style="84" customWidth="1"/>
    <col min="22" max="22" width="8.28515625" style="84" customWidth="1"/>
    <col min="23" max="16384" width="11.42578125" style="84"/>
  </cols>
  <sheetData>
    <row r="1" spans="1:25" ht="24" customHeight="1" x14ac:dyDescent="0.25">
      <c r="A1" s="257"/>
      <c r="B1" s="260" t="s">
        <v>31</v>
      </c>
      <c r="C1" s="261"/>
      <c r="D1" s="261"/>
      <c r="E1" s="261"/>
      <c r="F1" s="261"/>
      <c r="G1" s="261"/>
      <c r="H1" s="261"/>
      <c r="I1" s="261"/>
      <c r="J1" s="261"/>
      <c r="K1" s="261"/>
      <c r="L1" s="262"/>
      <c r="M1" s="263" t="s">
        <v>32</v>
      </c>
      <c r="N1" s="263"/>
      <c r="O1" s="263"/>
      <c r="P1" s="263"/>
      <c r="Q1" s="81"/>
      <c r="R1" s="81"/>
      <c r="S1" s="81"/>
      <c r="T1" s="82"/>
      <c r="U1" s="83"/>
      <c r="V1" s="83"/>
    </row>
    <row r="2" spans="1:25" ht="24" customHeight="1" x14ac:dyDescent="0.25">
      <c r="A2" s="258"/>
      <c r="B2" s="264" t="s">
        <v>33</v>
      </c>
      <c r="C2" s="265"/>
      <c r="D2" s="265"/>
      <c r="E2" s="265"/>
      <c r="F2" s="265"/>
      <c r="G2" s="265"/>
      <c r="H2" s="265"/>
      <c r="I2" s="265"/>
      <c r="J2" s="265"/>
      <c r="K2" s="265"/>
      <c r="L2" s="266"/>
      <c r="M2" s="270" t="s">
        <v>34</v>
      </c>
      <c r="N2" s="270"/>
      <c r="O2" s="270"/>
      <c r="P2" s="270"/>
      <c r="Q2" s="83"/>
      <c r="R2" s="83"/>
      <c r="S2" s="83"/>
      <c r="T2" s="85"/>
      <c r="U2" s="83"/>
      <c r="V2" s="83"/>
    </row>
    <row r="3" spans="1:25" ht="24" customHeight="1" x14ac:dyDescent="0.25">
      <c r="A3" s="259"/>
      <c r="B3" s="267"/>
      <c r="C3" s="268"/>
      <c r="D3" s="268"/>
      <c r="E3" s="268"/>
      <c r="F3" s="268"/>
      <c r="G3" s="268"/>
      <c r="H3" s="268"/>
      <c r="I3" s="268"/>
      <c r="J3" s="268"/>
      <c r="K3" s="268"/>
      <c r="L3" s="269"/>
      <c r="M3" s="270" t="s">
        <v>35</v>
      </c>
      <c r="N3" s="270"/>
      <c r="O3" s="270"/>
      <c r="P3" s="270"/>
      <c r="Q3" s="86"/>
      <c r="R3" s="86"/>
      <c r="S3" s="86"/>
      <c r="T3" s="85"/>
      <c r="U3" s="83"/>
      <c r="V3" s="83"/>
    </row>
    <row r="4" spans="1:25" ht="24" customHeight="1" x14ac:dyDescent="0.25">
      <c r="A4" s="87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3"/>
      <c r="R4" s="83"/>
      <c r="S4" s="83"/>
      <c r="T4" s="85"/>
      <c r="U4" s="83"/>
      <c r="V4" s="83"/>
    </row>
    <row r="5" spans="1:25" s="94" customFormat="1" ht="24" customHeight="1" x14ac:dyDescent="0.25">
      <c r="A5" s="89" t="s">
        <v>36</v>
      </c>
      <c r="B5" s="267">
        <v>1</v>
      </c>
      <c r="C5" s="268"/>
      <c r="D5" s="90"/>
      <c r="E5" s="90"/>
      <c r="F5" s="90" t="s">
        <v>37</v>
      </c>
      <c r="G5" s="283" t="s">
        <v>56</v>
      </c>
      <c r="H5" s="283"/>
      <c r="I5" s="91"/>
      <c r="J5" s="90" t="s">
        <v>38</v>
      </c>
      <c r="K5" s="268">
        <v>2</v>
      </c>
      <c r="L5" s="268"/>
      <c r="M5" s="92"/>
      <c r="N5" s="92"/>
      <c r="O5" s="92"/>
      <c r="P5" s="92"/>
      <c r="Q5" s="92"/>
      <c r="R5" s="92"/>
      <c r="S5" s="92"/>
      <c r="T5" s="93"/>
      <c r="U5" s="92"/>
      <c r="V5" s="92"/>
      <c r="X5" s="84"/>
    </row>
    <row r="6" spans="1:25" s="94" customFormat="1" ht="24" customHeight="1" x14ac:dyDescent="0.25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2"/>
      <c r="R6" s="92"/>
      <c r="S6" s="92"/>
      <c r="T6" s="93"/>
      <c r="U6" s="92"/>
      <c r="V6" s="92"/>
      <c r="X6" s="84"/>
    </row>
    <row r="7" spans="1:25" s="94" customFormat="1" ht="24" customHeight="1" x14ac:dyDescent="0.25">
      <c r="A7" s="89" t="s">
        <v>39</v>
      </c>
      <c r="B7" s="284" t="s">
        <v>2</v>
      </c>
      <c r="C7" s="285"/>
      <c r="D7" s="178"/>
      <c r="E7" s="178"/>
      <c r="F7" s="90" t="s">
        <v>40</v>
      </c>
      <c r="G7" s="283" t="s">
        <v>58</v>
      </c>
      <c r="H7" s="283"/>
      <c r="I7" s="95"/>
      <c r="J7" s="90" t="s">
        <v>41</v>
      </c>
      <c r="K7" s="92"/>
      <c r="L7" s="268" t="s">
        <v>59</v>
      </c>
      <c r="M7" s="268"/>
      <c r="N7" s="268"/>
      <c r="O7" s="96"/>
      <c r="P7" s="96"/>
      <c r="Q7" s="92"/>
      <c r="R7" s="92"/>
      <c r="S7" s="92"/>
      <c r="T7" s="93"/>
      <c r="U7" s="92"/>
      <c r="V7" s="92"/>
      <c r="X7" s="84"/>
    </row>
    <row r="8" spans="1:25" s="94" customFormat="1" ht="24" customHeight="1" thickBot="1" x14ac:dyDescent="0.3">
      <c r="A8" s="89"/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2"/>
      <c r="R8" s="92"/>
      <c r="S8" s="92"/>
      <c r="T8" s="93"/>
      <c r="U8" s="92"/>
      <c r="V8" s="83"/>
      <c r="W8" s="84"/>
      <c r="X8" s="84"/>
    </row>
    <row r="9" spans="1:25" s="94" customFormat="1" ht="24" customHeight="1" thickBot="1" x14ac:dyDescent="0.3">
      <c r="A9" s="97" t="s">
        <v>42</v>
      </c>
      <c r="B9" s="271" t="s">
        <v>55</v>
      </c>
      <c r="C9" s="272"/>
      <c r="D9" s="272"/>
      <c r="E9" s="272"/>
      <c r="F9" s="272"/>
      <c r="G9" s="272"/>
      <c r="H9" s="272"/>
      <c r="I9" s="272"/>
      <c r="J9" s="273"/>
      <c r="K9" s="271" t="s">
        <v>9</v>
      </c>
      <c r="L9" s="272"/>
      <c r="M9" s="272"/>
      <c r="N9" s="272"/>
      <c r="O9" s="273"/>
      <c r="P9" s="271" t="s">
        <v>30</v>
      </c>
      <c r="Q9" s="272"/>
      <c r="R9" s="272"/>
      <c r="S9" s="273"/>
      <c r="T9" s="98"/>
      <c r="U9" s="99"/>
      <c r="V9" s="99"/>
      <c r="W9" s="99"/>
      <c r="X9" s="99"/>
      <c r="Y9" s="92"/>
    </row>
    <row r="10" spans="1:25" ht="24" customHeight="1" x14ac:dyDescent="0.25">
      <c r="A10" s="100" t="s">
        <v>43</v>
      </c>
      <c r="B10" s="101">
        <v>1</v>
      </c>
      <c r="C10" s="102">
        <v>2</v>
      </c>
      <c r="D10" s="102">
        <v>3</v>
      </c>
      <c r="E10" s="102">
        <v>4</v>
      </c>
      <c r="F10" s="102">
        <v>5</v>
      </c>
      <c r="G10" s="102">
        <v>6</v>
      </c>
      <c r="H10" s="102">
        <v>7</v>
      </c>
      <c r="I10" s="102">
        <v>8</v>
      </c>
      <c r="J10" s="236">
        <v>9</v>
      </c>
      <c r="K10" s="101">
        <v>1</v>
      </c>
      <c r="L10" s="229">
        <v>2</v>
      </c>
      <c r="M10" s="229">
        <v>3</v>
      </c>
      <c r="N10" s="229">
        <v>4</v>
      </c>
      <c r="O10" s="230">
        <v>5</v>
      </c>
      <c r="P10" s="228">
        <v>1</v>
      </c>
      <c r="Q10" s="229">
        <v>2</v>
      </c>
      <c r="R10" s="229">
        <v>3</v>
      </c>
      <c r="S10" s="230">
        <v>4</v>
      </c>
      <c r="T10" s="104" t="s">
        <v>11</v>
      </c>
      <c r="U10" s="83"/>
      <c r="V10" s="83"/>
      <c r="W10" s="83"/>
      <c r="X10" s="83"/>
      <c r="Y10" s="83"/>
    </row>
    <row r="11" spans="1:25" ht="24" customHeight="1" x14ac:dyDescent="0.25">
      <c r="A11" s="105" t="s">
        <v>44</v>
      </c>
      <c r="B11" s="106">
        <v>1</v>
      </c>
      <c r="C11" s="107">
        <v>2</v>
      </c>
      <c r="D11" s="109">
        <v>3</v>
      </c>
      <c r="E11" s="109">
        <v>3</v>
      </c>
      <c r="F11" s="110">
        <v>4</v>
      </c>
      <c r="G11" s="225">
        <v>5</v>
      </c>
      <c r="H11" s="108">
        <v>6</v>
      </c>
      <c r="I11" s="226">
        <v>7</v>
      </c>
      <c r="J11" s="227">
        <v>8</v>
      </c>
      <c r="K11" s="106">
        <v>1</v>
      </c>
      <c r="L11" s="107">
        <v>2</v>
      </c>
      <c r="M11" s="107">
        <v>2</v>
      </c>
      <c r="N11" s="109">
        <v>3</v>
      </c>
      <c r="O11" s="231">
        <v>4</v>
      </c>
      <c r="P11" s="106">
        <v>1</v>
      </c>
      <c r="Q11" s="107">
        <v>2</v>
      </c>
      <c r="R11" s="109">
        <v>3</v>
      </c>
      <c r="S11" s="231">
        <v>4</v>
      </c>
      <c r="T11" s="111"/>
      <c r="U11" s="83"/>
      <c r="V11" s="83"/>
      <c r="W11" s="83"/>
      <c r="X11" s="83"/>
      <c r="Y11" s="83"/>
    </row>
    <row r="12" spans="1:25" ht="24" customHeight="1" x14ac:dyDescent="0.25">
      <c r="A12" s="105" t="s">
        <v>45</v>
      </c>
      <c r="B12" s="112">
        <v>25.388999999999999</v>
      </c>
      <c r="C12" s="113">
        <v>18.7575</v>
      </c>
      <c r="D12" s="113">
        <v>24.9</v>
      </c>
      <c r="E12" s="113">
        <v>24.9</v>
      </c>
      <c r="F12" s="113">
        <v>27.877500000000001</v>
      </c>
      <c r="G12" s="113">
        <v>28.071999999999999</v>
      </c>
      <c r="H12" s="113">
        <v>21.688500000000001</v>
      </c>
      <c r="I12" s="114">
        <v>14.896000000000001</v>
      </c>
      <c r="J12" s="237">
        <v>14.0525</v>
      </c>
      <c r="K12" s="112">
        <v>22.5</v>
      </c>
      <c r="L12" s="115">
        <v>16.8</v>
      </c>
      <c r="M12" s="115">
        <v>16.8</v>
      </c>
      <c r="N12" s="115">
        <v>23.5</v>
      </c>
      <c r="O12" s="116">
        <v>15.3</v>
      </c>
      <c r="P12" s="117">
        <v>13.054</v>
      </c>
      <c r="Q12" s="115">
        <v>25.38</v>
      </c>
      <c r="R12" s="115">
        <v>27.018000000000001</v>
      </c>
      <c r="S12" s="116">
        <v>18.2</v>
      </c>
      <c r="T12" s="143">
        <f>SUM(B12:S12)</f>
        <v>379.08499999999998</v>
      </c>
      <c r="U12" s="83"/>
      <c r="V12" s="83"/>
      <c r="W12" s="83"/>
      <c r="X12" s="83"/>
      <c r="Y12" s="83"/>
    </row>
    <row r="13" spans="1:25" ht="24" customHeight="1" x14ac:dyDescent="0.25">
      <c r="A13" s="105" t="s">
        <v>46</v>
      </c>
      <c r="B13" s="112">
        <v>25.388999999999999</v>
      </c>
      <c r="C13" s="113">
        <v>18.7575</v>
      </c>
      <c r="D13" s="113">
        <v>24.9</v>
      </c>
      <c r="E13" s="113">
        <v>24.9</v>
      </c>
      <c r="F13" s="113">
        <v>27.877500000000001</v>
      </c>
      <c r="G13" s="113">
        <v>28.071999999999999</v>
      </c>
      <c r="H13" s="113">
        <v>21.688500000000001</v>
      </c>
      <c r="I13" s="114">
        <v>14.896000000000001</v>
      </c>
      <c r="J13" s="237">
        <v>14.0525</v>
      </c>
      <c r="K13" s="112">
        <v>20.944833333333335</v>
      </c>
      <c r="L13" s="115">
        <v>15.131083333333335</v>
      </c>
      <c r="M13" s="115">
        <v>15.131083333333335</v>
      </c>
      <c r="N13" s="115">
        <v>20.189583333333331</v>
      </c>
      <c r="O13" s="116">
        <v>12.593333333333334</v>
      </c>
      <c r="P13" s="117">
        <v>13.054</v>
      </c>
      <c r="Q13" s="115">
        <v>25.38</v>
      </c>
      <c r="R13" s="115">
        <v>27.018000000000001</v>
      </c>
      <c r="S13" s="116">
        <v>18.2</v>
      </c>
      <c r="T13" s="143">
        <f t="shared" ref="T13:T18" si="0">SUM(B13:S13)</f>
        <v>368.17491666666666</v>
      </c>
      <c r="U13" s="83"/>
      <c r="V13" s="83"/>
      <c r="W13" s="83"/>
      <c r="X13" s="83"/>
      <c r="Y13" s="83"/>
    </row>
    <row r="14" spans="1:25" ht="24" customHeight="1" x14ac:dyDescent="0.25">
      <c r="A14" s="105" t="s">
        <v>47</v>
      </c>
      <c r="B14" s="112">
        <v>25.389000000000003</v>
      </c>
      <c r="C14" s="113">
        <v>19.188000000000006</v>
      </c>
      <c r="D14" s="113">
        <v>26.062000000000001</v>
      </c>
      <c r="E14" s="113">
        <v>25.481000000000002</v>
      </c>
      <c r="F14" s="113">
        <v>28.538999999999998</v>
      </c>
      <c r="G14" s="113">
        <v>28.749599999999997</v>
      </c>
      <c r="H14" s="113">
        <v>22.2212</v>
      </c>
      <c r="I14" s="114">
        <v>14.896000000000001</v>
      </c>
      <c r="J14" s="237">
        <v>14.052500000000004</v>
      </c>
      <c r="K14" s="112">
        <v>20.944833333333335</v>
      </c>
      <c r="L14" s="115">
        <v>15.131083333333333</v>
      </c>
      <c r="M14" s="115">
        <v>15.131083333333333</v>
      </c>
      <c r="N14" s="115">
        <v>20.189583333333331</v>
      </c>
      <c r="O14" s="116">
        <v>12.593333333333334</v>
      </c>
      <c r="P14" s="117">
        <v>13.053999999999998</v>
      </c>
      <c r="Q14" s="115">
        <v>24.787800000000004</v>
      </c>
      <c r="R14" s="115">
        <v>27.018000000000001</v>
      </c>
      <c r="S14" s="116">
        <v>17.744999999999997</v>
      </c>
      <c r="T14" s="143">
        <f t="shared" si="0"/>
        <v>371.17301666666663</v>
      </c>
      <c r="U14" s="83"/>
      <c r="V14" s="83"/>
      <c r="W14" s="83"/>
      <c r="X14" s="83"/>
      <c r="Y14" s="83"/>
    </row>
    <row r="15" spans="1:25" ht="24" customHeight="1" x14ac:dyDescent="0.25">
      <c r="A15" s="105" t="s">
        <v>48</v>
      </c>
      <c r="B15" s="112">
        <v>25.389000000000003</v>
      </c>
      <c r="C15" s="113">
        <v>19.188000000000006</v>
      </c>
      <c r="D15" s="113">
        <v>26.062000000000001</v>
      </c>
      <c r="E15" s="113">
        <v>25.481000000000002</v>
      </c>
      <c r="F15" s="113">
        <v>28.538999999999998</v>
      </c>
      <c r="G15" s="113">
        <v>28.749599999999997</v>
      </c>
      <c r="H15" s="113">
        <v>22.2212</v>
      </c>
      <c r="I15" s="114">
        <v>14.896000000000001</v>
      </c>
      <c r="J15" s="237">
        <v>14.052500000000004</v>
      </c>
      <c r="K15" s="112">
        <v>20.944833333333335</v>
      </c>
      <c r="L15" s="115">
        <v>15.131083333333333</v>
      </c>
      <c r="M15" s="115">
        <v>15.131083333333333</v>
      </c>
      <c r="N15" s="115">
        <v>20.189583333333331</v>
      </c>
      <c r="O15" s="116">
        <v>12.593333333333334</v>
      </c>
      <c r="P15" s="117">
        <v>13.053999999999998</v>
      </c>
      <c r="Q15" s="115">
        <v>24.787800000000004</v>
      </c>
      <c r="R15" s="115">
        <v>27.018000000000001</v>
      </c>
      <c r="S15" s="116">
        <v>17.744999999999997</v>
      </c>
      <c r="T15" s="143">
        <f t="shared" si="0"/>
        <v>371.17301666666663</v>
      </c>
      <c r="U15" s="83"/>
      <c r="V15" s="83"/>
      <c r="W15" s="83"/>
      <c r="X15" s="83"/>
      <c r="Y15" s="83"/>
    </row>
    <row r="16" spans="1:25" ht="24" customHeight="1" x14ac:dyDescent="0.25">
      <c r="A16" s="105" t="s">
        <v>49</v>
      </c>
      <c r="B16" s="112">
        <v>25.389000000000003</v>
      </c>
      <c r="C16" s="113">
        <v>19.188000000000006</v>
      </c>
      <c r="D16" s="113">
        <v>26.062000000000001</v>
      </c>
      <c r="E16" s="113">
        <v>25.481000000000002</v>
      </c>
      <c r="F16" s="113">
        <v>28.538999999999998</v>
      </c>
      <c r="G16" s="113">
        <v>28.749599999999997</v>
      </c>
      <c r="H16" s="113">
        <v>22.2212</v>
      </c>
      <c r="I16" s="114">
        <v>14.896000000000001</v>
      </c>
      <c r="J16" s="237">
        <v>14.052500000000004</v>
      </c>
      <c r="K16" s="112">
        <v>20.944833333333335</v>
      </c>
      <c r="L16" s="115">
        <v>15.131083333333333</v>
      </c>
      <c r="M16" s="115">
        <v>15.131083333333333</v>
      </c>
      <c r="N16" s="115">
        <v>20.189583333333331</v>
      </c>
      <c r="O16" s="116">
        <v>12.593333333333334</v>
      </c>
      <c r="P16" s="117">
        <v>13.053999999999998</v>
      </c>
      <c r="Q16" s="115">
        <v>24.787800000000004</v>
      </c>
      <c r="R16" s="115">
        <v>27.018000000000001</v>
      </c>
      <c r="S16" s="116">
        <v>17.744999999999997</v>
      </c>
      <c r="T16" s="143">
        <f t="shared" si="0"/>
        <v>371.17301666666663</v>
      </c>
      <c r="U16" s="83"/>
      <c r="V16" s="83"/>
      <c r="W16" s="83"/>
      <c r="X16" s="83"/>
      <c r="Y16" s="83"/>
    </row>
    <row r="17" spans="1:46" ht="24" customHeight="1" x14ac:dyDescent="0.25">
      <c r="A17" s="105" t="s">
        <v>50</v>
      </c>
      <c r="B17" s="112">
        <v>25.389000000000003</v>
      </c>
      <c r="C17" s="113">
        <v>19.188000000000006</v>
      </c>
      <c r="D17" s="113">
        <v>26.062000000000001</v>
      </c>
      <c r="E17" s="113">
        <v>25.481000000000002</v>
      </c>
      <c r="F17" s="113">
        <v>28.538999999999998</v>
      </c>
      <c r="G17" s="113">
        <v>28.749599999999997</v>
      </c>
      <c r="H17" s="113">
        <v>22.2212</v>
      </c>
      <c r="I17" s="114">
        <v>14.896000000000001</v>
      </c>
      <c r="J17" s="237">
        <v>14.052500000000004</v>
      </c>
      <c r="K17" s="112">
        <v>20.944833333333335</v>
      </c>
      <c r="L17" s="115">
        <v>15.131083333333333</v>
      </c>
      <c r="M17" s="115">
        <v>15.131083333333333</v>
      </c>
      <c r="N17" s="115">
        <v>20.189583333333331</v>
      </c>
      <c r="O17" s="116">
        <v>12.593333333333334</v>
      </c>
      <c r="P17" s="117">
        <v>13.053999999999998</v>
      </c>
      <c r="Q17" s="115">
        <v>24.787800000000004</v>
      </c>
      <c r="R17" s="115">
        <v>27.018000000000001</v>
      </c>
      <c r="S17" s="116">
        <v>17.744999999999997</v>
      </c>
      <c r="T17" s="143">
        <f t="shared" si="0"/>
        <v>371.17301666666663</v>
      </c>
      <c r="U17" s="83"/>
      <c r="V17" s="83"/>
      <c r="W17" s="83"/>
      <c r="X17" s="83"/>
      <c r="Y17" s="83"/>
    </row>
    <row r="18" spans="1:46" ht="24" customHeight="1" thickBot="1" x14ac:dyDescent="0.3">
      <c r="A18" s="118" t="s">
        <v>51</v>
      </c>
      <c r="B18" s="119">
        <v>25.389000000000003</v>
      </c>
      <c r="C18" s="120">
        <v>19.188000000000006</v>
      </c>
      <c r="D18" s="120">
        <v>26.062000000000001</v>
      </c>
      <c r="E18" s="120">
        <v>25.481000000000002</v>
      </c>
      <c r="F18" s="120">
        <v>28.538999999999998</v>
      </c>
      <c r="G18" s="120">
        <v>28.749599999999997</v>
      </c>
      <c r="H18" s="120">
        <v>22.2212</v>
      </c>
      <c r="I18" s="121">
        <v>14.896000000000001</v>
      </c>
      <c r="J18" s="238">
        <v>14.052500000000004</v>
      </c>
      <c r="K18" s="119">
        <v>20.944833333333335</v>
      </c>
      <c r="L18" s="122">
        <v>15.131083333333333</v>
      </c>
      <c r="M18" s="122">
        <v>15.131083333333333</v>
      </c>
      <c r="N18" s="122">
        <v>20.189583333333331</v>
      </c>
      <c r="O18" s="123">
        <v>12.593333333333334</v>
      </c>
      <c r="P18" s="232">
        <v>13.053999999999998</v>
      </c>
      <c r="Q18" s="233">
        <v>24.787800000000004</v>
      </c>
      <c r="R18" s="233">
        <v>27.018000000000001</v>
      </c>
      <c r="S18" s="234">
        <v>17.744999999999997</v>
      </c>
      <c r="T18" s="143">
        <f t="shared" si="0"/>
        <v>371.17301666666663</v>
      </c>
      <c r="U18" s="83"/>
      <c r="V18" s="83"/>
      <c r="W18" s="83"/>
      <c r="X18" s="83"/>
      <c r="Y18" s="83"/>
    </row>
    <row r="19" spans="1:46" ht="24" customHeight="1" thickBot="1" x14ac:dyDescent="0.3">
      <c r="A19" s="124" t="s">
        <v>11</v>
      </c>
      <c r="B19" s="125">
        <f>SUM(B12:B18)</f>
        <v>177.72300000000004</v>
      </c>
      <c r="C19" s="126">
        <f t="shared" ref="C19:S19" si="1">SUM(C12:C18)</f>
        <v>133.45500000000001</v>
      </c>
      <c r="D19" s="126">
        <f t="shared" si="1"/>
        <v>180.11</v>
      </c>
      <c r="E19" s="126">
        <f t="shared" si="1"/>
        <v>177.20499999999998</v>
      </c>
      <c r="F19" s="126">
        <f t="shared" si="1"/>
        <v>198.44999999999996</v>
      </c>
      <c r="G19" s="126">
        <f t="shared" si="1"/>
        <v>199.89199999999997</v>
      </c>
      <c r="H19" s="126">
        <f t="shared" si="1"/>
        <v>154.483</v>
      </c>
      <c r="I19" s="126">
        <f t="shared" si="1"/>
        <v>104.27200000000001</v>
      </c>
      <c r="J19" s="239">
        <f t="shared" si="1"/>
        <v>98.367500000000035</v>
      </c>
      <c r="K19" s="125">
        <f t="shared" si="1"/>
        <v>148.16900000000001</v>
      </c>
      <c r="L19" s="126">
        <f t="shared" si="1"/>
        <v>107.58650000000002</v>
      </c>
      <c r="M19" s="126">
        <f t="shared" si="1"/>
        <v>107.58650000000002</v>
      </c>
      <c r="N19" s="126">
        <f t="shared" si="1"/>
        <v>144.63749999999999</v>
      </c>
      <c r="O19" s="127">
        <f t="shared" si="1"/>
        <v>90.86</v>
      </c>
      <c r="P19" s="125">
        <f t="shared" si="1"/>
        <v>91.378</v>
      </c>
      <c r="Q19" s="126">
        <f t="shared" si="1"/>
        <v>174.69900000000001</v>
      </c>
      <c r="R19" s="126">
        <f t="shared" si="1"/>
        <v>189.126</v>
      </c>
      <c r="S19" s="127">
        <f t="shared" si="1"/>
        <v>125.125</v>
      </c>
      <c r="T19" s="127">
        <f>SUM(T12:T18)</f>
        <v>2603.125</v>
      </c>
      <c r="U19" s="83"/>
      <c r="V19" s="83"/>
      <c r="W19" s="83"/>
      <c r="X19" s="83"/>
      <c r="Y19" s="83"/>
    </row>
    <row r="20" spans="1:46" ht="24" customHeight="1" x14ac:dyDescent="0.25">
      <c r="A20" s="129"/>
      <c r="B20" s="130">
        <v>806</v>
      </c>
      <c r="C20" s="131">
        <v>615</v>
      </c>
      <c r="D20" s="131">
        <v>830</v>
      </c>
      <c r="E20" s="131">
        <v>830</v>
      </c>
      <c r="F20" s="131">
        <v>945</v>
      </c>
      <c r="G20" s="131">
        <v>968</v>
      </c>
      <c r="H20" s="131">
        <v>761</v>
      </c>
      <c r="I20" s="131">
        <v>532</v>
      </c>
      <c r="J20" s="131">
        <v>511</v>
      </c>
      <c r="K20" s="131">
        <v>694</v>
      </c>
      <c r="L20" s="131">
        <v>521</v>
      </c>
      <c r="M20" s="131">
        <v>521</v>
      </c>
      <c r="N20" s="131">
        <v>725</v>
      </c>
      <c r="O20" s="131">
        <v>472</v>
      </c>
      <c r="P20" s="131">
        <v>428</v>
      </c>
      <c r="Q20" s="131">
        <v>846</v>
      </c>
      <c r="R20" s="131">
        <v>948</v>
      </c>
      <c r="S20" s="131">
        <v>650</v>
      </c>
      <c r="T20" s="85"/>
      <c r="U20" s="83"/>
      <c r="V20" s="83"/>
      <c r="W20" s="83"/>
      <c r="X20" s="83"/>
      <c r="Y20" s="83"/>
    </row>
    <row r="21" spans="1:46" ht="24" customHeight="1" thickBot="1" x14ac:dyDescent="0.3">
      <c r="A21" s="132"/>
      <c r="B21" s="132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83"/>
      <c r="Q21" s="83"/>
      <c r="R21" s="83"/>
      <c r="S21" s="83"/>
      <c r="T21" s="85"/>
      <c r="U21" s="83"/>
      <c r="V21" s="83"/>
    </row>
    <row r="22" spans="1:46" ht="24" customHeight="1" thickBot="1" x14ac:dyDescent="0.3">
      <c r="A22" s="97" t="s">
        <v>52</v>
      </c>
      <c r="B22" s="271" t="s">
        <v>26</v>
      </c>
      <c r="C22" s="272"/>
      <c r="D22" s="272"/>
      <c r="E22" s="272"/>
      <c r="F22" s="272"/>
      <c r="G22" s="272"/>
      <c r="H22" s="273"/>
      <c r="I22" s="99"/>
      <c r="J22" s="274" t="s">
        <v>60</v>
      </c>
      <c r="K22" s="275"/>
      <c r="L22" s="275"/>
      <c r="M22" s="275"/>
      <c r="N22" s="275"/>
      <c r="O22" s="275"/>
      <c r="P22" s="275"/>
      <c r="Q22" s="275"/>
      <c r="R22" s="275"/>
      <c r="S22" s="275"/>
      <c r="T22" s="276"/>
      <c r="U22" s="134"/>
      <c r="V22" s="83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</row>
    <row r="23" spans="1:46" ht="24" customHeight="1" x14ac:dyDescent="0.25">
      <c r="A23" s="100" t="s">
        <v>43</v>
      </c>
      <c r="B23" s="101">
        <v>1</v>
      </c>
      <c r="C23" s="136">
        <v>2</v>
      </c>
      <c r="D23" s="136">
        <v>3</v>
      </c>
      <c r="E23" s="136">
        <v>4</v>
      </c>
      <c r="F23" s="136">
        <v>5</v>
      </c>
      <c r="G23" s="137">
        <v>6</v>
      </c>
      <c r="H23" s="138" t="s">
        <v>11</v>
      </c>
      <c r="I23" s="139"/>
      <c r="J23" s="277"/>
      <c r="K23" s="278"/>
      <c r="L23" s="278"/>
      <c r="M23" s="278"/>
      <c r="N23" s="278"/>
      <c r="O23" s="278"/>
      <c r="P23" s="278"/>
      <c r="Q23" s="278"/>
      <c r="R23" s="278"/>
      <c r="S23" s="278"/>
      <c r="T23" s="279"/>
      <c r="U23" s="83"/>
      <c r="V23" s="83"/>
    </row>
    <row r="24" spans="1:46" ht="24" customHeight="1" x14ac:dyDescent="0.25">
      <c r="A24" s="105" t="s">
        <v>44</v>
      </c>
      <c r="B24" s="106">
        <v>1</v>
      </c>
      <c r="C24" s="107">
        <v>2</v>
      </c>
      <c r="D24" s="107">
        <v>2</v>
      </c>
      <c r="E24" s="109">
        <v>3</v>
      </c>
      <c r="F24" s="109">
        <v>3</v>
      </c>
      <c r="G24" s="140">
        <v>4</v>
      </c>
      <c r="H24" s="111"/>
      <c r="I24" s="90"/>
      <c r="J24" s="277"/>
      <c r="K24" s="278"/>
      <c r="L24" s="278"/>
      <c r="M24" s="278"/>
      <c r="N24" s="278"/>
      <c r="O24" s="278"/>
      <c r="P24" s="278"/>
      <c r="Q24" s="278"/>
      <c r="R24" s="278"/>
      <c r="S24" s="278"/>
      <c r="T24" s="279"/>
      <c r="U24" s="83"/>
      <c r="V24" s="83"/>
    </row>
    <row r="25" spans="1:46" ht="24" customHeight="1" x14ac:dyDescent="0.25">
      <c r="A25" s="105" t="s">
        <v>45</v>
      </c>
      <c r="B25" s="112">
        <v>12.99</v>
      </c>
      <c r="C25" s="141">
        <v>19.690999999999999</v>
      </c>
      <c r="D25" s="141">
        <v>19.72</v>
      </c>
      <c r="E25" s="141">
        <v>14.84</v>
      </c>
      <c r="F25" s="141">
        <v>14.923999999999999</v>
      </c>
      <c r="G25" s="142">
        <v>25.684999999999999</v>
      </c>
      <c r="H25" s="143">
        <f t="shared" ref="H25:H31" si="2">SUM(B25:G25)</f>
        <v>107.85</v>
      </c>
      <c r="I25" s="90"/>
      <c r="J25" s="277"/>
      <c r="K25" s="278"/>
      <c r="L25" s="278"/>
      <c r="M25" s="278"/>
      <c r="N25" s="278"/>
      <c r="O25" s="278"/>
      <c r="P25" s="278"/>
      <c r="Q25" s="278"/>
      <c r="R25" s="278"/>
      <c r="S25" s="278"/>
      <c r="T25" s="279"/>
      <c r="U25" s="83"/>
      <c r="V25" s="83"/>
    </row>
    <row r="26" spans="1:46" ht="24" customHeight="1" x14ac:dyDescent="0.25">
      <c r="A26" s="105" t="s">
        <v>46</v>
      </c>
      <c r="B26" s="112">
        <v>12.99</v>
      </c>
      <c r="C26" s="141">
        <v>19.690999999999999</v>
      </c>
      <c r="D26" s="141">
        <v>19.72</v>
      </c>
      <c r="E26" s="141">
        <v>14.84</v>
      </c>
      <c r="F26" s="141">
        <v>14.923999999999999</v>
      </c>
      <c r="G26" s="142">
        <v>25.684999999999999</v>
      </c>
      <c r="H26" s="143">
        <f t="shared" si="2"/>
        <v>107.85</v>
      </c>
      <c r="I26" s="95"/>
      <c r="J26" s="277"/>
      <c r="K26" s="278"/>
      <c r="L26" s="278"/>
      <c r="M26" s="278"/>
      <c r="N26" s="278"/>
      <c r="O26" s="278"/>
      <c r="P26" s="278"/>
      <c r="Q26" s="278"/>
      <c r="R26" s="278"/>
      <c r="S26" s="278"/>
      <c r="T26" s="279"/>
      <c r="U26" s="83"/>
      <c r="V26" s="83"/>
    </row>
    <row r="27" spans="1:46" ht="24" customHeight="1" x14ac:dyDescent="0.25">
      <c r="A27" s="105" t="s">
        <v>47</v>
      </c>
      <c r="B27" s="112">
        <v>13.293100000000001</v>
      </c>
      <c r="C27" s="141">
        <v>20.1663</v>
      </c>
      <c r="D27" s="141">
        <v>20.195999999999998</v>
      </c>
      <c r="E27" s="141">
        <v>15.210999999999999</v>
      </c>
      <c r="F27" s="141">
        <v>15.2971</v>
      </c>
      <c r="G27" s="142">
        <v>25.684999999999995</v>
      </c>
      <c r="H27" s="143">
        <f t="shared" si="2"/>
        <v>109.8485</v>
      </c>
      <c r="I27" s="95"/>
      <c r="J27" s="277"/>
      <c r="K27" s="278"/>
      <c r="L27" s="278"/>
      <c r="M27" s="278"/>
      <c r="N27" s="278"/>
      <c r="O27" s="278"/>
      <c r="P27" s="278"/>
      <c r="Q27" s="278"/>
      <c r="R27" s="278"/>
      <c r="S27" s="278"/>
      <c r="T27" s="279"/>
      <c r="U27" s="83"/>
      <c r="V27" s="83"/>
    </row>
    <row r="28" spans="1:46" ht="24" customHeight="1" x14ac:dyDescent="0.25">
      <c r="A28" s="105" t="s">
        <v>48</v>
      </c>
      <c r="B28" s="112">
        <v>13.293100000000001</v>
      </c>
      <c r="C28" s="141">
        <v>20.1663</v>
      </c>
      <c r="D28" s="141">
        <v>20.195999999999998</v>
      </c>
      <c r="E28" s="141">
        <v>15.210999999999999</v>
      </c>
      <c r="F28" s="141">
        <v>15.2971</v>
      </c>
      <c r="G28" s="142">
        <v>25.684999999999995</v>
      </c>
      <c r="H28" s="143">
        <f t="shared" si="2"/>
        <v>109.8485</v>
      </c>
      <c r="I28" s="95"/>
      <c r="J28" s="277"/>
      <c r="K28" s="278"/>
      <c r="L28" s="278"/>
      <c r="M28" s="278"/>
      <c r="N28" s="278"/>
      <c r="O28" s="278"/>
      <c r="P28" s="278"/>
      <c r="Q28" s="278"/>
      <c r="R28" s="278"/>
      <c r="S28" s="278"/>
      <c r="T28" s="279"/>
      <c r="U28" s="83"/>
      <c r="V28" s="83"/>
    </row>
    <row r="29" spans="1:46" ht="24" customHeight="1" x14ac:dyDescent="0.25">
      <c r="A29" s="105" t="s">
        <v>49</v>
      </c>
      <c r="B29" s="112">
        <v>13.293100000000001</v>
      </c>
      <c r="C29" s="141">
        <v>20.1663</v>
      </c>
      <c r="D29" s="141">
        <v>20.195999999999998</v>
      </c>
      <c r="E29" s="141">
        <v>15.210999999999999</v>
      </c>
      <c r="F29" s="141">
        <v>15.2971</v>
      </c>
      <c r="G29" s="142">
        <v>25.684999999999995</v>
      </c>
      <c r="H29" s="143">
        <f t="shared" si="2"/>
        <v>109.8485</v>
      </c>
      <c r="I29" s="95"/>
      <c r="J29" s="277"/>
      <c r="K29" s="278"/>
      <c r="L29" s="278"/>
      <c r="M29" s="278"/>
      <c r="N29" s="278"/>
      <c r="O29" s="278"/>
      <c r="P29" s="278"/>
      <c r="Q29" s="278"/>
      <c r="R29" s="278"/>
      <c r="S29" s="278"/>
      <c r="T29" s="279"/>
      <c r="U29" s="83"/>
      <c r="V29" s="83"/>
    </row>
    <row r="30" spans="1:46" ht="24" customHeight="1" x14ac:dyDescent="0.25">
      <c r="A30" s="105" t="s">
        <v>50</v>
      </c>
      <c r="B30" s="112">
        <v>13.293100000000001</v>
      </c>
      <c r="C30" s="141">
        <v>20.1663</v>
      </c>
      <c r="D30" s="141">
        <v>20.195999999999998</v>
      </c>
      <c r="E30" s="141">
        <v>15.210999999999999</v>
      </c>
      <c r="F30" s="141">
        <v>15.2971</v>
      </c>
      <c r="G30" s="142">
        <v>25.684999999999995</v>
      </c>
      <c r="H30" s="143">
        <f t="shared" si="2"/>
        <v>109.8485</v>
      </c>
      <c r="I30" s="95"/>
      <c r="J30" s="277"/>
      <c r="K30" s="278"/>
      <c r="L30" s="278"/>
      <c r="M30" s="278"/>
      <c r="N30" s="278"/>
      <c r="O30" s="278"/>
      <c r="P30" s="278"/>
      <c r="Q30" s="278"/>
      <c r="R30" s="278"/>
      <c r="S30" s="278"/>
      <c r="T30" s="279"/>
      <c r="U30" s="83"/>
      <c r="V30" s="83"/>
    </row>
    <row r="31" spans="1:46" ht="24" customHeight="1" thickBot="1" x14ac:dyDescent="0.3">
      <c r="A31" s="118" t="s">
        <v>51</v>
      </c>
      <c r="B31" s="119">
        <v>13.293100000000001</v>
      </c>
      <c r="C31" s="144">
        <v>20.1663</v>
      </c>
      <c r="D31" s="144">
        <v>20.195999999999998</v>
      </c>
      <c r="E31" s="144">
        <v>15.210999999999999</v>
      </c>
      <c r="F31" s="144">
        <v>15.2971</v>
      </c>
      <c r="G31" s="145">
        <v>25.684999999999995</v>
      </c>
      <c r="H31" s="143">
        <f t="shared" si="2"/>
        <v>109.8485</v>
      </c>
      <c r="I31" s="95"/>
      <c r="J31" s="277"/>
      <c r="K31" s="278"/>
      <c r="L31" s="278"/>
      <c r="M31" s="278"/>
      <c r="N31" s="278"/>
      <c r="O31" s="278"/>
      <c r="P31" s="278"/>
      <c r="Q31" s="278"/>
      <c r="R31" s="278"/>
      <c r="S31" s="278"/>
      <c r="T31" s="279"/>
      <c r="U31" s="83"/>
      <c r="V31" s="83"/>
    </row>
    <row r="32" spans="1:46" ht="24" customHeight="1" thickBot="1" x14ac:dyDescent="0.3">
      <c r="A32" s="124" t="s">
        <v>11</v>
      </c>
      <c r="B32" s="146">
        <f t="shared" ref="B32:H32" si="3">SUM(B25:B31)</f>
        <v>92.445499999999996</v>
      </c>
      <c r="C32" s="147">
        <f t="shared" si="3"/>
        <v>140.21350000000001</v>
      </c>
      <c r="D32" s="147">
        <f t="shared" si="3"/>
        <v>140.41999999999999</v>
      </c>
      <c r="E32" s="147">
        <f t="shared" si="3"/>
        <v>105.73499999999999</v>
      </c>
      <c r="F32" s="147">
        <f t="shared" si="3"/>
        <v>106.3335</v>
      </c>
      <c r="G32" s="148">
        <f t="shared" si="3"/>
        <v>179.79499999999999</v>
      </c>
      <c r="H32" s="149">
        <f t="shared" si="3"/>
        <v>764.94250000000011</v>
      </c>
      <c r="I32" s="90"/>
      <c r="J32" s="280"/>
      <c r="K32" s="281"/>
      <c r="L32" s="281"/>
      <c r="M32" s="281"/>
      <c r="N32" s="281"/>
      <c r="O32" s="281"/>
      <c r="P32" s="281"/>
      <c r="Q32" s="281"/>
      <c r="R32" s="281"/>
      <c r="S32" s="281"/>
      <c r="T32" s="282"/>
      <c r="U32" s="83"/>
      <c r="V32" s="83"/>
    </row>
    <row r="33" spans="1:24" ht="24" customHeight="1" x14ac:dyDescent="0.25">
      <c r="A33" s="150"/>
      <c r="B33" s="151">
        <v>433</v>
      </c>
      <c r="C33" s="152">
        <v>679</v>
      </c>
      <c r="D33" s="152">
        <v>680</v>
      </c>
      <c r="E33" s="152">
        <v>530</v>
      </c>
      <c r="F33" s="152">
        <v>533</v>
      </c>
      <c r="G33" s="152">
        <v>934</v>
      </c>
      <c r="H33" s="152"/>
      <c r="I33" s="90"/>
      <c r="J33" s="90"/>
      <c r="K33" s="90"/>
      <c r="L33" s="90"/>
      <c r="M33" s="90"/>
      <c r="N33" s="90"/>
      <c r="O33" s="90"/>
      <c r="P33" s="90"/>
      <c r="Q33" s="83"/>
      <c r="R33" s="83"/>
      <c r="S33" s="83"/>
      <c r="T33" s="85"/>
      <c r="U33" s="83"/>
      <c r="V33" s="83"/>
    </row>
    <row r="34" spans="1:24" ht="24" customHeight="1" thickBot="1" x14ac:dyDescent="0.3">
      <c r="A34" s="153"/>
      <c r="B34" s="153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83"/>
      <c r="R34" s="83"/>
      <c r="S34" s="83"/>
      <c r="T34" s="85"/>
      <c r="U34" s="83"/>
      <c r="V34" s="83"/>
    </row>
    <row r="35" spans="1:24" ht="24" customHeight="1" thickBot="1" x14ac:dyDescent="0.3">
      <c r="A35" s="97" t="s">
        <v>53</v>
      </c>
      <c r="B35" s="271" t="s">
        <v>26</v>
      </c>
      <c r="C35" s="272"/>
      <c r="D35" s="272"/>
      <c r="E35" s="272"/>
      <c r="F35" s="272"/>
      <c r="G35" s="273"/>
      <c r="H35" s="99"/>
      <c r="I35" s="154" t="s">
        <v>54</v>
      </c>
      <c r="J35" s="271" t="s">
        <v>8</v>
      </c>
      <c r="K35" s="272"/>
      <c r="L35" s="272"/>
      <c r="M35" s="272"/>
      <c r="N35" s="272"/>
      <c r="O35" s="273"/>
      <c r="P35" s="83"/>
      <c r="Q35" s="83"/>
      <c r="R35" s="83"/>
      <c r="S35" s="83"/>
      <c r="T35" s="85"/>
      <c r="U35" s="83"/>
      <c r="V35" s="83"/>
      <c r="W35" s="83"/>
      <c r="X35" s="83"/>
    </row>
    <row r="36" spans="1:24" ht="24" customHeight="1" x14ac:dyDescent="0.25">
      <c r="A36" s="100" t="s">
        <v>43</v>
      </c>
      <c r="B36" s="103">
        <v>1</v>
      </c>
      <c r="C36" s="155">
        <v>2</v>
      </c>
      <c r="D36" s="155">
        <v>3</v>
      </c>
      <c r="E36" s="155">
        <v>4</v>
      </c>
      <c r="F36" s="155">
        <v>5</v>
      </c>
      <c r="G36" s="156" t="s">
        <v>11</v>
      </c>
      <c r="H36" s="99"/>
      <c r="I36" s="157" t="s">
        <v>43</v>
      </c>
      <c r="J36" s="158">
        <v>1</v>
      </c>
      <c r="K36" s="155">
        <v>2</v>
      </c>
      <c r="L36" s="155">
        <v>3</v>
      </c>
      <c r="M36" s="155"/>
      <c r="N36" s="155">
        <v>4</v>
      </c>
      <c r="O36" s="156" t="s">
        <v>11</v>
      </c>
      <c r="P36" s="83"/>
      <c r="Q36" s="83"/>
      <c r="R36" s="83"/>
      <c r="S36" s="83"/>
      <c r="T36" s="85"/>
      <c r="U36" s="83"/>
      <c r="V36" s="83"/>
      <c r="W36" s="83"/>
      <c r="X36" s="83"/>
    </row>
    <row r="37" spans="1:24" ht="24" customHeight="1" x14ac:dyDescent="0.25">
      <c r="A37" s="105" t="s">
        <v>44</v>
      </c>
      <c r="B37" s="159"/>
      <c r="C37" s="65"/>
      <c r="D37" s="65"/>
      <c r="E37" s="65"/>
      <c r="F37" s="65"/>
      <c r="G37" s="160"/>
      <c r="H37" s="153"/>
      <c r="I37" s="161" t="s">
        <v>44</v>
      </c>
      <c r="J37" s="162"/>
      <c r="K37" s="163"/>
      <c r="L37" s="163"/>
      <c r="M37" s="163"/>
      <c r="N37" s="163"/>
      <c r="O37" s="164"/>
      <c r="P37" s="83"/>
      <c r="Q37" s="83"/>
      <c r="R37" s="83"/>
      <c r="S37" s="83"/>
      <c r="T37" s="85"/>
      <c r="U37" s="83"/>
      <c r="V37" s="83"/>
      <c r="W37" s="83"/>
      <c r="X37" s="83"/>
    </row>
    <row r="38" spans="1:24" s="83" customFormat="1" ht="24" customHeight="1" x14ac:dyDescent="0.25">
      <c r="A38" s="105" t="s">
        <v>45</v>
      </c>
      <c r="B38" s="112">
        <v>32.759</v>
      </c>
      <c r="C38" s="114">
        <v>32.759</v>
      </c>
      <c r="D38" s="114">
        <v>32.759</v>
      </c>
      <c r="E38" s="114">
        <v>32.759</v>
      </c>
      <c r="F38" s="114">
        <v>32.805999999999997</v>
      </c>
      <c r="G38" s="165">
        <f t="shared" ref="G38:G45" si="4">SUM(B38:F38)</f>
        <v>163.84199999999998</v>
      </c>
      <c r="H38" s="153"/>
      <c r="I38" s="161" t="s">
        <v>45</v>
      </c>
      <c r="J38" s="113">
        <v>32.195</v>
      </c>
      <c r="K38" s="141">
        <v>32.195</v>
      </c>
      <c r="L38" s="122">
        <v>32.195</v>
      </c>
      <c r="M38" s="122">
        <v>32.241999999999997</v>
      </c>
      <c r="N38" s="122">
        <v>32.241999999999997</v>
      </c>
      <c r="O38" s="165">
        <f t="shared" ref="O38:O45" si="5">SUM(J38:N38)</f>
        <v>161.06899999999999</v>
      </c>
      <c r="T38" s="85"/>
    </row>
    <row r="39" spans="1:24" s="83" customFormat="1" ht="24" customHeight="1" x14ac:dyDescent="0.25">
      <c r="A39" s="105" t="s">
        <v>46</v>
      </c>
      <c r="B39" s="112">
        <v>37.784999999999997</v>
      </c>
      <c r="C39" s="114">
        <v>37.895000000000003</v>
      </c>
      <c r="D39" s="114">
        <v>37.619999999999997</v>
      </c>
      <c r="E39" s="114">
        <v>37.619999999999997</v>
      </c>
      <c r="F39" s="114">
        <v>37.619999999999997</v>
      </c>
      <c r="G39" s="165">
        <f t="shared" si="4"/>
        <v>188.54000000000002</v>
      </c>
      <c r="H39" s="153"/>
      <c r="I39" s="161" t="s">
        <v>46</v>
      </c>
      <c r="J39" s="166">
        <v>37.18</v>
      </c>
      <c r="K39" s="115">
        <v>37.125</v>
      </c>
      <c r="L39" s="115">
        <v>36.96</v>
      </c>
      <c r="M39" s="115">
        <v>37.015000000000001</v>
      </c>
      <c r="N39" s="115">
        <v>37.344999999999999</v>
      </c>
      <c r="O39" s="165">
        <f t="shared" si="5"/>
        <v>185.62500000000003</v>
      </c>
      <c r="T39" s="85"/>
    </row>
    <row r="40" spans="1:24" s="83" customFormat="1" ht="24" customHeight="1" x14ac:dyDescent="0.25">
      <c r="A40" s="105" t="s">
        <v>47</v>
      </c>
      <c r="B40" s="112">
        <v>41.22</v>
      </c>
      <c r="C40" s="114">
        <v>41.34</v>
      </c>
      <c r="D40" s="114">
        <v>41.04</v>
      </c>
      <c r="E40" s="114">
        <v>41.04</v>
      </c>
      <c r="F40" s="114">
        <v>41.04</v>
      </c>
      <c r="G40" s="165">
        <f t="shared" si="4"/>
        <v>205.67999999999998</v>
      </c>
      <c r="H40" s="153"/>
      <c r="I40" s="161" t="s">
        <v>47</v>
      </c>
      <c r="J40" s="166">
        <v>40.56</v>
      </c>
      <c r="K40" s="115">
        <v>40.5</v>
      </c>
      <c r="L40" s="115">
        <v>40.32</v>
      </c>
      <c r="M40" s="115">
        <v>40.380000000000003</v>
      </c>
      <c r="N40" s="115">
        <v>40.74</v>
      </c>
      <c r="O40" s="165">
        <f t="shared" si="5"/>
        <v>202.5</v>
      </c>
      <c r="T40" s="85"/>
    </row>
    <row r="41" spans="1:24" s="83" customFormat="1" ht="24" customHeight="1" x14ac:dyDescent="0.25">
      <c r="A41" s="105" t="s">
        <v>48</v>
      </c>
      <c r="B41" s="112">
        <v>45.341999999999999</v>
      </c>
      <c r="C41" s="114">
        <v>45.473999999999997</v>
      </c>
      <c r="D41" s="114">
        <v>45.143999999999998</v>
      </c>
      <c r="E41" s="114">
        <v>45.143999999999998</v>
      </c>
      <c r="F41" s="114">
        <v>45.143999999999998</v>
      </c>
      <c r="G41" s="165">
        <f t="shared" si="4"/>
        <v>226.24800000000002</v>
      </c>
      <c r="H41" s="153"/>
      <c r="I41" s="161" t="s">
        <v>48</v>
      </c>
      <c r="J41" s="113">
        <v>44.616</v>
      </c>
      <c r="K41" s="141">
        <v>44.55</v>
      </c>
      <c r="L41" s="115">
        <v>44.351999999999997</v>
      </c>
      <c r="M41" s="115">
        <v>44.417999999999999</v>
      </c>
      <c r="N41" s="115">
        <v>44.814</v>
      </c>
      <c r="O41" s="165">
        <f t="shared" si="5"/>
        <v>222.75</v>
      </c>
      <c r="T41" s="85"/>
    </row>
    <row r="42" spans="1:24" s="83" customFormat="1" ht="24" customHeight="1" x14ac:dyDescent="0.25">
      <c r="A42" s="105" t="s">
        <v>49</v>
      </c>
      <c r="B42" s="112">
        <v>50.151000000000003</v>
      </c>
      <c r="C42" s="114">
        <v>50.296999999999997</v>
      </c>
      <c r="D42" s="114">
        <v>49.932000000000002</v>
      </c>
      <c r="E42" s="114">
        <v>49.932000000000002</v>
      </c>
      <c r="F42" s="114">
        <v>49.932000000000002</v>
      </c>
      <c r="G42" s="165">
        <f t="shared" si="4"/>
        <v>250.24400000000003</v>
      </c>
      <c r="H42" s="153"/>
      <c r="I42" s="161" t="s">
        <v>49</v>
      </c>
      <c r="J42" s="166">
        <v>49.347999999999999</v>
      </c>
      <c r="K42" s="115">
        <v>49.274999999999999</v>
      </c>
      <c r="L42" s="115">
        <v>49.055999999999997</v>
      </c>
      <c r="M42" s="115">
        <v>49.128999999999998</v>
      </c>
      <c r="N42" s="115">
        <v>49.567</v>
      </c>
      <c r="O42" s="165">
        <f t="shared" si="5"/>
        <v>246.37499999999997</v>
      </c>
      <c r="T42" s="85"/>
    </row>
    <row r="43" spans="1:24" s="83" customFormat="1" ht="24" customHeight="1" x14ac:dyDescent="0.25">
      <c r="A43" s="105" t="s">
        <v>50</v>
      </c>
      <c r="B43" s="112">
        <v>51.524999999999999</v>
      </c>
      <c r="C43" s="114">
        <v>51.674999999999997</v>
      </c>
      <c r="D43" s="114">
        <v>51.3</v>
      </c>
      <c r="E43" s="114">
        <v>51.3</v>
      </c>
      <c r="F43" s="114">
        <v>51.3</v>
      </c>
      <c r="G43" s="165">
        <f t="shared" si="4"/>
        <v>257.10000000000002</v>
      </c>
      <c r="H43" s="153"/>
      <c r="I43" s="161" t="s">
        <v>50</v>
      </c>
      <c r="J43" s="166">
        <v>50.7</v>
      </c>
      <c r="K43" s="115">
        <v>50.625</v>
      </c>
      <c r="L43" s="115">
        <v>50.4</v>
      </c>
      <c r="M43" s="115">
        <v>50.475000000000001</v>
      </c>
      <c r="N43" s="115">
        <v>50.924999999999997</v>
      </c>
      <c r="O43" s="165">
        <f t="shared" si="5"/>
        <v>253.125</v>
      </c>
      <c r="T43" s="85"/>
    </row>
    <row r="44" spans="1:24" s="83" customFormat="1" ht="24" customHeight="1" thickBot="1" x14ac:dyDescent="0.3">
      <c r="A44" s="118" t="s">
        <v>51</v>
      </c>
      <c r="B44" s="119">
        <v>52.212000000000003</v>
      </c>
      <c r="C44" s="121">
        <v>52.363999999999997</v>
      </c>
      <c r="D44" s="121">
        <v>51.984000000000002</v>
      </c>
      <c r="E44" s="121">
        <v>51.984000000000002</v>
      </c>
      <c r="F44" s="121">
        <v>51.984000000000002</v>
      </c>
      <c r="G44" s="167">
        <f t="shared" si="4"/>
        <v>260.52800000000002</v>
      </c>
      <c r="H44" s="153"/>
      <c r="I44" s="168" t="s">
        <v>51</v>
      </c>
      <c r="J44" s="169">
        <v>51.375999999999998</v>
      </c>
      <c r="K44" s="122">
        <v>51.3</v>
      </c>
      <c r="L44" s="122">
        <v>51.072000000000003</v>
      </c>
      <c r="M44" s="122">
        <v>51.148000000000003</v>
      </c>
      <c r="N44" s="122">
        <v>51.603999999999999</v>
      </c>
      <c r="O44" s="167">
        <f t="shared" si="5"/>
        <v>256.5</v>
      </c>
      <c r="T44" s="85"/>
    </row>
    <row r="45" spans="1:24" s="83" customFormat="1" ht="24" customHeight="1" thickBot="1" x14ac:dyDescent="0.3">
      <c r="A45" s="124" t="s">
        <v>11</v>
      </c>
      <c r="B45" s="170">
        <f>SUM(B38:B44)</f>
        <v>310.99399999999997</v>
      </c>
      <c r="C45" s="171">
        <f>SUM(C38:C44)</f>
        <v>311.80399999999997</v>
      </c>
      <c r="D45" s="171">
        <f t="shared" ref="D45:E45" si="6">SUM(D38:D44)</f>
        <v>309.779</v>
      </c>
      <c r="E45" s="171">
        <f t="shared" si="6"/>
        <v>309.779</v>
      </c>
      <c r="F45" s="171">
        <f t="shared" ref="F45" si="7">SUM(F38:F44)</f>
        <v>309.82599999999996</v>
      </c>
      <c r="G45" s="128">
        <f t="shared" si="4"/>
        <v>1552.182</v>
      </c>
      <c r="H45" s="153"/>
      <c r="I45" s="172" t="s">
        <v>11</v>
      </c>
      <c r="J45" s="125">
        <f>SUM(J38:J44)</f>
        <v>305.97499999999997</v>
      </c>
      <c r="K45" s="173">
        <f t="shared" ref="K45:N45" si="8">SUM(K38:K44)</f>
        <v>305.57</v>
      </c>
      <c r="L45" s="173">
        <f t="shared" si="8"/>
        <v>304.35500000000002</v>
      </c>
      <c r="M45" s="173">
        <f t="shared" si="8"/>
        <v>304.80700000000002</v>
      </c>
      <c r="N45" s="173">
        <f t="shared" si="8"/>
        <v>307.23699999999997</v>
      </c>
      <c r="O45" s="128">
        <f t="shared" si="5"/>
        <v>1527.944</v>
      </c>
      <c r="T45" s="85"/>
    </row>
    <row r="46" spans="1:24" s="177" customFormat="1" ht="24" customHeight="1" thickBot="1" x14ac:dyDescent="0.3">
      <c r="A46" s="174"/>
      <c r="B46" s="174">
        <v>687</v>
      </c>
      <c r="C46" s="175">
        <v>689</v>
      </c>
      <c r="D46" s="175">
        <v>684</v>
      </c>
      <c r="E46" s="175">
        <v>684</v>
      </c>
      <c r="F46" s="175">
        <v>684</v>
      </c>
      <c r="G46" s="175"/>
      <c r="H46" s="175"/>
      <c r="I46" s="175"/>
      <c r="J46" s="175">
        <v>676</v>
      </c>
      <c r="K46" s="175">
        <v>675</v>
      </c>
      <c r="L46" s="175">
        <v>672</v>
      </c>
      <c r="M46" s="175">
        <v>673</v>
      </c>
      <c r="N46" s="175">
        <v>679</v>
      </c>
      <c r="O46" s="175"/>
      <c r="P46" s="175"/>
      <c r="Q46" s="175"/>
      <c r="R46" s="175"/>
      <c r="S46" s="175"/>
      <c r="T46" s="176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9">
    <mergeCell ref="B5:C5"/>
    <mergeCell ref="G5:H5"/>
    <mergeCell ref="K5:L5"/>
    <mergeCell ref="G7:H7"/>
    <mergeCell ref="L7:N7"/>
    <mergeCell ref="B7:C7"/>
    <mergeCell ref="P9:S9"/>
    <mergeCell ref="B22:H22"/>
    <mergeCell ref="J22:T32"/>
    <mergeCell ref="B35:G35"/>
    <mergeCell ref="J35:O35"/>
    <mergeCell ref="B9:J9"/>
    <mergeCell ref="K9:O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6" orientation="landscape" horizontalDpi="0" verticalDpi="0" r:id="rId1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SEM 1</vt:lpstr>
      <vt:lpstr>SEM 2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2021-03-12T02:58:14Z</cp:lastPrinted>
  <dcterms:created xsi:type="dcterms:W3CDTF">2021-03-04T08:17:33Z</dcterms:created>
  <dcterms:modified xsi:type="dcterms:W3CDTF">2021-03-13T19:11:02Z</dcterms:modified>
</cp:coreProperties>
</file>