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52832655-58FF-4251-B6C5-8CDF4C400825}" xr6:coauthVersionLast="36" xr6:coauthVersionMax="36" xr10:uidLastSave="{00000000-0000-0000-0000-000000000000}"/>
  <bookViews>
    <workbookView xWindow="0" yWindow="0" windowWidth="20490" windowHeight="754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B208" i="248" l="1"/>
  <c r="G206" i="250"/>
  <c r="F206" i="250"/>
  <c r="E206" i="250"/>
  <c r="D206" i="250"/>
  <c r="C206" i="250"/>
  <c r="B206" i="250"/>
  <c r="H203" i="250" l="1"/>
  <c r="G203" i="250"/>
  <c r="F203" i="250"/>
  <c r="E203" i="250"/>
  <c r="D203" i="250"/>
  <c r="C203" i="250"/>
  <c r="B203" i="250"/>
  <c r="G186" i="249"/>
  <c r="F186" i="249"/>
  <c r="E186" i="249"/>
  <c r="D186" i="249"/>
  <c r="C186" i="249"/>
  <c r="B186" i="249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5" i="248" l="1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I190" i="251" l="1"/>
  <c r="F190" i="251"/>
  <c r="E190" i="251"/>
  <c r="D190" i="251"/>
  <c r="C190" i="251"/>
  <c r="B190" i="251"/>
  <c r="G188" i="251"/>
  <c r="G187" i="251"/>
  <c r="F187" i="251"/>
  <c r="E187" i="251"/>
  <c r="D187" i="251"/>
  <c r="C187" i="251"/>
  <c r="B187" i="251"/>
  <c r="G186" i="251"/>
  <c r="F186" i="251"/>
  <c r="E186" i="251"/>
  <c r="D186" i="251"/>
  <c r="C186" i="251"/>
  <c r="B186" i="251"/>
  <c r="J206" i="250"/>
  <c r="H204" i="250"/>
  <c r="H202" i="250"/>
  <c r="G202" i="250"/>
  <c r="F202" i="250"/>
  <c r="E202" i="250"/>
  <c r="D202" i="250"/>
  <c r="C202" i="250"/>
  <c r="B202" i="250"/>
  <c r="I189" i="249"/>
  <c r="F189" i="249"/>
  <c r="E189" i="249"/>
  <c r="D189" i="249"/>
  <c r="C189" i="249"/>
  <c r="B189" i="249"/>
  <c r="G187" i="249"/>
  <c r="G185" i="249"/>
  <c r="F185" i="249"/>
  <c r="E185" i="249"/>
  <c r="D185" i="249"/>
  <c r="C185" i="249"/>
  <c r="B185" i="249"/>
  <c r="AA208" i="248"/>
  <c r="Y206" i="248"/>
  <c r="Y205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J204" i="250" l="1"/>
  <c r="K204" i="250" s="1"/>
  <c r="I176" i="251"/>
  <c r="F176" i="251"/>
  <c r="E176" i="251"/>
  <c r="D176" i="251"/>
  <c r="C176" i="251"/>
  <c r="B176" i="251"/>
  <c r="G174" i="251"/>
  <c r="I188" i="251" s="1"/>
  <c r="J188" i="251" s="1"/>
  <c r="G173" i="251"/>
  <c r="F173" i="251"/>
  <c r="E173" i="251"/>
  <c r="D173" i="251"/>
  <c r="C173" i="251"/>
  <c r="B173" i="251"/>
  <c r="G172" i="251"/>
  <c r="F172" i="251"/>
  <c r="E172" i="251"/>
  <c r="D172" i="251"/>
  <c r="C172" i="251"/>
  <c r="B172" i="251"/>
  <c r="J190" i="250"/>
  <c r="G190" i="250"/>
  <c r="F190" i="250"/>
  <c r="E190" i="250"/>
  <c r="D190" i="250"/>
  <c r="C190" i="250"/>
  <c r="B190" i="250"/>
  <c r="H188" i="250"/>
  <c r="H187" i="250"/>
  <c r="G187" i="250"/>
  <c r="F187" i="250"/>
  <c r="E187" i="250"/>
  <c r="D187" i="250"/>
  <c r="C187" i="250"/>
  <c r="B187" i="250"/>
  <c r="H186" i="250"/>
  <c r="G186" i="250"/>
  <c r="F186" i="250"/>
  <c r="E186" i="250"/>
  <c r="D186" i="250"/>
  <c r="C186" i="250"/>
  <c r="B186" i="250"/>
  <c r="I176" i="249"/>
  <c r="F176" i="249"/>
  <c r="E176" i="249"/>
  <c r="D176" i="249"/>
  <c r="C176" i="249"/>
  <c r="B176" i="249"/>
  <c r="G174" i="249"/>
  <c r="I187" i="249" s="1"/>
  <c r="J187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AA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Y190" i="248"/>
  <c r="AA206" i="248" s="1"/>
  <c r="AB206" i="248" s="1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I163" i="251" l="1"/>
  <c r="F163" i="251"/>
  <c r="E163" i="251"/>
  <c r="D163" i="251"/>
  <c r="C163" i="251"/>
  <c r="B163" i="251"/>
  <c r="G161" i="251"/>
  <c r="I174" i="251" s="1"/>
  <c r="J174" i="251" s="1"/>
  <c r="G160" i="251"/>
  <c r="F160" i="251"/>
  <c r="E160" i="251"/>
  <c r="D160" i="251"/>
  <c r="C160" i="251"/>
  <c r="B160" i="251"/>
  <c r="G159" i="251"/>
  <c r="F159" i="251"/>
  <c r="E159" i="251"/>
  <c r="D159" i="251"/>
  <c r="C159" i="251"/>
  <c r="B159" i="251"/>
  <c r="J176" i="250"/>
  <c r="G176" i="250"/>
  <c r="F176" i="250"/>
  <c r="E176" i="250"/>
  <c r="D176" i="250"/>
  <c r="C176" i="250"/>
  <c r="B176" i="250"/>
  <c r="H174" i="250"/>
  <c r="J188" i="250" s="1"/>
  <c r="K188" i="250" s="1"/>
  <c r="H173" i="250"/>
  <c r="G173" i="250"/>
  <c r="F173" i="250"/>
  <c r="E173" i="250"/>
  <c r="D173" i="250"/>
  <c r="C173" i="250"/>
  <c r="B173" i="250"/>
  <c r="H172" i="250"/>
  <c r="G172" i="250"/>
  <c r="F172" i="250"/>
  <c r="E172" i="250"/>
  <c r="D172" i="250"/>
  <c r="C172" i="250"/>
  <c r="B172" i="250"/>
  <c r="I163" i="249"/>
  <c r="F163" i="249"/>
  <c r="E163" i="249"/>
  <c r="D163" i="249"/>
  <c r="C163" i="249"/>
  <c r="B163" i="249"/>
  <c r="G161" i="249"/>
  <c r="I174" i="249" s="1"/>
  <c r="J174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AA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Y176" i="248"/>
  <c r="AA190" i="248" s="1"/>
  <c r="AB190" i="248" s="1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I150" i="251" l="1"/>
  <c r="F150" i="251"/>
  <c r="E150" i="251"/>
  <c r="D150" i="251"/>
  <c r="C150" i="251"/>
  <c r="B150" i="251"/>
  <c r="G148" i="251"/>
  <c r="G147" i="251"/>
  <c r="F147" i="251"/>
  <c r="E147" i="251"/>
  <c r="D147" i="251"/>
  <c r="C147" i="251"/>
  <c r="B147" i="251"/>
  <c r="G146" i="251"/>
  <c r="F146" i="251"/>
  <c r="E146" i="251"/>
  <c r="D146" i="251"/>
  <c r="C146" i="251"/>
  <c r="B146" i="251"/>
  <c r="J162" i="250"/>
  <c r="G162" i="250"/>
  <c r="F162" i="250"/>
  <c r="E162" i="250"/>
  <c r="D162" i="250"/>
  <c r="C162" i="250"/>
  <c r="B162" i="250"/>
  <c r="H160" i="250"/>
  <c r="J174" i="250" s="1"/>
  <c r="K174" i="250" s="1"/>
  <c r="H159" i="250"/>
  <c r="G159" i="250"/>
  <c r="F159" i="250"/>
  <c r="E159" i="250"/>
  <c r="D159" i="250"/>
  <c r="C159" i="250"/>
  <c r="B159" i="250"/>
  <c r="H158" i="250"/>
  <c r="G158" i="250"/>
  <c r="F158" i="250"/>
  <c r="E158" i="250"/>
  <c r="D158" i="250"/>
  <c r="C158" i="250"/>
  <c r="B158" i="250"/>
  <c r="I150" i="249"/>
  <c r="F150" i="249"/>
  <c r="E150" i="249"/>
  <c r="D150" i="249"/>
  <c r="C150" i="249"/>
  <c r="B150" i="249"/>
  <c r="G148" i="249"/>
  <c r="G147" i="249"/>
  <c r="F147" i="249"/>
  <c r="E147" i="249"/>
  <c r="D147" i="249"/>
  <c r="C147" i="249"/>
  <c r="B147" i="249"/>
  <c r="G146" i="249"/>
  <c r="F146" i="249"/>
  <c r="E146" i="249"/>
  <c r="D146" i="249"/>
  <c r="C146" i="249"/>
  <c r="B146" i="249"/>
  <c r="AA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Y162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I161" i="251" l="1"/>
  <c r="J161" i="251" s="1"/>
  <c r="AA176" i="248"/>
  <c r="AB176" i="248" s="1"/>
  <c r="I161" i="249"/>
  <c r="J161" i="249" s="1"/>
  <c r="F137" i="251"/>
  <c r="E137" i="251"/>
  <c r="D137" i="251"/>
  <c r="C137" i="251"/>
  <c r="B137" i="251"/>
  <c r="I137" i="251"/>
  <c r="G134" i="251"/>
  <c r="F134" i="251"/>
  <c r="E134" i="251"/>
  <c r="D134" i="251"/>
  <c r="C134" i="251"/>
  <c r="B134" i="251"/>
  <c r="G135" i="251"/>
  <c r="I148" i="251" s="1"/>
  <c r="J148" i="251" s="1"/>
  <c r="G133" i="251"/>
  <c r="F133" i="251"/>
  <c r="E133" i="251"/>
  <c r="D133" i="251"/>
  <c r="C133" i="251"/>
  <c r="B133" i="251"/>
  <c r="J148" i="250" l="1"/>
  <c r="G148" i="250"/>
  <c r="F148" i="250"/>
  <c r="E148" i="250"/>
  <c r="D148" i="250"/>
  <c r="C148" i="250"/>
  <c r="B148" i="250"/>
  <c r="H145" i="250"/>
  <c r="G145" i="250"/>
  <c r="F145" i="250"/>
  <c r="E145" i="250"/>
  <c r="D145" i="250"/>
  <c r="C145" i="250"/>
  <c r="B145" i="250"/>
  <c r="H146" i="250"/>
  <c r="H144" i="250"/>
  <c r="G144" i="250"/>
  <c r="F144" i="250"/>
  <c r="E144" i="250"/>
  <c r="D144" i="250"/>
  <c r="C144" i="250"/>
  <c r="B144" i="250"/>
  <c r="I137" i="249"/>
  <c r="F137" i="249"/>
  <c r="E137" i="249"/>
  <c r="D137" i="249"/>
  <c r="C137" i="249"/>
  <c r="B137" i="249"/>
  <c r="G134" i="249"/>
  <c r="F134" i="249"/>
  <c r="E134" i="249"/>
  <c r="D134" i="249"/>
  <c r="C134" i="249"/>
  <c r="B134" i="249"/>
  <c r="G135" i="249"/>
  <c r="G133" i="249"/>
  <c r="F133" i="249"/>
  <c r="E133" i="249"/>
  <c r="D133" i="249"/>
  <c r="C133" i="249"/>
  <c r="B133" i="249"/>
  <c r="AA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48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J160" i="250" l="1"/>
  <c r="K160" i="250" s="1"/>
  <c r="AA162" i="248"/>
  <c r="AB162" i="248" s="1"/>
  <c r="I148" i="249"/>
  <c r="J148" i="249" s="1"/>
  <c r="H131" i="250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B121" i="251"/>
  <c r="G120" i="251"/>
  <c r="F120" i="251"/>
  <c r="E120" i="251"/>
  <c r="D120" i="251"/>
  <c r="C120" i="251"/>
  <c r="B120" i="251"/>
  <c r="J134" i="250"/>
  <c r="I135" i="251" l="1"/>
  <c r="J135" i="251" s="1"/>
  <c r="G134" i="250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J146" i="250" s="1"/>
  <c r="K146" i="250" s="1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AA148" i="248" s="1"/>
  <c r="AB148" i="248" s="1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I135" i="249" l="1"/>
  <c r="J135" i="249" s="1"/>
  <c r="G81" i="251"/>
  <c r="G94" i="251"/>
  <c r="G107" i="251"/>
  <c r="I110" i="251" l="1"/>
  <c r="F110" i="251"/>
  <c r="E110" i="251"/>
  <c r="D110" i="251"/>
  <c r="C110" i="251"/>
  <c r="B110" i="251"/>
  <c r="G108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2" i="251" l="1"/>
  <c r="J122" i="251" s="1"/>
  <c r="I122" i="249"/>
  <c r="J122" i="249" s="1"/>
  <c r="K132" i="250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108" i="251" l="1"/>
  <c r="J108" i="251" s="1"/>
  <c r="K117" i="250"/>
  <c r="L117" i="250" s="1"/>
  <c r="AB119" i="248"/>
  <c r="AC119" i="248" s="1"/>
  <c r="I84" i="251"/>
  <c r="F84" i="251"/>
  <c r="E84" i="251"/>
  <c r="D84" i="251"/>
  <c r="C84" i="251"/>
  <c r="B84" i="251"/>
  <c r="G82" i="25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95" i="249" l="1"/>
  <c r="J95" i="249" s="1"/>
  <c r="I95" i="251"/>
  <c r="J95" i="251" s="1"/>
  <c r="AB105" i="248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I82" i="251" l="1"/>
  <c r="J82" i="251" s="1"/>
  <c r="I82" i="249"/>
  <c r="J82" i="249" s="1"/>
  <c r="K89" i="250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I69" i="251" l="1"/>
  <c r="J69" i="251" s="1"/>
  <c r="I69" i="249"/>
  <c r="J69" i="249" s="1"/>
  <c r="AB77" i="248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I56" i="249" s="1"/>
  <c r="J56" i="249" s="1"/>
  <c r="G42" i="249"/>
  <c r="F42" i="249"/>
  <c r="E42" i="249"/>
  <c r="D42" i="249"/>
  <c r="C42" i="249"/>
  <c r="G41" i="249"/>
  <c r="F41" i="249"/>
  <c r="E41" i="249"/>
  <c r="D41" i="249"/>
  <c r="C41" i="249"/>
  <c r="B41" i="249"/>
  <c r="I56" i="251" l="1"/>
  <c r="J56" i="251" s="1"/>
  <c r="K61" i="250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I43" i="251" l="1"/>
  <c r="J43" i="251" s="1"/>
  <c r="J46" i="250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P16" i="248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8" l="1"/>
  <c r="B4" i="239"/>
  <c r="D4" i="239" s="1"/>
  <c r="B4" i="240"/>
  <c r="D4" i="240" s="1"/>
  <c r="J18" i="250"/>
  <c r="K18" i="250" s="1"/>
  <c r="J32" i="250"/>
  <c r="K32" i="250" s="1"/>
  <c r="I17" i="249"/>
  <c r="J17" i="249" s="1"/>
  <c r="I30" i="249"/>
  <c r="J30" i="249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G6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<sst xmlns="http://schemas.openxmlformats.org/spreadsheetml/2006/main" count="1381" uniqueCount="103">
  <si>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</si>
  <si>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</si>
  <si>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</si>
  <si>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</si>
  <si>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</si>
  <si>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</si>
  <si>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</si>
  <si>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</si>
  <si>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</si>
  <si>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</si>
  <si>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</si>
  <si>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</si>
  <si>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</si>
  <si>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</si>
  <si>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</si>
  <si>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</si>
  <si>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</si>
  <si>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</si>
  <si>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</si>
  <si>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</si>
  <si>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</si>
  <si>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</si>
  <si>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</si>
  <si>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</si>
  <si>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</si>
  <si>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</si>
  <si>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</si>
  <si>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</si>
  <si>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</si>
  <si>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</si>
  <si>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</si>
  <si>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</si>
  <si>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</si>
  <si>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</si>
  <si>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</si>
  <si>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</si>
  <si>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</si>
  <si>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</si>
  <si>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</si>
  <si>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</si>
  <si>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</si>
  <si>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</si>
  <si>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</si>
  <si>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</si>
  <si>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</si>
  <si>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</si>
  <si>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</si>
  <si>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</si>
  <si>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</si>
  <si>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</si>
  <si>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</si>
  <si>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</si>
  <si>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</si>
  <si>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</si>
  <si>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</si>
  <si>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</si>
  <si>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</si>
  <si>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</si>
  <si>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</si>
  <si>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</si>
  <si>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</si>
  <si>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</si>
  <si>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</si>
  <si>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</si>
  <si>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</si>
  <si>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</si>
  <si>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</si>
  <si>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</si>
  <si>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</si>
  <si>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</si>
  <si>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</si>
  <si>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</si>
  <si>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</si>
  <si>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</si>
  <si>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</si>
  <si>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</si>
  <si>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</si>
  <si>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</si>
  <si>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</si>
  <si>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</si>
  <si>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</si>
  <si>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</si>
  <si>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</si>
  <si>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</si>
  <si>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</si>
  <si>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</si>
  <si>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</si>
  <si>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</si>
  <si>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</si>
  <si>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</si>
  <si>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</si>
  <si>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</si>
  <si>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</si>
  <si>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</si>
  <si>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</si>
  <si>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</si>
  <si>
    <t>Semana 10</t>
  </si>
  <si>
    <t>Semana 11</t>
  </si>
  <si>
    <t>Mañana mando a pesa nuevamente esta cepa</t>
  </si>
  <si>
    <t>Semana 12</t>
  </si>
  <si>
    <t>Semana 13</t>
  </si>
  <si>
    <t>Semana 14</t>
  </si>
  <si>
    <t>Descartes por grading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</si>
</sst>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</font>
    <font>
      <sz val="11"/>
      <name val="Arial"/>
      <family val="2"/>
    </font>
    <font>
      <sz val="11"/>
      <color indexed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478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164" fontId="29" fillId="0" borderId="20" xfId="0" applyNumberFormat="1" applyFont="1" applyBorder="1" applyAlignment="1">
      <alignment horizontal="center" vertical="center"/>
    </xf>
    <xf numFmtId="164" fontId="29" fillId="0" borderId="5" xfId="0" applyNumberFormat="1" applyFont="1" applyBorder="1" applyAlignment="1">
      <alignment horizontal="center" vertical="center"/>
    </xf>
    <xf numFmtId="10" fontId="29" fillId="0" borderId="20" xfId="491" applyNumberFormat="1" applyFont="1" applyBorder="1" applyAlignment="1">
      <alignment horizontal="center" vertical="center"/>
    </xf>
    <xf numFmtId="10" fontId="29" fillId="0" borderId="5" xfId="491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9" fillId="0" borderId="50" xfId="0" applyNumberFormat="1" applyFont="1" applyBorder="1" applyAlignment="1">
      <alignment horizontal="center" vertical="center"/>
    </xf>
    <xf numFmtId="10" fontId="29" fillId="0" borderId="5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4" fillId="19" borderId="8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2" fontId="29" fillId="3" borderId="50" xfId="0" applyNumberFormat="1" applyFont="1" applyFill="1" applyBorder="1" applyAlignment="1">
      <alignment horizontal="center" vertical="center"/>
    </xf>
    <xf numFmtId="2" fontId="29" fillId="3" borderId="20" xfId="0" applyNumberFormat="1" applyFont="1" applyFill="1" applyBorder="1" applyAlignment="1">
      <alignment horizontal="center" vertical="center"/>
    </xf>
    <xf numFmtId="2" fontId="29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10" xfId="491" xr:uid="{00000000-0005-0000-0000-0000DB010000}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6" xfId="487" xr:uid="{00000000-0005-0000-0000-0000E2010000}"/>
    <cellStyle name="Porcentaje 7" xfId="488" xr:uid="{00000000-0005-0000-0000-0000E3010000}"/>
    <cellStyle name="Porcentaje 8" xfId="489" xr:uid="{00000000-0005-0000-0000-0000E4010000}"/>
    <cellStyle name="Porcentaje 9" xfId="490" xr:uid="{00000000-0005-0000-0000-0000E5010000}"/>
    <cellStyle name="Porcentual 2" xfId="4" xr:uid="{00000000-0005-0000-0000-0000E6010000}"/>
    <cellStyle name="Porcentual 2 2" xfId="11" xr:uid="{00000000-0005-0000-0000-0000E7010000}"/>
    <cellStyle name="Porcentual 3" xfId="5" xr:uid="{00000000-0005-0000-0000-0000E8010000}"/>
    <cellStyle name="Porcentual 3 2" xfId="12" xr:uid="{00000000-0005-0000-0000-0000E9010000}"/>
    <cellStyle name="Porcentual 4" xfId="6" xr:uid="{00000000-0005-0000-0000-0000EA010000}"/>
    <cellStyle name="Porcentual 4 2" xfId="13" xr:uid="{00000000-0005-0000-0000-0000EB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83680"/>
        <c:axId val="195793664"/>
      </c:barChart>
      <c:catAx>
        <c:axId val="19578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793664"/>
        <c:crosses val="autoZero"/>
        <c:auto val="1"/>
        <c:lblAlgn val="ctr"/>
        <c:lblOffset val="100"/>
        <c:noMultiLvlLbl val="0"/>
      </c:catAx>
      <c:valAx>
        <c:axId val="19579366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7836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143552"/>
        <c:axId val="195145088"/>
      </c:barChart>
      <c:catAx>
        <c:axId val="19514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45088"/>
        <c:crosses val="autoZero"/>
        <c:auto val="1"/>
        <c:lblAlgn val="ctr"/>
        <c:lblOffset val="100"/>
        <c:noMultiLvlLbl val="0"/>
      </c:catAx>
      <c:valAx>
        <c:axId val="19514508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43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87456"/>
        <c:axId val="195188992"/>
      </c:lineChart>
      <c:catAx>
        <c:axId val="19518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88992"/>
        <c:crosses val="autoZero"/>
        <c:auto val="1"/>
        <c:lblAlgn val="ctr"/>
        <c:lblOffset val="100"/>
        <c:noMultiLvlLbl val="0"/>
      </c:catAx>
      <c:valAx>
        <c:axId val="19518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874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227648"/>
        <c:axId val="195229184"/>
      </c:lineChart>
      <c:catAx>
        <c:axId val="19522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229184"/>
        <c:crosses val="autoZero"/>
        <c:auto val="1"/>
        <c:lblAlgn val="ctr"/>
        <c:lblOffset val="100"/>
        <c:noMultiLvlLbl val="0"/>
      </c:catAx>
      <c:valAx>
        <c:axId val="19522918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2276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18112"/>
        <c:axId val="196619648"/>
      </c:lineChart>
      <c:catAx>
        <c:axId val="19661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19648"/>
        <c:crosses val="autoZero"/>
        <c:auto val="1"/>
        <c:lblAlgn val="ctr"/>
        <c:lblOffset val="100"/>
        <c:noMultiLvlLbl val="0"/>
      </c:catAx>
      <c:valAx>
        <c:axId val="19661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618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16640"/>
        <c:axId val="196418176"/>
      </c:lineChart>
      <c:catAx>
        <c:axId val="19641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18176"/>
        <c:crosses val="autoZero"/>
        <c:auto val="1"/>
        <c:lblAlgn val="ctr"/>
        <c:lblOffset val="100"/>
        <c:noMultiLvlLbl val="0"/>
      </c:catAx>
      <c:valAx>
        <c:axId val="19641817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4166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486272"/>
        <c:axId val="196487808"/>
      </c:barChart>
      <c:catAx>
        <c:axId val="19648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87808"/>
        <c:crosses val="autoZero"/>
        <c:auto val="1"/>
        <c:lblAlgn val="ctr"/>
        <c:lblOffset val="100"/>
        <c:noMultiLvlLbl val="0"/>
      </c:catAx>
      <c:valAx>
        <c:axId val="19648780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4862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15328"/>
        <c:axId val="196516864"/>
      </c:lineChart>
      <c:catAx>
        <c:axId val="19651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516864"/>
        <c:crosses val="autoZero"/>
        <c:auto val="1"/>
        <c:lblAlgn val="ctr"/>
        <c:lblOffset val="100"/>
        <c:noMultiLvlLbl val="0"/>
      </c:catAx>
      <c:valAx>
        <c:axId val="19651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153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66016"/>
        <c:axId val="196571904"/>
      </c:lineChart>
      <c:catAx>
        <c:axId val="19656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571904"/>
        <c:crosses val="autoZero"/>
        <c:auto val="1"/>
        <c:lblAlgn val="ctr"/>
        <c:lblOffset val="100"/>
        <c:noMultiLvlLbl val="0"/>
      </c:catAx>
      <c:valAx>
        <c:axId val="1965719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66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017600"/>
        <c:axId val="197019136"/>
      </c:barChart>
      <c:catAx>
        <c:axId val="19701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019136"/>
        <c:crosses val="autoZero"/>
        <c:auto val="1"/>
        <c:lblAlgn val="ctr"/>
        <c:lblOffset val="100"/>
        <c:noMultiLvlLbl val="0"/>
      </c:catAx>
      <c:valAx>
        <c:axId val="19701913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176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61248"/>
        <c:axId val="197063040"/>
      </c:lineChart>
      <c:catAx>
        <c:axId val="19706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063040"/>
        <c:crosses val="autoZero"/>
        <c:auto val="1"/>
        <c:lblAlgn val="ctr"/>
        <c:lblOffset val="100"/>
        <c:noMultiLvlLbl val="0"/>
      </c:catAx>
      <c:valAx>
        <c:axId val="19706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61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61472"/>
        <c:axId val="196763008"/>
      </c:lineChart>
      <c:catAx>
        <c:axId val="19676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763008"/>
        <c:crosses val="autoZero"/>
        <c:auto val="1"/>
        <c:lblAlgn val="ctr"/>
        <c:lblOffset val="100"/>
        <c:noMultiLvlLbl val="0"/>
      </c:catAx>
      <c:valAx>
        <c:axId val="19676300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7614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66" t="s">
        <v>18</v>
      </c>
      <c r="C4" s="467"/>
      <c r="D4" s="467"/>
      <c r="E4" s="467"/>
      <c r="F4" s="467"/>
      <c r="G4" s="467"/>
      <c r="H4" s="467"/>
      <c r="I4" s="467"/>
      <c r="J4" s="468"/>
      <c r="K4" s="466" t="s">
        <v>21</v>
      </c>
      <c r="L4" s="467"/>
      <c r="M4" s="467"/>
      <c r="N4" s="467"/>
      <c r="O4" s="467"/>
      <c r="P4" s="467"/>
      <c r="Q4" s="467"/>
      <c r="R4" s="467"/>
      <c r="S4" s="467"/>
      <c r="T4" s="468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66" t="s">
        <v>23</v>
      </c>
      <c r="C17" s="467"/>
      <c r="D17" s="467"/>
      <c r="E17" s="467"/>
      <c r="F17" s="468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K189"/>
  <sheetViews>
    <sheetView showGridLines="0" topLeftCell="A157" zoomScale="75" zoomScaleNormal="75" workbookViewId="0">
      <selection activeCell="M182" sqref="M182"/>
    </sheetView>
  </sheetViews>
  <sheetFormatPr baseColWidth="10" defaultColWidth="19.85546875" defaultRowHeight="12.75" x14ac:dyDescent="0.2"/>
  <cols>
    <col min="1" max="1" width="16.85546875" style="311" customWidth="1"/>
    <col min="2" max="2" width="11.28515625" style="311" customWidth="1"/>
    <col min="3" max="6" width="9.7109375" style="311" customWidth="1"/>
    <col min="7" max="7" width="9.28515625" style="311" bestFit="1" customWidth="1"/>
    <col min="8" max="8" width="10.7109375" style="311" customWidth="1"/>
    <col min="9" max="10" width="9.28515625" style="311" customWidth="1"/>
    <col min="11" max="11" width="9.85546875" style="311" customWidth="1"/>
    <col min="12" max="12" width="9.7109375" style="311" bestFit="1" customWidth="1"/>
    <col min="13" max="13" width="10.42578125" style="311" customWidth="1"/>
    <col min="14" max="16" width="11" style="311" customWidth="1"/>
    <col min="17" max="16384" width="19.8554687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36.799999999999997</v>
      </c>
    </row>
    <row r="3" spans="1:7" x14ac:dyDescent="0.2">
      <c r="A3" s="311" t="s">
        <v>7</v>
      </c>
      <c r="B3" s="311">
        <v>69</v>
      </c>
    </row>
    <row r="4" spans="1:7" x14ac:dyDescent="0.2">
      <c r="A4" s="311" t="s">
        <v>60</v>
      </c>
      <c r="B4" s="311">
        <v>3427</v>
      </c>
    </row>
    <row r="6" spans="1:7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471" t="s">
        <v>53</v>
      </c>
      <c r="C9" s="472"/>
      <c r="D9" s="472"/>
      <c r="E9" s="472"/>
      <c r="F9" s="473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.5" thickBot="1" x14ac:dyDescent="0.25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471" t="s">
        <v>53</v>
      </c>
      <c r="C22" s="472"/>
      <c r="D22" s="472"/>
      <c r="E22" s="472"/>
      <c r="F22" s="473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.5" thickBot="1" x14ac:dyDescent="0.25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">
      <c r="A33" s="253"/>
      <c r="B33" s="228"/>
      <c r="C33" s="228"/>
      <c r="D33" s="228"/>
      <c r="E33" s="228"/>
      <c r="F33" s="228"/>
      <c r="G33" s="228"/>
    </row>
    <row r="34" spans="1:10" ht="13.5" thickBot="1" x14ac:dyDescent="0.25">
      <c r="B34" s="229">
        <v>432.09150326797385</v>
      </c>
    </row>
    <row r="35" spans="1:10" s="381" customFormat="1" ht="13.5" thickBot="1" x14ac:dyDescent="0.25">
      <c r="A35" s="319" t="s">
        <v>79</v>
      </c>
      <c r="B35" s="471" t="s">
        <v>53</v>
      </c>
      <c r="C35" s="472"/>
      <c r="D35" s="472"/>
      <c r="E35" s="472"/>
      <c r="F35" s="473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.5" thickBot="1" x14ac:dyDescent="0.25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471" t="s">
        <v>53</v>
      </c>
      <c r="C48" s="472"/>
      <c r="D48" s="472"/>
      <c r="E48" s="472"/>
      <c r="F48" s="473"/>
      <c r="G48" s="348" t="s">
        <v>0</v>
      </c>
    </row>
    <row r="49" spans="1:11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.5" thickBot="1" x14ac:dyDescent="0.25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.5" thickBot="1" x14ac:dyDescent="0.25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.5" thickBot="1" x14ac:dyDescent="0.25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25">
      <c r="A61" s="319" t="s">
        <v>83</v>
      </c>
      <c r="B61" s="471" t="s">
        <v>53</v>
      </c>
      <c r="C61" s="472"/>
      <c r="D61" s="472"/>
      <c r="E61" s="472"/>
      <c r="F61" s="473"/>
      <c r="G61" s="348" t="s">
        <v>0</v>
      </c>
      <c r="K61" s="379" t="s">
        <v>84</v>
      </c>
    </row>
    <row r="62" spans="1:11" s="402" customFormat="1" x14ac:dyDescent="0.2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.5" thickBot="1" x14ac:dyDescent="0.25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.5" thickBot="1" x14ac:dyDescent="0.25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.5" thickBot="1" x14ac:dyDescent="0.25"/>
    <row r="74" spans="1:11" ht="13.5" thickBot="1" x14ac:dyDescent="0.25">
      <c r="A74" s="319" t="s">
        <v>86</v>
      </c>
      <c r="B74" s="471" t="s">
        <v>53</v>
      </c>
      <c r="C74" s="472"/>
      <c r="D74" s="472"/>
      <c r="E74" s="472"/>
      <c r="F74" s="473"/>
      <c r="G74" s="348" t="s">
        <v>0</v>
      </c>
      <c r="H74" s="407"/>
      <c r="I74" s="407"/>
      <c r="J74" s="407"/>
      <c r="K74" s="379" t="s">
        <v>87</v>
      </c>
    </row>
    <row r="75" spans="1:11" x14ac:dyDescent="0.2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.5" thickBot="1" x14ac:dyDescent="0.25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.5" thickBot="1" x14ac:dyDescent="0.25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.5" thickBot="1" x14ac:dyDescent="0.25"/>
    <row r="87" spans="1:11" s="411" customFormat="1" ht="13.5" thickBot="1" x14ac:dyDescent="0.25">
      <c r="A87" s="319" t="s">
        <v>88</v>
      </c>
      <c r="B87" s="471" t="s">
        <v>53</v>
      </c>
      <c r="C87" s="472"/>
      <c r="D87" s="472"/>
      <c r="E87" s="472"/>
      <c r="F87" s="473"/>
      <c r="G87" s="348" t="s">
        <v>0</v>
      </c>
    </row>
    <row r="88" spans="1:11" s="411" customFormat="1" x14ac:dyDescent="0.2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.5" thickBot="1" x14ac:dyDescent="0.25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.5" thickBot="1" x14ac:dyDescent="0.25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.5" thickBot="1" x14ac:dyDescent="0.25"/>
    <row r="100" spans="1:10" ht="13.5" thickBot="1" x14ac:dyDescent="0.25">
      <c r="A100" s="319" t="s">
        <v>90</v>
      </c>
      <c r="B100" s="471" t="s">
        <v>53</v>
      </c>
      <c r="C100" s="472"/>
      <c r="D100" s="472"/>
      <c r="E100" s="472"/>
      <c r="F100" s="473"/>
      <c r="G100" s="348" t="s">
        <v>0</v>
      </c>
      <c r="H100" s="417"/>
      <c r="I100" s="417"/>
      <c r="J100" s="417"/>
    </row>
    <row r="101" spans="1:10" x14ac:dyDescent="0.2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.5" thickBot="1" x14ac:dyDescent="0.25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.5" thickBot="1" x14ac:dyDescent="0.25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">
      <c r="A111" s="253"/>
      <c r="B111" s="228"/>
      <c r="C111" s="228"/>
      <c r="D111" s="228"/>
      <c r="E111" s="228"/>
      <c r="F111" s="228"/>
      <c r="G111" s="228"/>
    </row>
    <row r="112" spans="1:10" x14ac:dyDescent="0.2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.5" thickBot="1" x14ac:dyDescent="0.25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25">
      <c r="A114" s="319" t="s">
        <v>94</v>
      </c>
      <c r="B114" s="471" t="s">
        <v>53</v>
      </c>
      <c r="C114" s="472"/>
      <c r="D114" s="472"/>
      <c r="E114" s="472"/>
      <c r="F114" s="473"/>
      <c r="G114" s="348" t="s">
        <v>0</v>
      </c>
    </row>
    <row r="115" spans="1:10" s="423" customFormat="1" x14ac:dyDescent="0.2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.5" thickBot="1" x14ac:dyDescent="0.25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.5" thickBot="1" x14ac:dyDescent="0.25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471" t="s">
        <v>53</v>
      </c>
      <c r="C127" s="472"/>
      <c r="D127" s="472"/>
      <c r="E127" s="472"/>
      <c r="F127" s="473"/>
      <c r="G127" s="348" t="s">
        <v>0</v>
      </c>
    </row>
    <row r="128" spans="1:10" s="430" customFormat="1" x14ac:dyDescent="0.2">
      <c r="A128" s="227" t="s">
        <v>2</v>
      </c>
      <c r="B128" s="261">
        <v>1</v>
      </c>
      <c r="C128" s="370">
        <v>2</v>
      </c>
      <c r="D128" s="262">
        <v>3</v>
      </c>
      <c r="E128" s="351">
        <v>4</v>
      </c>
      <c r="F128" s="426">
        <v>5</v>
      </c>
      <c r="G128" s="239"/>
    </row>
    <row r="129" spans="1:10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">
      <c r="A130" s="329" t="s">
        <v>6</v>
      </c>
      <c r="B130" s="357">
        <v>1688.3333333333333</v>
      </c>
      <c r="C130" s="358">
        <v>1729.6875</v>
      </c>
      <c r="D130" s="358">
        <v>1778.4</v>
      </c>
      <c r="E130" s="358">
        <v>1828.125</v>
      </c>
      <c r="F130" s="358">
        <v>1927.9166666666667</v>
      </c>
      <c r="G130" s="276">
        <v>1798.72</v>
      </c>
    </row>
    <row r="131" spans="1:10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>
        <v>100</v>
      </c>
      <c r="F131" s="361">
        <v>100</v>
      </c>
      <c r="G131" s="362">
        <v>97.6</v>
      </c>
    </row>
    <row r="132" spans="1:10" s="430" customFormat="1" x14ac:dyDescent="0.2">
      <c r="A132" s="227" t="s">
        <v>8</v>
      </c>
      <c r="B132" s="282">
        <v>1.885979582876688E-2</v>
      </c>
      <c r="C132" s="283">
        <v>2.4760810364228551E-2</v>
      </c>
      <c r="D132" s="363">
        <v>1.6426954238875587E-2</v>
      </c>
      <c r="E132" s="363">
        <v>1.660497018062344E-2</v>
      </c>
      <c r="F132" s="363">
        <v>2.3001594915461186E-2</v>
      </c>
      <c r="G132" s="364">
        <v>4.7336082001240037E-2</v>
      </c>
    </row>
    <row r="133" spans="1:10" s="430" customFormat="1" x14ac:dyDescent="0.2">
      <c r="A133" s="329" t="s">
        <v>1</v>
      </c>
      <c r="B133" s="287">
        <f t="shared" ref="B133:G133" si="24">B130/B129*100-100</f>
        <v>1.097804391217565</v>
      </c>
      <c r="C133" s="288">
        <f t="shared" si="24"/>
        <v>3.5741017964071773</v>
      </c>
      <c r="D133" s="288">
        <f t="shared" si="24"/>
        <v>6.4910179640718582</v>
      </c>
      <c r="E133" s="288">
        <f t="shared" si="24"/>
        <v>9.4685628742515036</v>
      </c>
      <c r="F133" s="288">
        <f t="shared" si="24"/>
        <v>15.444111776447116</v>
      </c>
      <c r="G133" s="291">
        <f t="shared" si="24"/>
        <v>7.7077844311377248</v>
      </c>
    </row>
    <row r="134" spans="1:10" s="430" customFormat="1" ht="13.5" thickBot="1" x14ac:dyDescent="0.25">
      <c r="A134" s="227" t="s">
        <v>27</v>
      </c>
      <c r="B134" s="293">
        <f>B130-B117</f>
        <v>208.33333333333326</v>
      </c>
      <c r="C134" s="294">
        <f t="shared" ref="C134:G134" si="25">C130-C117</f>
        <v>188.77840909090901</v>
      </c>
      <c r="D134" s="294">
        <f t="shared" si="25"/>
        <v>199.23333333333335</v>
      </c>
      <c r="E134" s="294">
        <f t="shared" si="25"/>
        <v>184.45833333333326</v>
      </c>
      <c r="F134" s="294">
        <f t="shared" si="25"/>
        <v>230.50925925925935</v>
      </c>
      <c r="G134" s="298">
        <f t="shared" si="25"/>
        <v>199.27118110236233</v>
      </c>
    </row>
    <row r="135" spans="1:10" s="430" customFormat="1" x14ac:dyDescent="0.2">
      <c r="A135" s="343" t="s">
        <v>52</v>
      </c>
      <c r="B135" s="300">
        <v>152</v>
      </c>
      <c r="C135" s="301">
        <v>430</v>
      </c>
      <c r="D135" s="301">
        <v>330</v>
      </c>
      <c r="E135" s="301">
        <v>378</v>
      </c>
      <c r="F135" s="365">
        <v>324</v>
      </c>
      <c r="G135" s="366">
        <f>SUM(B135:F135)</f>
        <v>1614</v>
      </c>
      <c r="H135" s="430" t="s">
        <v>56</v>
      </c>
      <c r="I135" s="367">
        <f>G122-G135</f>
        <v>2</v>
      </c>
      <c r="J135" s="368">
        <f>I135/G122</f>
        <v>1.2376237623762376E-3</v>
      </c>
    </row>
    <row r="136" spans="1:10" s="430" customFormat="1" x14ac:dyDescent="0.2">
      <c r="A136" s="343" t="s">
        <v>28</v>
      </c>
      <c r="B136" s="233">
        <v>76.5</v>
      </c>
      <c r="C136" s="429">
        <v>76.5</v>
      </c>
      <c r="D136" s="429">
        <v>76</v>
      </c>
      <c r="E136" s="429">
        <v>76</v>
      </c>
      <c r="F136" s="429">
        <v>76</v>
      </c>
      <c r="G136" s="237"/>
      <c r="H136" s="430" t="s">
        <v>57</v>
      </c>
      <c r="I136" s="430">
        <v>74.680000000000007</v>
      </c>
    </row>
    <row r="137" spans="1:10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26">C136-C123</f>
        <v>1.5</v>
      </c>
      <c r="D137" s="231">
        <f t="shared" si="26"/>
        <v>1.5</v>
      </c>
      <c r="E137" s="231">
        <f t="shared" si="26"/>
        <v>1.5</v>
      </c>
      <c r="F137" s="231">
        <f t="shared" si="26"/>
        <v>1.5</v>
      </c>
      <c r="G137" s="238"/>
      <c r="H137" s="430" t="s">
        <v>26</v>
      </c>
      <c r="I137" s="430">
        <f>I136-I123</f>
        <v>3.1200000000000045</v>
      </c>
    </row>
    <row r="139" spans="1:10" ht="13.5" thickBot="1" x14ac:dyDescent="0.25"/>
    <row r="140" spans="1:10" s="433" customFormat="1" ht="13.5" thickBot="1" x14ac:dyDescent="0.25">
      <c r="A140" s="319" t="s">
        <v>97</v>
      </c>
      <c r="B140" s="471" t="s">
        <v>53</v>
      </c>
      <c r="C140" s="472"/>
      <c r="D140" s="472"/>
      <c r="E140" s="472"/>
      <c r="F140" s="473"/>
      <c r="G140" s="348" t="s">
        <v>0</v>
      </c>
    </row>
    <row r="141" spans="1:10" s="433" customFormat="1" x14ac:dyDescent="0.2">
      <c r="A141" s="227" t="s">
        <v>2</v>
      </c>
      <c r="B141" s="261">
        <v>1</v>
      </c>
      <c r="C141" s="370">
        <v>2</v>
      </c>
      <c r="D141" s="262">
        <v>3</v>
      </c>
      <c r="E141" s="351">
        <v>4</v>
      </c>
      <c r="F141" s="426">
        <v>5</v>
      </c>
      <c r="G141" s="239"/>
    </row>
    <row r="142" spans="1:10" s="433" customFormat="1" x14ac:dyDescent="0.2">
      <c r="A142" s="326" t="s">
        <v>3</v>
      </c>
      <c r="B142" s="353">
        <v>1790</v>
      </c>
      <c r="C142" s="354">
        <v>1790</v>
      </c>
      <c r="D142" s="355">
        <v>1790</v>
      </c>
      <c r="E142" s="355">
        <v>1790</v>
      </c>
      <c r="F142" s="355">
        <v>1790</v>
      </c>
      <c r="G142" s="399">
        <v>1790</v>
      </c>
    </row>
    <row r="143" spans="1:10" s="433" customFormat="1" x14ac:dyDescent="0.2">
      <c r="A143" s="329" t="s">
        <v>6</v>
      </c>
      <c r="B143" s="357">
        <v>1809.090909090909</v>
      </c>
      <c r="C143" s="358">
        <v>1864.4736842105262</v>
      </c>
      <c r="D143" s="358">
        <v>1887.2</v>
      </c>
      <c r="E143" s="358">
        <v>1924.8275862068965</v>
      </c>
      <c r="F143" s="358">
        <v>2012.8</v>
      </c>
      <c r="G143" s="276">
        <v>1906.796875</v>
      </c>
    </row>
    <row r="144" spans="1:10" s="433" customFormat="1" x14ac:dyDescent="0.2">
      <c r="A144" s="227" t="s">
        <v>7</v>
      </c>
      <c r="B144" s="359">
        <v>100</v>
      </c>
      <c r="C144" s="360">
        <v>100</v>
      </c>
      <c r="D144" s="361">
        <v>100</v>
      </c>
      <c r="E144" s="361">
        <v>100</v>
      </c>
      <c r="F144" s="361">
        <v>100</v>
      </c>
      <c r="G144" s="362">
        <v>97.65625</v>
      </c>
    </row>
    <row r="145" spans="1:10" s="433" customFormat="1" x14ac:dyDescent="0.2">
      <c r="A145" s="227" t="s">
        <v>8</v>
      </c>
      <c r="B145" s="282">
        <v>1.9923846835776009E-2</v>
      </c>
      <c r="C145" s="283">
        <v>2.7861050387616545E-2</v>
      </c>
      <c r="D145" s="363">
        <v>3.4973088231285365E-2</v>
      </c>
      <c r="E145" s="363">
        <v>3.0034827381535525E-2</v>
      </c>
      <c r="F145" s="363">
        <v>2.9593816325892346E-2</v>
      </c>
      <c r="G145" s="364">
        <v>4.3592491310253015E-2</v>
      </c>
    </row>
    <row r="146" spans="1:10" s="433" customFormat="1" x14ac:dyDescent="0.2">
      <c r="A146" s="329" t="s">
        <v>1</v>
      </c>
      <c r="B146" s="287">
        <f t="shared" ref="B146:G146" si="27">B143/B142*100-100</f>
        <v>1.0665312341289876</v>
      </c>
      <c r="C146" s="288">
        <f t="shared" si="27"/>
        <v>4.160541017347839</v>
      </c>
      <c r="D146" s="288">
        <f t="shared" si="27"/>
        <v>5.4301675977653616</v>
      </c>
      <c r="E146" s="288">
        <f t="shared" si="27"/>
        <v>7.5322673858601519</v>
      </c>
      <c r="F146" s="288">
        <f t="shared" si="27"/>
        <v>12.446927374301666</v>
      </c>
      <c r="G146" s="291">
        <f t="shared" si="27"/>
        <v>6.5249650837988753</v>
      </c>
    </row>
    <row r="147" spans="1:10" s="433" customFormat="1" ht="13.5" thickBot="1" x14ac:dyDescent="0.25">
      <c r="A147" s="227" t="s">
        <v>27</v>
      </c>
      <c r="B147" s="293">
        <f>B143-B130</f>
        <v>120.75757575757575</v>
      </c>
      <c r="C147" s="294">
        <f t="shared" ref="C147:G147" si="28">C143-C130</f>
        <v>134.78618421052624</v>
      </c>
      <c r="D147" s="294">
        <f t="shared" si="28"/>
        <v>108.79999999999995</v>
      </c>
      <c r="E147" s="294">
        <f t="shared" si="28"/>
        <v>96.702586206896513</v>
      </c>
      <c r="F147" s="294">
        <f t="shared" si="28"/>
        <v>84.883333333333212</v>
      </c>
      <c r="G147" s="298">
        <f t="shared" si="28"/>
        <v>108.07687499999997</v>
      </c>
    </row>
    <row r="148" spans="1:10" s="433" customFormat="1" x14ac:dyDescent="0.2">
      <c r="A148" s="343" t="s">
        <v>52</v>
      </c>
      <c r="B148" s="300">
        <v>152</v>
      </c>
      <c r="C148" s="301">
        <v>430</v>
      </c>
      <c r="D148" s="301">
        <v>329</v>
      </c>
      <c r="E148" s="301">
        <v>378</v>
      </c>
      <c r="F148" s="365">
        <v>324</v>
      </c>
      <c r="G148" s="366">
        <f>SUM(B148:F148)</f>
        <v>1613</v>
      </c>
      <c r="H148" s="433" t="s">
        <v>56</v>
      </c>
      <c r="I148" s="367">
        <f>G135-G148</f>
        <v>1</v>
      </c>
      <c r="J148" s="368">
        <f>I148/G135</f>
        <v>6.1957868649318464E-4</v>
      </c>
    </row>
    <row r="149" spans="1:10" s="433" customFormat="1" x14ac:dyDescent="0.2">
      <c r="A149" s="343" t="s">
        <v>28</v>
      </c>
      <c r="B149" s="233">
        <v>77.5</v>
      </c>
      <c r="C149" s="432">
        <v>77.5</v>
      </c>
      <c r="D149" s="432">
        <v>77</v>
      </c>
      <c r="E149" s="432">
        <v>77</v>
      </c>
      <c r="F149" s="432">
        <v>77</v>
      </c>
      <c r="G149" s="237"/>
      <c r="H149" s="433" t="s">
        <v>57</v>
      </c>
      <c r="I149" s="433">
        <v>76.17</v>
      </c>
    </row>
    <row r="150" spans="1:10" s="433" customFormat="1" ht="13.5" thickBot="1" x14ac:dyDescent="0.25">
      <c r="A150" s="346" t="s">
        <v>26</v>
      </c>
      <c r="B150" s="230">
        <f>B149-B136</f>
        <v>1</v>
      </c>
      <c r="C150" s="231">
        <f t="shared" ref="C150:F150" si="29">C149-C136</f>
        <v>1</v>
      </c>
      <c r="D150" s="231">
        <f t="shared" si="29"/>
        <v>1</v>
      </c>
      <c r="E150" s="231">
        <f t="shared" si="29"/>
        <v>1</v>
      </c>
      <c r="F150" s="231">
        <f t="shared" si="29"/>
        <v>1</v>
      </c>
      <c r="G150" s="238"/>
      <c r="H150" s="433" t="s">
        <v>26</v>
      </c>
      <c r="I150" s="433">
        <f>I149-I136</f>
        <v>1.4899999999999949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471" t="s">
        <v>53</v>
      </c>
      <c r="C153" s="472"/>
      <c r="D153" s="472"/>
      <c r="E153" s="472"/>
      <c r="F153" s="473"/>
      <c r="G153" s="348" t="s">
        <v>0</v>
      </c>
    </row>
    <row r="154" spans="1:10" s="451" customFormat="1" x14ac:dyDescent="0.2">
      <c r="A154" s="227" t="s">
        <v>2</v>
      </c>
      <c r="B154" s="261">
        <v>1</v>
      </c>
      <c r="C154" s="370">
        <v>2</v>
      </c>
      <c r="D154" s="262">
        <v>3</v>
      </c>
      <c r="E154" s="351">
        <v>4</v>
      </c>
      <c r="F154" s="453">
        <v>5</v>
      </c>
      <c r="G154" s="239"/>
    </row>
    <row r="155" spans="1:10" s="451" customFormat="1" ht="14.25" x14ac:dyDescent="0.2">
      <c r="A155" s="326" t="s">
        <v>3</v>
      </c>
      <c r="B155" s="452">
        <v>1900</v>
      </c>
      <c r="C155" s="452">
        <v>1900</v>
      </c>
      <c r="D155" s="452">
        <v>1900</v>
      </c>
      <c r="E155" s="452">
        <v>1900</v>
      </c>
      <c r="F155" s="454">
        <v>1900</v>
      </c>
      <c r="G155" s="455">
        <v>1900</v>
      </c>
    </row>
    <row r="156" spans="1:10" s="451" customFormat="1" ht="14.25" x14ac:dyDescent="0.2">
      <c r="A156" s="329" t="s">
        <v>6</v>
      </c>
      <c r="B156" s="357">
        <v>1983.3333333333333</v>
      </c>
      <c r="C156" s="358">
        <v>1959.0322580645161</v>
      </c>
      <c r="D156" s="358">
        <v>1990</v>
      </c>
      <c r="E156" s="358">
        <v>2028.2758620689656</v>
      </c>
      <c r="F156" s="441">
        <v>2135.1999999999998</v>
      </c>
      <c r="G156" s="456">
        <v>2020.5785123966941</v>
      </c>
    </row>
    <row r="157" spans="1:10" s="451" customFormat="1" ht="14.25" x14ac:dyDescent="0.2">
      <c r="A157" s="227" t="s">
        <v>7</v>
      </c>
      <c r="B157" s="359">
        <v>100</v>
      </c>
      <c r="C157" s="360">
        <v>100</v>
      </c>
      <c r="D157" s="361">
        <v>100</v>
      </c>
      <c r="E157" s="361">
        <v>100</v>
      </c>
      <c r="F157" s="442">
        <v>100</v>
      </c>
      <c r="G157" s="448">
        <v>95.04132231404958</v>
      </c>
    </row>
    <row r="158" spans="1:10" s="451" customFormat="1" ht="14.25" x14ac:dyDescent="0.2">
      <c r="A158" s="227" t="s">
        <v>8</v>
      </c>
      <c r="B158" s="282">
        <v>3.4402503345308005E-2</v>
      </c>
      <c r="C158" s="283">
        <v>3.1449390158965494E-2</v>
      </c>
      <c r="D158" s="363">
        <v>2.6070992322065962E-2</v>
      </c>
      <c r="E158" s="363">
        <v>3.0995055730858406E-2</v>
      </c>
      <c r="F158" s="443">
        <v>5.2355658839917545E-2</v>
      </c>
      <c r="G158" s="449">
        <v>4.8287124026003075E-2</v>
      </c>
    </row>
    <row r="159" spans="1:10" s="451" customFormat="1" x14ac:dyDescent="0.2">
      <c r="A159" s="329" t="s">
        <v>1</v>
      </c>
      <c r="B159" s="287">
        <f t="shared" ref="B159:G159" si="30">B156/B155*100-100</f>
        <v>4.3859649122806985</v>
      </c>
      <c r="C159" s="288">
        <f t="shared" si="30"/>
        <v>3.1069609507640195</v>
      </c>
      <c r="D159" s="288">
        <f t="shared" si="30"/>
        <v>4.7368421052631504</v>
      </c>
      <c r="E159" s="288">
        <f t="shared" si="30"/>
        <v>6.7513611615244997</v>
      </c>
      <c r="F159" s="444">
        <f t="shared" si="30"/>
        <v>12.378947368421052</v>
      </c>
      <c r="G159" s="291">
        <f t="shared" si="30"/>
        <v>6.3462374945628426</v>
      </c>
    </row>
    <row r="160" spans="1:10" s="451" customFormat="1" ht="13.5" thickBot="1" x14ac:dyDescent="0.25">
      <c r="A160" s="227" t="s">
        <v>27</v>
      </c>
      <c r="B160" s="293">
        <f>B156-B143</f>
        <v>174.24242424242425</v>
      </c>
      <c r="C160" s="294">
        <f t="shared" ref="C160:G160" si="31">C156-C143</f>
        <v>94.558573853989856</v>
      </c>
      <c r="D160" s="294">
        <f t="shared" si="31"/>
        <v>102.79999999999995</v>
      </c>
      <c r="E160" s="294">
        <f t="shared" si="31"/>
        <v>103.44827586206907</v>
      </c>
      <c r="F160" s="445">
        <f t="shared" si="31"/>
        <v>122.39999999999986</v>
      </c>
      <c r="G160" s="298">
        <f t="shared" si="31"/>
        <v>113.78163739669412</v>
      </c>
    </row>
    <row r="161" spans="1:10" s="451" customFormat="1" x14ac:dyDescent="0.2">
      <c r="A161" s="343" t="s">
        <v>52</v>
      </c>
      <c r="B161" s="300">
        <v>152</v>
      </c>
      <c r="C161" s="301">
        <v>430</v>
      </c>
      <c r="D161" s="301">
        <v>329</v>
      </c>
      <c r="E161" s="301">
        <v>378</v>
      </c>
      <c r="F161" s="446">
        <v>324</v>
      </c>
      <c r="G161" s="366">
        <f>SUM(B161:F161)</f>
        <v>1613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79.5</v>
      </c>
      <c r="C162" s="450">
        <v>79.5</v>
      </c>
      <c r="D162" s="450">
        <v>79</v>
      </c>
      <c r="E162" s="450">
        <v>79</v>
      </c>
      <c r="F162" s="391">
        <v>79</v>
      </c>
      <c r="G162" s="237"/>
      <c r="H162" s="451" t="s">
        <v>57</v>
      </c>
      <c r="I162" s="451">
        <v>77.19</v>
      </c>
    </row>
    <row r="163" spans="1:10" s="451" customFormat="1" ht="13.5" thickBot="1" x14ac:dyDescent="0.25">
      <c r="A163" s="346" t="s">
        <v>26</v>
      </c>
      <c r="B163" s="230">
        <f>B162-B149</f>
        <v>2</v>
      </c>
      <c r="C163" s="231">
        <f t="shared" ref="C163:F163" si="32">C162-C149</f>
        <v>2</v>
      </c>
      <c r="D163" s="231">
        <f t="shared" si="32"/>
        <v>2</v>
      </c>
      <c r="E163" s="231">
        <f t="shared" si="32"/>
        <v>2</v>
      </c>
      <c r="F163" s="447">
        <f t="shared" si="32"/>
        <v>2</v>
      </c>
      <c r="G163" s="238"/>
      <c r="H163" s="451" t="s">
        <v>26</v>
      </c>
      <c r="I163" s="451">
        <f>I162-I149</f>
        <v>1.019999999999996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471" t="s">
        <v>53</v>
      </c>
      <c r="C166" s="472"/>
      <c r="D166" s="472"/>
      <c r="E166" s="472"/>
      <c r="F166" s="473"/>
      <c r="G166" s="348" t="s">
        <v>0</v>
      </c>
    </row>
    <row r="167" spans="1:10" s="460" customFormat="1" x14ac:dyDescent="0.2">
      <c r="A167" s="227" t="s">
        <v>2</v>
      </c>
      <c r="B167" s="261">
        <v>1</v>
      </c>
      <c r="C167" s="370">
        <v>2</v>
      </c>
      <c r="D167" s="262">
        <v>3</v>
      </c>
      <c r="E167" s="351">
        <v>4</v>
      </c>
      <c r="F167" s="453">
        <v>5</v>
      </c>
      <c r="G167" s="239"/>
    </row>
    <row r="168" spans="1:10" s="460" customFormat="1" ht="14.25" x14ac:dyDescent="0.2">
      <c r="A168" s="326" t="s">
        <v>3</v>
      </c>
      <c r="B168" s="452">
        <v>2010</v>
      </c>
      <c r="C168" s="452">
        <v>2010</v>
      </c>
      <c r="D168" s="452">
        <v>2010</v>
      </c>
      <c r="E168" s="452">
        <v>2010</v>
      </c>
      <c r="F168" s="454">
        <v>2010</v>
      </c>
      <c r="G168" s="455">
        <v>2010</v>
      </c>
    </row>
    <row r="169" spans="1:10" s="460" customFormat="1" ht="14.25" x14ac:dyDescent="0.2">
      <c r="A169" s="329" t="s">
        <v>6</v>
      </c>
      <c r="B169" s="357">
        <v>2021.6666666666667</v>
      </c>
      <c r="C169" s="358">
        <v>2047.5</v>
      </c>
      <c r="D169" s="358">
        <v>2064.8000000000002</v>
      </c>
      <c r="E169" s="358">
        <v>2096.4516129032259</v>
      </c>
      <c r="F169" s="441">
        <v>2205.6</v>
      </c>
      <c r="G169" s="456">
        <v>2092.2399999999998</v>
      </c>
    </row>
    <row r="170" spans="1:10" s="460" customFormat="1" ht="14.25" x14ac:dyDescent="0.2">
      <c r="A170" s="227" t="s">
        <v>7</v>
      </c>
      <c r="B170" s="359">
        <v>100</v>
      </c>
      <c r="C170" s="360">
        <v>100</v>
      </c>
      <c r="D170" s="361">
        <v>96</v>
      </c>
      <c r="E170" s="361">
        <v>100</v>
      </c>
      <c r="F170" s="442">
        <v>100</v>
      </c>
      <c r="G170" s="448">
        <v>97.6</v>
      </c>
    </row>
    <row r="171" spans="1:10" s="460" customFormat="1" ht="14.25" x14ac:dyDescent="0.2">
      <c r="A171" s="227" t="s">
        <v>8</v>
      </c>
      <c r="B171" s="282">
        <v>4.8667674008723114E-2</v>
      </c>
      <c r="C171" s="283">
        <v>3.9809134033946536E-2</v>
      </c>
      <c r="D171" s="363">
        <v>4.0337279426816031E-2</v>
      </c>
      <c r="E171" s="363">
        <v>3.3849263458028869E-2</v>
      </c>
      <c r="F171" s="443">
        <v>4.2203503827809109E-2</v>
      </c>
      <c r="G171" s="449">
        <v>4.9474820841952344E-2</v>
      </c>
    </row>
    <row r="172" spans="1:10" s="460" customFormat="1" x14ac:dyDescent="0.2">
      <c r="A172" s="329" t="s">
        <v>1</v>
      </c>
      <c r="B172" s="287">
        <f t="shared" ref="B172:G172" si="33">B169/B168*100-100</f>
        <v>0.58043117744610129</v>
      </c>
      <c r="C172" s="288">
        <f t="shared" si="33"/>
        <v>1.865671641791053</v>
      </c>
      <c r="D172" s="288">
        <f t="shared" si="33"/>
        <v>2.7263681592040001</v>
      </c>
      <c r="E172" s="288">
        <f t="shared" si="33"/>
        <v>4.3010752688172005</v>
      </c>
      <c r="F172" s="444">
        <f t="shared" si="33"/>
        <v>9.7313432835820919</v>
      </c>
      <c r="G172" s="291">
        <f t="shared" si="33"/>
        <v>4.0915422885571928</v>
      </c>
    </row>
    <row r="173" spans="1:10" s="460" customFormat="1" ht="13.5" thickBot="1" x14ac:dyDescent="0.25">
      <c r="A173" s="227" t="s">
        <v>27</v>
      </c>
      <c r="B173" s="293">
        <f>B169-B156</f>
        <v>38.333333333333485</v>
      </c>
      <c r="C173" s="294">
        <f t="shared" ref="C173:G173" si="34">C169-C156</f>
        <v>88.4677419354839</v>
      </c>
      <c r="D173" s="294">
        <f t="shared" si="34"/>
        <v>74.800000000000182</v>
      </c>
      <c r="E173" s="294">
        <f t="shared" si="34"/>
        <v>68.17575083426027</v>
      </c>
      <c r="F173" s="445">
        <f t="shared" si="34"/>
        <v>70.400000000000091</v>
      </c>
      <c r="G173" s="298">
        <f t="shared" si="34"/>
        <v>71.661487603305659</v>
      </c>
    </row>
    <row r="174" spans="1:10" s="460" customFormat="1" x14ac:dyDescent="0.2">
      <c r="A174" s="343" t="s">
        <v>52</v>
      </c>
      <c r="B174" s="300">
        <v>152</v>
      </c>
      <c r="C174" s="301">
        <v>430</v>
      </c>
      <c r="D174" s="301">
        <v>329</v>
      </c>
      <c r="E174" s="301">
        <v>376</v>
      </c>
      <c r="F174" s="446">
        <v>323</v>
      </c>
      <c r="G174" s="366">
        <f>SUM(B174:F174)</f>
        <v>1610</v>
      </c>
      <c r="H174" s="460" t="s">
        <v>56</v>
      </c>
      <c r="I174" s="367">
        <f>G161-G174</f>
        <v>3</v>
      </c>
      <c r="J174" s="368">
        <f>I174/G161</f>
        <v>1.8598884066955983E-3</v>
      </c>
    </row>
    <row r="175" spans="1:10" s="460" customFormat="1" x14ac:dyDescent="0.2">
      <c r="A175" s="343" t="s">
        <v>28</v>
      </c>
      <c r="B175" s="233">
        <v>82</v>
      </c>
      <c r="C175" s="461">
        <v>81.5</v>
      </c>
      <c r="D175" s="461">
        <v>81</v>
      </c>
      <c r="E175" s="461">
        <v>81</v>
      </c>
      <c r="F175" s="391">
        <v>81</v>
      </c>
      <c r="G175" s="237"/>
      <c r="H175" s="460" t="s">
        <v>57</v>
      </c>
      <c r="I175" s="460">
        <v>79.180000000000007</v>
      </c>
    </row>
    <row r="176" spans="1:10" s="460" customFormat="1" ht="13.5" thickBot="1" x14ac:dyDescent="0.25">
      <c r="A176" s="346" t="s">
        <v>26</v>
      </c>
      <c r="B176" s="230">
        <f>B175-B162</f>
        <v>2.5</v>
      </c>
      <c r="C176" s="231">
        <f t="shared" ref="C176:F176" si="35">C175-C162</f>
        <v>2</v>
      </c>
      <c r="D176" s="231">
        <f t="shared" si="35"/>
        <v>2</v>
      </c>
      <c r="E176" s="231">
        <f t="shared" si="35"/>
        <v>2</v>
      </c>
      <c r="F176" s="447">
        <f t="shared" si="35"/>
        <v>2</v>
      </c>
      <c r="G176" s="238"/>
      <c r="H176" s="460" t="s">
        <v>26</v>
      </c>
      <c r="I176" s="460">
        <f>I175-I162</f>
        <v>1.9900000000000091</v>
      </c>
    </row>
    <row r="178" spans="1:11" ht="13.5" thickBot="1" x14ac:dyDescent="0.25">
      <c r="B178" s="243">
        <v>2092.2399999999998</v>
      </c>
      <c r="C178" s="243">
        <v>2092.2399999999998</v>
      </c>
      <c r="D178" s="243">
        <v>2092.2399999999998</v>
      </c>
      <c r="E178" s="243">
        <v>2092.2399999999998</v>
      </c>
      <c r="F178" s="243">
        <v>2092.2399999999998</v>
      </c>
      <c r="G178" s="243">
        <v>2092.2399999999998</v>
      </c>
    </row>
    <row r="179" spans="1:11" s="464" customFormat="1" ht="13.5" thickBot="1" x14ac:dyDescent="0.25">
      <c r="A179" s="319" t="s">
        <v>101</v>
      </c>
      <c r="B179" s="471" t="s">
        <v>53</v>
      </c>
      <c r="C179" s="472"/>
      <c r="D179" s="472"/>
      <c r="E179" s="472"/>
      <c r="F179" s="473"/>
      <c r="G179" s="348" t="s">
        <v>0</v>
      </c>
    </row>
    <row r="180" spans="1:11" s="464" customFormat="1" x14ac:dyDescent="0.2">
      <c r="A180" s="227" t="s">
        <v>2</v>
      </c>
      <c r="B180" s="261">
        <v>1</v>
      </c>
      <c r="C180" s="370">
        <v>2</v>
      </c>
      <c r="D180" s="262">
        <v>3</v>
      </c>
      <c r="E180" s="351">
        <v>4</v>
      </c>
      <c r="F180" s="453">
        <v>5</v>
      </c>
      <c r="G180" s="239"/>
    </row>
    <row r="181" spans="1:11" s="464" customFormat="1" ht="14.25" x14ac:dyDescent="0.2">
      <c r="A181" s="326" t="s">
        <v>3</v>
      </c>
      <c r="B181" s="452">
        <v>2120</v>
      </c>
      <c r="C181" s="452">
        <v>2120</v>
      </c>
      <c r="D181" s="452">
        <v>2120</v>
      </c>
      <c r="E181" s="452">
        <v>2120</v>
      </c>
      <c r="F181" s="454">
        <v>2120</v>
      </c>
      <c r="G181" s="455">
        <v>2120</v>
      </c>
    </row>
    <row r="182" spans="1:11" s="464" customFormat="1" ht="14.25" x14ac:dyDescent="0.2">
      <c r="A182" s="329" t="s">
        <v>6</v>
      </c>
      <c r="B182" s="357">
        <v>2152.2222222222222</v>
      </c>
      <c r="C182" s="358">
        <v>2198.8235294117649</v>
      </c>
      <c r="D182" s="358">
        <v>2244.090909090909</v>
      </c>
      <c r="E182" s="358">
        <v>2293.1578947368421</v>
      </c>
      <c r="F182" s="441">
        <v>2407.3333333333335</v>
      </c>
      <c r="G182" s="456">
        <v>2245.8333333333335</v>
      </c>
    </row>
    <row r="183" spans="1:11" s="464" customFormat="1" ht="14.25" x14ac:dyDescent="0.2">
      <c r="A183" s="227" t="s">
        <v>7</v>
      </c>
      <c r="B183" s="359">
        <v>100</v>
      </c>
      <c r="C183" s="360">
        <v>100</v>
      </c>
      <c r="D183" s="361">
        <v>100</v>
      </c>
      <c r="E183" s="361">
        <v>100</v>
      </c>
      <c r="F183" s="442">
        <v>100</v>
      </c>
      <c r="G183" s="448">
        <v>98.148148148148152</v>
      </c>
    </row>
    <row r="184" spans="1:11" s="464" customFormat="1" ht="14.25" x14ac:dyDescent="0.2">
      <c r="A184" s="227" t="s">
        <v>8</v>
      </c>
      <c r="B184" s="282">
        <v>2.3157110471867987E-2</v>
      </c>
      <c r="C184" s="283">
        <v>2.199876427803556E-2</v>
      </c>
      <c r="D184" s="363">
        <v>1.4197446958778961E-2</v>
      </c>
      <c r="E184" s="363">
        <v>1.550208381066758E-2</v>
      </c>
      <c r="F184" s="443">
        <v>2.0656944003290243E-2</v>
      </c>
      <c r="G184" s="449">
        <v>4.0065621287790072E-2</v>
      </c>
    </row>
    <row r="185" spans="1:11" s="464" customFormat="1" x14ac:dyDescent="0.2">
      <c r="A185" s="329" t="s">
        <v>1</v>
      </c>
      <c r="B185" s="287">
        <f t="shared" ref="B185:G185" si="36">B182/B181*100-100</f>
        <v>1.5199161425576477</v>
      </c>
      <c r="C185" s="288">
        <f t="shared" si="36"/>
        <v>3.7180910099888962</v>
      </c>
      <c r="D185" s="288">
        <f t="shared" si="36"/>
        <v>5.8533447684391007</v>
      </c>
      <c r="E185" s="288">
        <f t="shared" si="36"/>
        <v>8.1678252234359547</v>
      </c>
      <c r="F185" s="444">
        <f t="shared" si="36"/>
        <v>13.553459119496864</v>
      </c>
      <c r="G185" s="291">
        <f t="shared" si="36"/>
        <v>5.9355345911949797</v>
      </c>
    </row>
    <row r="186" spans="1:11" s="464" customFormat="1" ht="13.5" thickBot="1" x14ac:dyDescent="0.25">
      <c r="A186" s="227" t="s">
        <v>27</v>
      </c>
      <c r="B186" s="293">
        <f>B182-B178</f>
        <v>59.98222222222239</v>
      </c>
      <c r="C186" s="294">
        <f t="shared" ref="C186:G186" si="37">C182-C178</f>
        <v>106.58352941176508</v>
      </c>
      <c r="D186" s="294">
        <f t="shared" si="37"/>
        <v>151.85090909090923</v>
      </c>
      <c r="E186" s="294">
        <f t="shared" si="37"/>
        <v>200.9178947368423</v>
      </c>
      <c r="F186" s="445">
        <f t="shared" si="37"/>
        <v>315.0933333333337</v>
      </c>
      <c r="G186" s="298">
        <f t="shared" si="37"/>
        <v>153.5933333333337</v>
      </c>
    </row>
    <row r="187" spans="1:11" s="464" customFormat="1" x14ac:dyDescent="0.2">
      <c r="A187" s="343" t="s">
        <v>52</v>
      </c>
      <c r="B187" s="300">
        <v>247</v>
      </c>
      <c r="C187" s="301">
        <v>312</v>
      </c>
      <c r="D187" s="301">
        <v>279</v>
      </c>
      <c r="E187" s="301">
        <v>248</v>
      </c>
      <c r="F187" s="446">
        <v>211</v>
      </c>
      <c r="G187" s="366">
        <f>SUM(B187:F187)</f>
        <v>1297</v>
      </c>
      <c r="H187" s="464" t="s">
        <v>56</v>
      </c>
      <c r="I187" s="367">
        <f>G174-G187</f>
        <v>313</v>
      </c>
      <c r="J187" s="368">
        <f>I187/G174</f>
        <v>0.19440993788819877</v>
      </c>
      <c r="K187" s="379" t="s">
        <v>102</v>
      </c>
    </row>
    <row r="188" spans="1:11" s="464" customFormat="1" x14ac:dyDescent="0.2">
      <c r="A188" s="343" t="s">
        <v>28</v>
      </c>
      <c r="B188" s="233">
        <v>85</v>
      </c>
      <c r="C188" s="463">
        <v>84.5</v>
      </c>
      <c r="D188" s="463">
        <v>84</v>
      </c>
      <c r="E188" s="463">
        <v>84</v>
      </c>
      <c r="F188" s="391">
        <v>84</v>
      </c>
      <c r="G188" s="237"/>
      <c r="H188" s="464" t="s">
        <v>57</v>
      </c>
      <c r="I188" s="464">
        <v>81.44</v>
      </c>
    </row>
    <row r="189" spans="1:11" s="464" customFormat="1" ht="13.5" thickBot="1" x14ac:dyDescent="0.25">
      <c r="A189" s="346" t="s">
        <v>26</v>
      </c>
      <c r="B189" s="230">
        <f>B188-B175</f>
        <v>3</v>
      </c>
      <c r="C189" s="231">
        <f>C188-C175</f>
        <v>3</v>
      </c>
      <c r="D189" s="231">
        <f>D188-D175</f>
        <v>3</v>
      </c>
      <c r="E189" s="231">
        <f>E188-E175</f>
        <v>3</v>
      </c>
      <c r="F189" s="447">
        <f>F188-F175</f>
        <v>3</v>
      </c>
      <c r="G189" s="238"/>
      <c r="H189" s="464" t="s">
        <v>26</v>
      </c>
      <c r="I189" s="464">
        <f>I188-I175</f>
        <v>2.2599999999999909</v>
      </c>
    </row>
  </sheetData>
  <mergeCells count="14">
    <mergeCell ref="B179:F179"/>
    <mergeCell ref="B166:F166"/>
    <mergeCell ref="B87:F87"/>
    <mergeCell ref="B74:F74"/>
    <mergeCell ref="B9:F9"/>
    <mergeCell ref="B22:F22"/>
    <mergeCell ref="B35:F35"/>
    <mergeCell ref="B48:F48"/>
    <mergeCell ref="B61:F61"/>
    <mergeCell ref="B153:F153"/>
    <mergeCell ref="B140:F140"/>
    <mergeCell ref="B127:F127"/>
    <mergeCell ref="B114:F114"/>
    <mergeCell ref="B100:F100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206"/>
  <sheetViews>
    <sheetView showGridLines="0" topLeftCell="A171" zoomScale="73" zoomScaleNormal="73" workbookViewId="0">
      <selection activeCell="P192" sqref="P192"/>
    </sheetView>
  </sheetViews>
  <sheetFormatPr baseColWidth="10" defaultRowHeight="12.75" x14ac:dyDescent="0.2"/>
  <cols>
    <col min="1" max="1" width="16.28515625" style="311" bestFit="1" customWidth="1"/>
    <col min="2" max="6" width="9.7109375" style="311" customWidth="1"/>
    <col min="7" max="7" width="10.140625" style="311" bestFit="1" customWidth="1"/>
    <col min="8" max="8" width="10.85546875" style="311" customWidth="1"/>
    <col min="9" max="9" width="11.140625" style="311" customWidth="1"/>
    <col min="10" max="10" width="11.42578125" style="311" bestFit="1" customWidth="1"/>
    <col min="11" max="16384" width="11.42578125" style="311"/>
  </cols>
  <sheetData>
    <row r="1" spans="1:14" x14ac:dyDescent="0.2">
      <c r="A1" s="311" t="s">
        <v>58</v>
      </c>
    </row>
    <row r="2" spans="1:14" x14ac:dyDescent="0.2">
      <c r="A2" s="311" t="s">
        <v>59</v>
      </c>
      <c r="B2" s="243">
        <v>41.9</v>
      </c>
    </row>
    <row r="3" spans="1:14" x14ac:dyDescent="0.2">
      <c r="A3" s="311" t="s">
        <v>7</v>
      </c>
      <c r="B3" s="311">
        <v>87.5</v>
      </c>
    </row>
    <row r="4" spans="1:14" x14ac:dyDescent="0.2">
      <c r="A4" s="311" t="s">
        <v>60</v>
      </c>
      <c r="B4" s="311">
        <v>3843</v>
      </c>
    </row>
    <row r="6" spans="1:14" x14ac:dyDescent="0.2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.5" thickBot="1" x14ac:dyDescent="0.25">
      <c r="A8" s="253"/>
      <c r="B8" s="229"/>
      <c r="C8" s="229"/>
      <c r="D8" s="229"/>
      <c r="E8" s="229"/>
      <c r="F8" s="229"/>
      <c r="G8" s="229"/>
      <c r="H8" s="229"/>
      <c r="L8" s="474" t="s">
        <v>72</v>
      </c>
      <c r="M8" s="474"/>
    </row>
    <row r="9" spans="1:14" ht="13.5" thickBot="1" x14ac:dyDescent="0.25">
      <c r="A9" s="319" t="s">
        <v>49</v>
      </c>
      <c r="B9" s="471" t="s">
        <v>50</v>
      </c>
      <c r="C9" s="472"/>
      <c r="D9" s="472"/>
      <c r="E9" s="472"/>
      <c r="F9" s="472"/>
      <c r="G9" s="473"/>
      <c r="H9" s="347" t="s">
        <v>0</v>
      </c>
      <c r="I9" s="228"/>
      <c r="L9" s="312" t="s">
        <v>65</v>
      </c>
      <c r="M9" s="312" t="s">
        <v>57</v>
      </c>
    </row>
    <row r="10" spans="1:14" x14ac:dyDescent="0.2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x14ac:dyDescent="0.2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x14ac:dyDescent="0.2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x14ac:dyDescent="0.2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x14ac:dyDescent="0.2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.5" thickBot="1" x14ac:dyDescent="0.25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.5" thickBot="1" x14ac:dyDescent="0.25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.5" thickBot="1" x14ac:dyDescent="0.25"/>
    <row r="23" spans="1:11" ht="13.5" thickBot="1" x14ac:dyDescent="0.25">
      <c r="A23" s="319" t="s">
        <v>74</v>
      </c>
      <c r="B23" s="471" t="s">
        <v>50</v>
      </c>
      <c r="C23" s="472"/>
      <c r="D23" s="472"/>
      <c r="E23" s="472"/>
      <c r="F23" s="472"/>
      <c r="G23" s="473"/>
      <c r="H23" s="347" t="s">
        <v>0</v>
      </c>
      <c r="I23" s="228"/>
      <c r="J23" s="376"/>
      <c r="K23" s="376"/>
    </row>
    <row r="24" spans="1:11" x14ac:dyDescent="0.2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x14ac:dyDescent="0.2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x14ac:dyDescent="0.2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x14ac:dyDescent="0.2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x14ac:dyDescent="0.2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.5" thickBot="1" x14ac:dyDescent="0.25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.5" thickBot="1" x14ac:dyDescent="0.25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.5" thickBot="1" x14ac:dyDescent="0.25"/>
    <row r="37" spans="1:11" s="381" customFormat="1" ht="13.5" thickBot="1" x14ac:dyDescent="0.25">
      <c r="A37" s="319" t="s">
        <v>79</v>
      </c>
      <c r="B37" s="471" t="s">
        <v>50</v>
      </c>
      <c r="C37" s="472"/>
      <c r="D37" s="472"/>
      <c r="E37" s="472"/>
      <c r="F37" s="472"/>
      <c r="G37" s="473"/>
      <c r="H37" s="347" t="s">
        <v>0</v>
      </c>
      <c r="I37" s="228"/>
    </row>
    <row r="38" spans="1:11" s="381" customFormat="1" x14ac:dyDescent="0.2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x14ac:dyDescent="0.2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x14ac:dyDescent="0.2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x14ac:dyDescent="0.2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x14ac:dyDescent="0.2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.5" thickBot="1" x14ac:dyDescent="0.25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.5" thickBot="1" x14ac:dyDescent="0.25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.5" thickBot="1" x14ac:dyDescent="0.25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25">
      <c r="A52" s="319" t="s">
        <v>80</v>
      </c>
      <c r="B52" s="471" t="s">
        <v>50</v>
      </c>
      <c r="C52" s="472"/>
      <c r="D52" s="472"/>
      <c r="E52" s="472"/>
      <c r="F52" s="472"/>
      <c r="G52" s="472"/>
      <c r="H52" s="473"/>
      <c r="I52" s="347" t="s">
        <v>0</v>
      </c>
      <c r="J52" s="228"/>
      <c r="N52" s="474" t="s">
        <v>72</v>
      </c>
      <c r="O52" s="474"/>
    </row>
    <row r="53" spans="1:15" s="387" customFormat="1" x14ac:dyDescent="0.2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x14ac:dyDescent="0.2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x14ac:dyDescent="0.2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x14ac:dyDescent="0.2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x14ac:dyDescent="0.2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.5" thickBot="1" x14ac:dyDescent="0.25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.5" thickBot="1" x14ac:dyDescent="0.25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">
      <c r="C64" s="311">
        <v>42.5</v>
      </c>
      <c r="D64" s="311">
        <v>42.5</v>
      </c>
    </row>
    <row r="65" spans="1:12" ht="13.5" thickBot="1" x14ac:dyDescent="0.25">
      <c r="D65" s="400"/>
    </row>
    <row r="66" spans="1:12" ht="13.5" thickBot="1" x14ac:dyDescent="0.25">
      <c r="A66" s="319" t="s">
        <v>83</v>
      </c>
      <c r="B66" s="471" t="s">
        <v>50</v>
      </c>
      <c r="C66" s="472"/>
      <c r="D66" s="472"/>
      <c r="E66" s="472"/>
      <c r="F66" s="472"/>
      <c r="G66" s="472"/>
      <c r="H66" s="473"/>
      <c r="I66" s="347" t="s">
        <v>0</v>
      </c>
      <c r="J66" s="228"/>
      <c r="K66" s="402"/>
      <c r="L66" s="402"/>
    </row>
    <row r="67" spans="1:12" x14ac:dyDescent="0.2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x14ac:dyDescent="0.2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x14ac:dyDescent="0.2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x14ac:dyDescent="0.2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x14ac:dyDescent="0.2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.5" thickBot="1" x14ac:dyDescent="0.25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.5" thickBot="1" x14ac:dyDescent="0.25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.5" thickBot="1" x14ac:dyDescent="0.25"/>
    <row r="80" spans="1:12" s="407" customFormat="1" ht="13.5" thickBot="1" x14ac:dyDescent="0.25">
      <c r="A80" s="319" t="s">
        <v>86</v>
      </c>
      <c r="B80" s="471" t="s">
        <v>50</v>
      </c>
      <c r="C80" s="472"/>
      <c r="D80" s="472"/>
      <c r="E80" s="472"/>
      <c r="F80" s="472"/>
      <c r="G80" s="472"/>
      <c r="H80" s="473"/>
      <c r="I80" s="347" t="s">
        <v>0</v>
      </c>
      <c r="J80" s="228"/>
    </row>
    <row r="81" spans="1:12" s="407" customFormat="1" x14ac:dyDescent="0.2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x14ac:dyDescent="0.2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x14ac:dyDescent="0.2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x14ac:dyDescent="0.2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x14ac:dyDescent="0.2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.5" thickBot="1" x14ac:dyDescent="0.25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.5" thickBot="1" x14ac:dyDescent="0.25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">
      <c r="B92" s="311" t="s">
        <v>75</v>
      </c>
      <c r="C92" s="311" t="s">
        <v>75</v>
      </c>
      <c r="D92" s="311" t="s">
        <v>75</v>
      </c>
    </row>
    <row r="93" spans="1:12" ht="13.5" thickBot="1" x14ac:dyDescent="0.25"/>
    <row r="94" spans="1:12" s="411" customFormat="1" ht="13.5" thickBot="1" x14ac:dyDescent="0.25">
      <c r="A94" s="319" t="s">
        <v>88</v>
      </c>
      <c r="B94" s="471" t="s">
        <v>50</v>
      </c>
      <c r="C94" s="472"/>
      <c r="D94" s="472"/>
      <c r="E94" s="472"/>
      <c r="F94" s="472"/>
      <c r="G94" s="472"/>
      <c r="H94" s="473"/>
      <c r="I94" s="347" t="s">
        <v>0</v>
      </c>
      <c r="J94" s="228"/>
    </row>
    <row r="95" spans="1:12" s="411" customFormat="1" x14ac:dyDescent="0.2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x14ac:dyDescent="0.2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x14ac:dyDescent="0.2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x14ac:dyDescent="0.2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x14ac:dyDescent="0.2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.5" thickBot="1" x14ac:dyDescent="0.25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.5" thickBot="1" x14ac:dyDescent="0.25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.5" thickBot="1" x14ac:dyDescent="0.25"/>
    <row r="108" spans="1:12" s="417" customFormat="1" ht="13.5" thickBot="1" x14ac:dyDescent="0.25">
      <c r="A108" s="319" t="s">
        <v>90</v>
      </c>
      <c r="B108" s="471" t="s">
        <v>50</v>
      </c>
      <c r="C108" s="472"/>
      <c r="D108" s="472"/>
      <c r="E108" s="472"/>
      <c r="F108" s="472"/>
      <c r="G108" s="472"/>
      <c r="H108" s="473"/>
      <c r="I108" s="347" t="s">
        <v>0</v>
      </c>
      <c r="J108" s="228"/>
    </row>
    <row r="109" spans="1:12" s="417" customFormat="1" x14ac:dyDescent="0.2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x14ac:dyDescent="0.2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x14ac:dyDescent="0.2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x14ac:dyDescent="0.2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x14ac:dyDescent="0.2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.5" thickBot="1" x14ac:dyDescent="0.25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.5" thickBot="1" x14ac:dyDescent="0.25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.5" thickBot="1" x14ac:dyDescent="0.25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25">
      <c r="A123" s="319" t="s">
        <v>94</v>
      </c>
      <c r="B123" s="471" t="s">
        <v>50</v>
      </c>
      <c r="C123" s="472"/>
      <c r="D123" s="472"/>
      <c r="E123" s="472"/>
      <c r="F123" s="472"/>
      <c r="G123" s="473"/>
      <c r="H123" s="347" t="s">
        <v>0</v>
      </c>
      <c r="I123" s="228"/>
    </row>
    <row r="124" spans="1:12" s="423" customFormat="1" x14ac:dyDescent="0.2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x14ac:dyDescent="0.2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x14ac:dyDescent="0.2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x14ac:dyDescent="0.2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x14ac:dyDescent="0.2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.5" thickBot="1" x14ac:dyDescent="0.25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">
      <c r="A133" s="343" t="s">
        <v>28</v>
      </c>
      <c r="B133" s="233">
        <v>58.5</v>
      </c>
      <c r="C133" s="422">
        <v>58</v>
      </c>
      <c r="D133" s="422">
        <v>57.5</v>
      </c>
      <c r="E133" s="422">
        <v>56.5</v>
      </c>
      <c r="F133" s="422">
        <v>56</v>
      </c>
      <c r="G133" s="391">
        <v>55.5</v>
      </c>
      <c r="H133" s="237"/>
      <c r="I133" s="228" t="s">
        <v>57</v>
      </c>
      <c r="J133" s="423">
        <v>54.06</v>
      </c>
    </row>
    <row r="134" spans="1:11" s="423" customFormat="1" ht="13.5" thickBot="1" x14ac:dyDescent="0.25">
      <c r="A134" s="346" t="s">
        <v>26</v>
      </c>
      <c r="B134" s="235">
        <f>B133-B121</f>
        <v>4.4399999999999977</v>
      </c>
      <c r="C134" s="236">
        <f t="shared" ref="C134:G134" si="28">C133-C121</f>
        <v>3.9399999999999977</v>
      </c>
      <c r="D134" s="236">
        <f t="shared" si="28"/>
        <v>3.4399999999999977</v>
      </c>
      <c r="E134" s="236">
        <f t="shared" si="28"/>
        <v>2.4399999999999977</v>
      </c>
      <c r="F134" s="236">
        <f t="shared" si="28"/>
        <v>1.9399999999999977</v>
      </c>
      <c r="G134" s="236">
        <f t="shared" si="28"/>
        <v>1.4399999999999977</v>
      </c>
      <c r="H134" s="238"/>
      <c r="I134" s="423" t="s">
        <v>26</v>
      </c>
      <c r="J134" s="423">
        <f>J133-K118</f>
        <v>2.5500000000000043</v>
      </c>
    </row>
    <row r="135" spans="1:11" x14ac:dyDescent="0.2">
      <c r="B135" s="311">
        <v>58.5</v>
      </c>
      <c r="C135" s="311">
        <v>58</v>
      </c>
      <c r="D135" s="311">
        <v>57.5</v>
      </c>
      <c r="E135" s="311">
        <v>56.5</v>
      </c>
      <c r="F135" s="311">
        <v>56</v>
      </c>
      <c r="G135" s="311">
        <v>55.5</v>
      </c>
    </row>
    <row r="136" spans="1:11" ht="13.5" thickBot="1" x14ac:dyDescent="0.25">
      <c r="C136" s="428"/>
      <c r="D136" s="428"/>
      <c r="E136" s="428"/>
      <c r="F136" s="428"/>
      <c r="G136" s="428"/>
    </row>
    <row r="137" spans="1:11" s="430" customFormat="1" ht="13.5" thickBot="1" x14ac:dyDescent="0.25">
      <c r="A137" s="319" t="s">
        <v>96</v>
      </c>
      <c r="B137" s="471" t="s">
        <v>50</v>
      </c>
      <c r="C137" s="472"/>
      <c r="D137" s="472"/>
      <c r="E137" s="472"/>
      <c r="F137" s="472"/>
      <c r="G137" s="473"/>
      <c r="H137" s="347" t="s">
        <v>0</v>
      </c>
      <c r="I137" s="228"/>
    </row>
    <row r="138" spans="1:11" s="430" customFormat="1" x14ac:dyDescent="0.2">
      <c r="A138" s="227" t="s">
        <v>54</v>
      </c>
      <c r="B138" s="392">
        <v>1</v>
      </c>
      <c r="C138" s="393">
        <v>2</v>
      </c>
      <c r="D138" s="394">
        <v>3</v>
      </c>
      <c r="E138" s="393">
        <v>4</v>
      </c>
      <c r="F138" s="394">
        <v>5</v>
      </c>
      <c r="G138" s="257">
        <v>6</v>
      </c>
      <c r="H138" s="323"/>
      <c r="I138" s="324"/>
    </row>
    <row r="139" spans="1:11" s="430" customFormat="1" x14ac:dyDescent="0.2">
      <c r="A139" s="227" t="s">
        <v>2</v>
      </c>
      <c r="B139" s="261">
        <v>1</v>
      </c>
      <c r="C139" s="262">
        <v>2</v>
      </c>
      <c r="D139" s="264">
        <v>3</v>
      </c>
      <c r="E139" s="397">
        <v>4</v>
      </c>
      <c r="F139" s="398">
        <v>5</v>
      </c>
      <c r="G139" s="427">
        <v>6</v>
      </c>
      <c r="H139" s="318" t="s">
        <v>0</v>
      </c>
      <c r="I139" s="253"/>
      <c r="J139" s="325"/>
    </row>
    <row r="140" spans="1:11" s="430" customFormat="1" x14ac:dyDescent="0.2">
      <c r="A140" s="326" t="s">
        <v>3</v>
      </c>
      <c r="B140" s="266">
        <v>1195</v>
      </c>
      <c r="C140" s="267">
        <v>1195</v>
      </c>
      <c r="D140" s="267">
        <v>1195</v>
      </c>
      <c r="E140" s="267">
        <v>1195</v>
      </c>
      <c r="F140" s="267">
        <v>1195</v>
      </c>
      <c r="G140" s="389">
        <v>1195</v>
      </c>
      <c r="H140" s="327">
        <v>1195</v>
      </c>
      <c r="I140" s="328"/>
      <c r="J140" s="325"/>
    </row>
    <row r="141" spans="1:11" s="430" customFormat="1" x14ac:dyDescent="0.2">
      <c r="A141" s="329" t="s">
        <v>6</v>
      </c>
      <c r="B141" s="272">
        <v>994.84848484848487</v>
      </c>
      <c r="C141" s="273">
        <v>1065</v>
      </c>
      <c r="D141" s="273">
        <v>1105.2941176470588</v>
      </c>
      <c r="E141" s="273">
        <v>1137.7551020408164</v>
      </c>
      <c r="F141" s="330">
        <v>1094.6428571428571</v>
      </c>
      <c r="G141" s="330">
        <v>1237.6470588235295</v>
      </c>
      <c r="H141" s="331">
        <v>1103.918918918919</v>
      </c>
      <c r="I141" s="332"/>
      <c r="J141" s="325"/>
    </row>
    <row r="142" spans="1:11" s="430" customFormat="1" x14ac:dyDescent="0.2">
      <c r="A142" s="227" t="s">
        <v>7</v>
      </c>
      <c r="B142" s="277">
        <v>96.969696969696969</v>
      </c>
      <c r="C142" s="278">
        <v>98.214285714285708</v>
      </c>
      <c r="D142" s="278">
        <v>98.529411764705884</v>
      </c>
      <c r="E142" s="278">
        <v>91.836734693877546</v>
      </c>
      <c r="F142" s="333">
        <v>100</v>
      </c>
      <c r="G142" s="333">
        <v>94.117647058823536</v>
      </c>
      <c r="H142" s="334">
        <v>84.797297297297291</v>
      </c>
      <c r="I142" s="335"/>
      <c r="J142" s="325"/>
    </row>
    <row r="143" spans="1:11" s="430" customFormat="1" x14ac:dyDescent="0.2">
      <c r="A143" s="227" t="s">
        <v>8</v>
      </c>
      <c r="B143" s="282">
        <v>4.3997490308297915E-2</v>
      </c>
      <c r="C143" s="283">
        <v>4.0112693639988407E-2</v>
      </c>
      <c r="D143" s="283">
        <v>4.4982536687844597E-2</v>
      </c>
      <c r="E143" s="283">
        <v>5.0295273243593376E-2</v>
      </c>
      <c r="F143" s="336">
        <v>3.404892463470037E-2</v>
      </c>
      <c r="G143" s="336">
        <v>5.7936073157537994E-2</v>
      </c>
      <c r="H143" s="337">
        <v>7.2443341728255312E-2</v>
      </c>
      <c r="I143" s="338"/>
      <c r="J143" s="339"/>
      <c r="K143" s="340"/>
    </row>
    <row r="144" spans="1:11" s="430" customFormat="1" x14ac:dyDescent="0.2">
      <c r="A144" s="329" t="s">
        <v>1</v>
      </c>
      <c r="B144" s="287">
        <f>B141/B140*100-100</f>
        <v>-16.749080765817169</v>
      </c>
      <c r="C144" s="288">
        <f>C141/C140*100-100</f>
        <v>-10.878661087866107</v>
      </c>
      <c r="D144" s="288">
        <f t="shared" ref="D144:H144" si="29">D141/D140*100-100</f>
        <v>-7.5067683977356694</v>
      </c>
      <c r="E144" s="288">
        <f t="shared" si="29"/>
        <v>-4.7903680300571949</v>
      </c>
      <c r="F144" s="288">
        <f t="shared" si="29"/>
        <v>-8.3980872683801664</v>
      </c>
      <c r="G144" s="288">
        <f t="shared" si="29"/>
        <v>3.5687915333497529</v>
      </c>
      <c r="H144" s="291">
        <f t="shared" si="29"/>
        <v>-7.6218477892117988</v>
      </c>
      <c r="I144" s="338"/>
      <c r="J144" s="339"/>
      <c r="K144" s="228"/>
    </row>
    <row r="145" spans="1:11" s="430" customFormat="1" ht="13.5" thickBot="1" x14ac:dyDescent="0.25">
      <c r="A145" s="227" t="s">
        <v>27</v>
      </c>
      <c r="B145" s="293">
        <f>B141-B127</f>
        <v>73.737373737373787</v>
      </c>
      <c r="C145" s="294">
        <f t="shared" ref="C145:H145" si="30">C141-C127</f>
        <v>88.584905660377331</v>
      </c>
      <c r="D145" s="294">
        <f t="shared" si="30"/>
        <v>95.294117647058783</v>
      </c>
      <c r="E145" s="294">
        <f t="shared" si="30"/>
        <v>100.61224489795927</v>
      </c>
      <c r="F145" s="294">
        <f t="shared" si="30"/>
        <v>33.456416464890935</v>
      </c>
      <c r="G145" s="294">
        <f t="shared" si="30"/>
        <v>113.74461979913917</v>
      </c>
      <c r="H145" s="341">
        <f t="shared" si="30"/>
        <v>77.456333884905462</v>
      </c>
      <c r="I145" s="342"/>
      <c r="J145" s="339"/>
      <c r="K145" s="228"/>
    </row>
    <row r="146" spans="1:11" s="430" customFormat="1" x14ac:dyDescent="0.2">
      <c r="A146" s="343" t="s">
        <v>51</v>
      </c>
      <c r="B146" s="300">
        <v>372</v>
      </c>
      <c r="C146" s="301">
        <v>707</v>
      </c>
      <c r="D146" s="301">
        <v>871</v>
      </c>
      <c r="E146" s="301">
        <v>604</v>
      </c>
      <c r="F146" s="301">
        <v>718</v>
      </c>
      <c r="G146" s="390">
        <v>468</v>
      </c>
      <c r="H146" s="304">
        <f>SUM(B146:G146)</f>
        <v>3740</v>
      </c>
      <c r="I146" s="344" t="s">
        <v>56</v>
      </c>
      <c r="J146" s="345">
        <f>H132-H146</f>
        <v>4</v>
      </c>
      <c r="K146" s="306">
        <f>J146/H132</f>
        <v>1.0683760683760685E-3</v>
      </c>
    </row>
    <row r="147" spans="1:11" s="430" customFormat="1" x14ac:dyDescent="0.2">
      <c r="A147" s="343" t="s">
        <v>28</v>
      </c>
      <c r="B147" s="233">
        <v>63</v>
      </c>
      <c r="C147" s="429">
        <v>62</v>
      </c>
      <c r="D147" s="429">
        <v>61</v>
      </c>
      <c r="E147" s="429">
        <v>60</v>
      </c>
      <c r="F147" s="429">
        <v>59.5</v>
      </c>
      <c r="G147" s="391">
        <v>58.5</v>
      </c>
      <c r="H147" s="237"/>
      <c r="I147" s="228" t="s">
        <v>57</v>
      </c>
      <c r="J147" s="430">
        <v>57.06</v>
      </c>
    </row>
    <row r="148" spans="1:11" s="430" customFormat="1" ht="13.5" thickBot="1" x14ac:dyDescent="0.25">
      <c r="A148" s="346" t="s">
        <v>26</v>
      </c>
      <c r="B148" s="235">
        <f>B147-B133</f>
        <v>4.5</v>
      </c>
      <c r="C148" s="236">
        <f t="shared" ref="C148:G148" si="31">C147-C133</f>
        <v>4</v>
      </c>
      <c r="D148" s="236">
        <f t="shared" si="31"/>
        <v>3.5</v>
      </c>
      <c r="E148" s="236">
        <f t="shared" si="31"/>
        <v>3.5</v>
      </c>
      <c r="F148" s="236">
        <f t="shared" si="31"/>
        <v>3.5</v>
      </c>
      <c r="G148" s="236">
        <f t="shared" si="31"/>
        <v>3</v>
      </c>
      <c r="H148" s="238"/>
      <c r="I148" s="430" t="s">
        <v>26</v>
      </c>
      <c r="J148" s="430">
        <f>J147-J133</f>
        <v>3</v>
      </c>
    </row>
    <row r="149" spans="1:11" x14ac:dyDescent="0.2">
      <c r="F149" s="311" t="s">
        <v>75</v>
      </c>
    </row>
    <row r="150" spans="1:11" ht="13.5" thickBot="1" x14ac:dyDescent="0.25"/>
    <row r="151" spans="1:11" s="433" customFormat="1" ht="13.5" thickBot="1" x14ac:dyDescent="0.25">
      <c r="A151" s="319" t="s">
        <v>97</v>
      </c>
      <c r="B151" s="471" t="s">
        <v>50</v>
      </c>
      <c r="C151" s="472"/>
      <c r="D151" s="472"/>
      <c r="E151" s="472"/>
      <c r="F151" s="472"/>
      <c r="G151" s="473"/>
      <c r="H151" s="347" t="s">
        <v>0</v>
      </c>
      <c r="I151" s="228"/>
    </row>
    <row r="152" spans="1:11" s="433" customFormat="1" x14ac:dyDescent="0.2">
      <c r="A152" s="227" t="s">
        <v>54</v>
      </c>
      <c r="B152" s="392">
        <v>1</v>
      </c>
      <c r="C152" s="393">
        <v>2</v>
      </c>
      <c r="D152" s="394">
        <v>3</v>
      </c>
      <c r="E152" s="393">
        <v>4</v>
      </c>
      <c r="F152" s="394">
        <v>5</v>
      </c>
      <c r="G152" s="257">
        <v>6</v>
      </c>
      <c r="H152" s="323"/>
      <c r="I152" s="324"/>
    </row>
    <row r="153" spans="1:11" s="433" customFormat="1" x14ac:dyDescent="0.2">
      <c r="A153" s="227" t="s">
        <v>2</v>
      </c>
      <c r="B153" s="261">
        <v>1</v>
      </c>
      <c r="C153" s="262">
        <v>2</v>
      </c>
      <c r="D153" s="264">
        <v>3</v>
      </c>
      <c r="E153" s="397">
        <v>4</v>
      </c>
      <c r="F153" s="398">
        <v>5</v>
      </c>
      <c r="G153" s="427">
        <v>6</v>
      </c>
      <c r="H153" s="318" t="s">
        <v>0</v>
      </c>
      <c r="I153" s="253"/>
      <c r="J153" s="325"/>
    </row>
    <row r="154" spans="1:11" s="433" customFormat="1" x14ac:dyDescent="0.2">
      <c r="A154" s="326" t="s">
        <v>3</v>
      </c>
      <c r="B154" s="266">
        <v>1300</v>
      </c>
      <c r="C154" s="267">
        <v>1300</v>
      </c>
      <c r="D154" s="267">
        <v>1300</v>
      </c>
      <c r="E154" s="267">
        <v>1300</v>
      </c>
      <c r="F154" s="267">
        <v>1300</v>
      </c>
      <c r="G154" s="389">
        <v>1300</v>
      </c>
      <c r="H154" s="327">
        <v>1300</v>
      </c>
      <c r="I154" s="328"/>
      <c r="J154" s="325"/>
    </row>
    <row r="155" spans="1:11" s="433" customFormat="1" x14ac:dyDescent="0.2">
      <c r="A155" s="329" t="s">
        <v>6</v>
      </c>
      <c r="B155" s="272">
        <v>1177.2413793103449</v>
      </c>
      <c r="C155" s="273">
        <v>1201.8867924528302</v>
      </c>
      <c r="D155" s="273">
        <v>1232.686567164179</v>
      </c>
      <c r="E155" s="273">
        <v>1277.4468085106382</v>
      </c>
      <c r="F155" s="330">
        <v>1307.5925925925926</v>
      </c>
      <c r="G155" s="330">
        <v>1355.7142857142858</v>
      </c>
      <c r="H155" s="331">
        <v>1258</v>
      </c>
      <c r="I155" s="332"/>
      <c r="J155" s="325"/>
    </row>
    <row r="156" spans="1:11" s="433" customFormat="1" x14ac:dyDescent="0.2">
      <c r="A156" s="227" t="s">
        <v>7</v>
      </c>
      <c r="B156" s="277">
        <v>100</v>
      </c>
      <c r="C156" s="278">
        <v>100</v>
      </c>
      <c r="D156" s="278">
        <v>100</v>
      </c>
      <c r="E156" s="278">
        <v>100</v>
      </c>
      <c r="F156" s="333">
        <v>100</v>
      </c>
      <c r="G156" s="333">
        <v>100</v>
      </c>
      <c r="H156" s="334">
        <v>89.473684210526315</v>
      </c>
      <c r="I156" s="335"/>
      <c r="J156" s="325"/>
    </row>
    <row r="157" spans="1:11" s="433" customFormat="1" x14ac:dyDescent="0.2">
      <c r="A157" s="227" t="s">
        <v>8</v>
      </c>
      <c r="B157" s="282">
        <v>5.0075024816834679E-2</v>
      </c>
      <c r="C157" s="283">
        <v>3.8318061287326337E-2</v>
      </c>
      <c r="D157" s="283">
        <v>3.9731966198316121E-2</v>
      </c>
      <c r="E157" s="283">
        <v>3.7679875331311057E-2</v>
      </c>
      <c r="F157" s="336">
        <v>3.5656666478159675E-2</v>
      </c>
      <c r="G157" s="336">
        <v>5.062344425485469E-2</v>
      </c>
      <c r="H157" s="337">
        <v>6.0461045140799211E-2</v>
      </c>
      <c r="I157" s="338"/>
      <c r="J157" s="339"/>
      <c r="K157" s="340"/>
    </row>
    <row r="158" spans="1:11" s="433" customFormat="1" x14ac:dyDescent="0.2">
      <c r="A158" s="329" t="s">
        <v>1</v>
      </c>
      <c r="B158" s="287">
        <f>B155/B154*100-100</f>
        <v>-9.4429708222811541</v>
      </c>
      <c r="C158" s="288">
        <f>C155/C154*100-100</f>
        <v>-7.5471698113207566</v>
      </c>
      <c r="D158" s="288">
        <f t="shared" ref="D158:H158" si="32">D155/D154*100-100</f>
        <v>-5.1779563719862409</v>
      </c>
      <c r="E158" s="288">
        <f t="shared" si="32"/>
        <v>-1.7348608837970687</v>
      </c>
      <c r="F158" s="288">
        <f t="shared" si="32"/>
        <v>0.58404558404558315</v>
      </c>
      <c r="G158" s="288">
        <f t="shared" si="32"/>
        <v>4.2857142857142918</v>
      </c>
      <c r="H158" s="291">
        <f t="shared" si="32"/>
        <v>-3.2307692307692264</v>
      </c>
      <c r="I158" s="338"/>
      <c r="J158" s="339"/>
      <c r="K158" s="228"/>
    </row>
    <row r="159" spans="1:11" s="433" customFormat="1" ht="13.5" thickBot="1" x14ac:dyDescent="0.25">
      <c r="A159" s="227" t="s">
        <v>27</v>
      </c>
      <c r="B159" s="293">
        <f>B155-B141</f>
        <v>182.39289446186001</v>
      </c>
      <c r="C159" s="294">
        <f t="shared" ref="C159:H159" si="33">C155-C141</f>
        <v>136.88679245283015</v>
      </c>
      <c r="D159" s="294">
        <f t="shared" si="33"/>
        <v>127.39244951712021</v>
      </c>
      <c r="E159" s="294">
        <f t="shared" si="33"/>
        <v>139.69170646982184</v>
      </c>
      <c r="F159" s="294">
        <f t="shared" si="33"/>
        <v>212.9497354497355</v>
      </c>
      <c r="G159" s="294">
        <f t="shared" si="33"/>
        <v>118.06722689075627</v>
      </c>
      <c r="H159" s="341">
        <f t="shared" si="33"/>
        <v>154.08108108108104</v>
      </c>
      <c r="I159" s="342"/>
      <c r="J159" s="339"/>
      <c r="K159" s="228"/>
    </row>
    <row r="160" spans="1:11" s="433" customFormat="1" x14ac:dyDescent="0.2">
      <c r="A160" s="343" t="s">
        <v>51</v>
      </c>
      <c r="B160" s="300">
        <v>372</v>
      </c>
      <c r="C160" s="301">
        <v>707</v>
      </c>
      <c r="D160" s="301">
        <v>871</v>
      </c>
      <c r="E160" s="301">
        <v>604</v>
      </c>
      <c r="F160" s="301">
        <v>718</v>
      </c>
      <c r="G160" s="390">
        <v>468</v>
      </c>
      <c r="H160" s="304">
        <f>SUM(B160:G160)</f>
        <v>3740</v>
      </c>
      <c r="I160" s="344" t="s">
        <v>56</v>
      </c>
      <c r="J160" s="345">
        <f>H146-H160</f>
        <v>0</v>
      </c>
      <c r="K160" s="306">
        <f>J160/H146</f>
        <v>0</v>
      </c>
    </row>
    <row r="161" spans="1:11" s="433" customFormat="1" x14ac:dyDescent="0.2">
      <c r="A161" s="343" t="s">
        <v>28</v>
      </c>
      <c r="B161" s="233">
        <v>65</v>
      </c>
      <c r="C161" s="432">
        <v>64</v>
      </c>
      <c r="D161" s="432">
        <v>63</v>
      </c>
      <c r="E161" s="432">
        <v>62</v>
      </c>
      <c r="F161" s="432">
        <v>61.5</v>
      </c>
      <c r="G161" s="391">
        <v>60.5</v>
      </c>
      <c r="H161" s="237"/>
      <c r="I161" s="228" t="s">
        <v>57</v>
      </c>
      <c r="J161" s="433">
        <v>60.62</v>
      </c>
    </row>
    <row r="162" spans="1:11" s="433" customFormat="1" ht="13.5" thickBot="1" x14ac:dyDescent="0.25">
      <c r="A162" s="346" t="s">
        <v>26</v>
      </c>
      <c r="B162" s="235">
        <f>B161-B147</f>
        <v>2</v>
      </c>
      <c r="C162" s="236">
        <f t="shared" ref="C162:G162" si="34">C161-C147</f>
        <v>2</v>
      </c>
      <c r="D162" s="236">
        <f t="shared" si="34"/>
        <v>2</v>
      </c>
      <c r="E162" s="236">
        <f t="shared" si="34"/>
        <v>2</v>
      </c>
      <c r="F162" s="236">
        <f t="shared" si="34"/>
        <v>2</v>
      </c>
      <c r="G162" s="236">
        <f t="shared" si="34"/>
        <v>2</v>
      </c>
      <c r="H162" s="238"/>
      <c r="I162" s="433" t="s">
        <v>26</v>
      </c>
      <c r="J162" s="433">
        <f>J161-J147</f>
        <v>3.5599999999999952</v>
      </c>
    </row>
    <row r="164" spans="1:11" ht="13.5" thickBot="1" x14ac:dyDescent="0.25"/>
    <row r="165" spans="1:11" s="451" customFormat="1" ht="13.5" thickBot="1" x14ac:dyDescent="0.25">
      <c r="A165" s="319" t="s">
        <v>99</v>
      </c>
      <c r="B165" s="471" t="s">
        <v>50</v>
      </c>
      <c r="C165" s="472"/>
      <c r="D165" s="472"/>
      <c r="E165" s="472"/>
      <c r="F165" s="472"/>
      <c r="G165" s="473"/>
      <c r="H165" s="347" t="s">
        <v>0</v>
      </c>
      <c r="I165" s="228"/>
    </row>
    <row r="166" spans="1:11" s="451" customFormat="1" x14ac:dyDescent="0.2">
      <c r="A166" s="227" t="s">
        <v>54</v>
      </c>
      <c r="B166" s="392">
        <v>1</v>
      </c>
      <c r="C166" s="393">
        <v>2</v>
      </c>
      <c r="D166" s="394">
        <v>3</v>
      </c>
      <c r="E166" s="393">
        <v>4</v>
      </c>
      <c r="F166" s="394">
        <v>5</v>
      </c>
      <c r="G166" s="257">
        <v>6</v>
      </c>
      <c r="H166" s="323"/>
      <c r="I166" s="324"/>
    </row>
    <row r="167" spans="1:11" s="451" customFormat="1" x14ac:dyDescent="0.2">
      <c r="A167" s="227" t="s">
        <v>2</v>
      </c>
      <c r="B167" s="261">
        <v>1</v>
      </c>
      <c r="C167" s="262">
        <v>2</v>
      </c>
      <c r="D167" s="264">
        <v>3</v>
      </c>
      <c r="E167" s="397">
        <v>4</v>
      </c>
      <c r="F167" s="398">
        <v>5</v>
      </c>
      <c r="G167" s="427">
        <v>6</v>
      </c>
      <c r="H167" s="318" t="s">
        <v>0</v>
      </c>
      <c r="I167" s="253"/>
      <c r="J167" s="325"/>
    </row>
    <row r="168" spans="1:11" s="451" customFormat="1" x14ac:dyDescent="0.2">
      <c r="A168" s="326" t="s">
        <v>3</v>
      </c>
      <c r="B168" s="266">
        <v>1400</v>
      </c>
      <c r="C168" s="267">
        <v>1400</v>
      </c>
      <c r="D168" s="267">
        <v>1400</v>
      </c>
      <c r="E168" s="267">
        <v>1400</v>
      </c>
      <c r="F168" s="267">
        <v>1400</v>
      </c>
      <c r="G168" s="389">
        <v>1400</v>
      </c>
      <c r="H168" s="327">
        <v>1400</v>
      </c>
      <c r="I168" s="328"/>
      <c r="J168" s="325"/>
    </row>
    <row r="169" spans="1:11" s="451" customFormat="1" x14ac:dyDescent="0.2">
      <c r="A169" s="329" t="s">
        <v>6</v>
      </c>
      <c r="B169" s="272">
        <v>1349.3103448275863</v>
      </c>
      <c r="C169" s="273">
        <v>1340.1818181818182</v>
      </c>
      <c r="D169" s="273">
        <v>1361.9117647058824</v>
      </c>
      <c r="E169" s="273">
        <v>1381.4</v>
      </c>
      <c r="F169" s="330">
        <v>1427.9661016949153</v>
      </c>
      <c r="G169" s="330">
        <v>1461.3157894736842</v>
      </c>
      <c r="H169" s="331">
        <v>1385.6187290969899</v>
      </c>
      <c r="I169" s="332"/>
      <c r="J169" s="325"/>
    </row>
    <row r="170" spans="1:11" s="451" customFormat="1" x14ac:dyDescent="0.2">
      <c r="A170" s="227" t="s">
        <v>7</v>
      </c>
      <c r="B170" s="277">
        <v>100</v>
      </c>
      <c r="C170" s="278">
        <v>100</v>
      </c>
      <c r="D170" s="278">
        <v>100</v>
      </c>
      <c r="E170" s="278">
        <v>100</v>
      </c>
      <c r="F170" s="333">
        <v>100</v>
      </c>
      <c r="G170" s="333">
        <v>100</v>
      </c>
      <c r="H170" s="334">
        <v>95.652173913043484</v>
      </c>
      <c r="I170" s="335"/>
      <c r="J170" s="325"/>
    </row>
    <row r="171" spans="1:11" s="451" customFormat="1" x14ac:dyDescent="0.2">
      <c r="A171" s="227" t="s">
        <v>8</v>
      </c>
      <c r="B171" s="282">
        <v>3.9597534266795756E-2</v>
      </c>
      <c r="C171" s="283">
        <v>4.4531788335756724E-2</v>
      </c>
      <c r="D171" s="283">
        <v>4.1272971488844762E-2</v>
      </c>
      <c r="E171" s="283">
        <v>3.7447846566093811E-2</v>
      </c>
      <c r="F171" s="336">
        <v>3.8286981878432394E-2</v>
      </c>
      <c r="G171" s="336">
        <v>3.2180455497859167E-2</v>
      </c>
      <c r="H171" s="337">
        <v>4.9421910576760791E-2</v>
      </c>
      <c r="I171" s="338"/>
      <c r="J171" s="339"/>
      <c r="K171" s="340"/>
    </row>
    <row r="172" spans="1:11" s="451" customFormat="1" x14ac:dyDescent="0.2">
      <c r="A172" s="329" t="s">
        <v>1</v>
      </c>
      <c r="B172" s="287">
        <f>B169/B168*100-100</f>
        <v>-3.6206896551723986</v>
      </c>
      <c r="C172" s="288">
        <f>C169/C168*100-100</f>
        <v>-4.2727272727272663</v>
      </c>
      <c r="D172" s="288">
        <f t="shared" ref="D172:H172" si="35">D169/D168*100-100</f>
        <v>-2.7205882352941018</v>
      </c>
      <c r="E172" s="288">
        <f t="shared" si="35"/>
        <v>-1.3285714285714221</v>
      </c>
      <c r="F172" s="288">
        <f t="shared" si="35"/>
        <v>1.9975786924939456</v>
      </c>
      <c r="G172" s="288">
        <f t="shared" si="35"/>
        <v>4.3796992481202892</v>
      </c>
      <c r="H172" s="291">
        <f t="shared" si="35"/>
        <v>-1.0272336359292922</v>
      </c>
      <c r="I172" s="338"/>
      <c r="J172" s="339"/>
      <c r="K172" s="228"/>
    </row>
    <row r="173" spans="1:11" s="451" customFormat="1" ht="13.5" thickBot="1" x14ac:dyDescent="0.25">
      <c r="A173" s="227" t="s">
        <v>27</v>
      </c>
      <c r="B173" s="293">
        <f>B169-B155</f>
        <v>172.06896551724139</v>
      </c>
      <c r="C173" s="294">
        <f t="shared" ref="C173:H173" si="36">C169-C155</f>
        <v>138.29502572898809</v>
      </c>
      <c r="D173" s="294">
        <f t="shared" si="36"/>
        <v>129.22519754170344</v>
      </c>
      <c r="E173" s="294">
        <f t="shared" si="36"/>
        <v>103.95319148936187</v>
      </c>
      <c r="F173" s="294">
        <f t="shared" si="36"/>
        <v>120.37350910232271</v>
      </c>
      <c r="G173" s="294">
        <f t="shared" si="36"/>
        <v>105.60150375939838</v>
      </c>
      <c r="H173" s="341">
        <f t="shared" si="36"/>
        <v>127.61872909698991</v>
      </c>
      <c r="I173" s="342"/>
      <c r="J173" s="339"/>
      <c r="K173" s="228"/>
    </row>
    <row r="174" spans="1:11" s="451" customFormat="1" x14ac:dyDescent="0.2">
      <c r="A174" s="343" t="s">
        <v>51</v>
      </c>
      <c r="B174" s="300">
        <v>372</v>
      </c>
      <c r="C174" s="301">
        <v>707</v>
      </c>
      <c r="D174" s="301">
        <v>871</v>
      </c>
      <c r="E174" s="301">
        <v>604</v>
      </c>
      <c r="F174" s="301">
        <v>718</v>
      </c>
      <c r="G174" s="390">
        <v>468</v>
      </c>
      <c r="H174" s="304">
        <f>SUM(B174:G174)</f>
        <v>3740</v>
      </c>
      <c r="I174" s="344" t="s">
        <v>56</v>
      </c>
      <c r="J174" s="345">
        <f>H160-H174</f>
        <v>0</v>
      </c>
      <c r="K174" s="306">
        <f>J174/H160</f>
        <v>0</v>
      </c>
    </row>
    <row r="175" spans="1:11" s="451" customFormat="1" x14ac:dyDescent="0.2">
      <c r="A175" s="343" t="s">
        <v>28</v>
      </c>
      <c r="B175" s="233">
        <v>67</v>
      </c>
      <c r="C175" s="450">
        <v>66.5</v>
      </c>
      <c r="D175" s="450">
        <v>65</v>
      </c>
      <c r="E175" s="450">
        <v>64</v>
      </c>
      <c r="F175" s="450">
        <v>63.5</v>
      </c>
      <c r="G175" s="391">
        <v>62.5</v>
      </c>
      <c r="H175" s="237"/>
      <c r="I175" s="228" t="s">
        <v>57</v>
      </c>
      <c r="J175" s="451">
        <v>62.6</v>
      </c>
    </row>
    <row r="176" spans="1:11" s="451" customFormat="1" ht="13.5" thickBot="1" x14ac:dyDescent="0.25">
      <c r="A176" s="346" t="s">
        <v>26</v>
      </c>
      <c r="B176" s="235">
        <f>B175-B161</f>
        <v>2</v>
      </c>
      <c r="C176" s="236">
        <f t="shared" ref="C176:G176" si="37">C175-C161</f>
        <v>2.5</v>
      </c>
      <c r="D176" s="236">
        <f t="shared" si="37"/>
        <v>2</v>
      </c>
      <c r="E176" s="236">
        <f t="shared" si="37"/>
        <v>2</v>
      </c>
      <c r="F176" s="236">
        <f t="shared" si="37"/>
        <v>2</v>
      </c>
      <c r="G176" s="236">
        <f t="shared" si="37"/>
        <v>2</v>
      </c>
      <c r="H176" s="238"/>
      <c r="I176" s="451" t="s">
        <v>26</v>
      </c>
      <c r="J176" s="451">
        <f>J175-J161</f>
        <v>1.980000000000004</v>
      </c>
    </row>
    <row r="177" spans="1:11" x14ac:dyDescent="0.2">
      <c r="B177" s="311">
        <v>67</v>
      </c>
      <c r="C177" s="311">
        <v>66.5</v>
      </c>
      <c r="D177" s="311">
        <v>65</v>
      </c>
      <c r="E177" s="311">
        <v>64</v>
      </c>
      <c r="F177" s="311">
        <v>63.5</v>
      </c>
      <c r="G177" s="311">
        <v>62.5</v>
      </c>
    </row>
    <row r="178" spans="1:11" ht="13.5" thickBot="1" x14ac:dyDescent="0.25">
      <c r="C178" s="459"/>
      <c r="D178" s="459"/>
      <c r="E178" s="459"/>
      <c r="F178" s="459"/>
      <c r="G178" s="459"/>
    </row>
    <row r="179" spans="1:11" s="460" customFormat="1" ht="13.5" thickBot="1" x14ac:dyDescent="0.25">
      <c r="A179" s="319" t="s">
        <v>100</v>
      </c>
      <c r="B179" s="471" t="s">
        <v>50</v>
      </c>
      <c r="C179" s="472"/>
      <c r="D179" s="472"/>
      <c r="E179" s="472"/>
      <c r="F179" s="472"/>
      <c r="G179" s="473"/>
      <c r="H179" s="347" t="s">
        <v>0</v>
      </c>
      <c r="I179" s="228"/>
    </row>
    <row r="180" spans="1:11" s="460" customFormat="1" x14ac:dyDescent="0.2">
      <c r="A180" s="227" t="s">
        <v>54</v>
      </c>
      <c r="B180" s="392">
        <v>1</v>
      </c>
      <c r="C180" s="393">
        <v>2</v>
      </c>
      <c r="D180" s="394">
        <v>3</v>
      </c>
      <c r="E180" s="393">
        <v>4</v>
      </c>
      <c r="F180" s="394">
        <v>5</v>
      </c>
      <c r="G180" s="257">
        <v>6</v>
      </c>
      <c r="H180" s="323"/>
      <c r="I180" s="324"/>
    </row>
    <row r="181" spans="1:11" s="460" customFormat="1" x14ac:dyDescent="0.2">
      <c r="A181" s="227" t="s">
        <v>2</v>
      </c>
      <c r="B181" s="261">
        <v>1</v>
      </c>
      <c r="C181" s="262">
        <v>2</v>
      </c>
      <c r="D181" s="264">
        <v>3</v>
      </c>
      <c r="E181" s="397">
        <v>4</v>
      </c>
      <c r="F181" s="398">
        <v>5</v>
      </c>
      <c r="G181" s="427">
        <v>6</v>
      </c>
      <c r="H181" s="318" t="s">
        <v>0</v>
      </c>
      <c r="I181" s="253"/>
      <c r="J181" s="325"/>
    </row>
    <row r="182" spans="1:11" s="460" customFormat="1" x14ac:dyDescent="0.2">
      <c r="A182" s="326" t="s">
        <v>3</v>
      </c>
      <c r="B182" s="266">
        <v>1495</v>
      </c>
      <c r="C182" s="267">
        <v>1495</v>
      </c>
      <c r="D182" s="267">
        <v>1495</v>
      </c>
      <c r="E182" s="267">
        <v>1495</v>
      </c>
      <c r="F182" s="267">
        <v>1495</v>
      </c>
      <c r="G182" s="389">
        <v>1495</v>
      </c>
      <c r="H182" s="327">
        <v>1495</v>
      </c>
      <c r="I182" s="328"/>
      <c r="J182" s="325"/>
    </row>
    <row r="183" spans="1:11" s="460" customFormat="1" x14ac:dyDescent="0.2">
      <c r="A183" s="329" t="s">
        <v>6</v>
      </c>
      <c r="B183" s="272">
        <v>1406</v>
      </c>
      <c r="C183" s="273">
        <v>1454.7169811320755</v>
      </c>
      <c r="D183" s="273">
        <v>1468.4507042253522</v>
      </c>
      <c r="E183" s="273">
        <v>1459.375</v>
      </c>
      <c r="F183" s="330">
        <v>1476.7857142857142</v>
      </c>
      <c r="G183" s="330">
        <v>1530</v>
      </c>
      <c r="H183" s="331">
        <v>1467.668918918919</v>
      </c>
      <c r="I183" s="332"/>
      <c r="J183" s="325"/>
    </row>
    <row r="184" spans="1:11" s="460" customFormat="1" x14ac:dyDescent="0.2">
      <c r="A184" s="227" t="s">
        <v>7</v>
      </c>
      <c r="B184" s="277">
        <v>100</v>
      </c>
      <c r="C184" s="278">
        <v>96.226415094339629</v>
      </c>
      <c r="D184" s="278">
        <v>92.957746478873233</v>
      </c>
      <c r="E184" s="278">
        <v>93.75</v>
      </c>
      <c r="F184" s="333">
        <v>100</v>
      </c>
      <c r="G184" s="333">
        <v>97.368421052631575</v>
      </c>
      <c r="H184" s="334">
        <v>92.905405405405403</v>
      </c>
      <c r="I184" s="335"/>
      <c r="J184" s="325"/>
    </row>
    <row r="185" spans="1:11" s="460" customFormat="1" x14ac:dyDescent="0.2">
      <c r="A185" s="227" t="s">
        <v>8</v>
      </c>
      <c r="B185" s="282">
        <v>3.819550947965164E-2</v>
      </c>
      <c r="C185" s="283">
        <v>5.4137365707043424E-2</v>
      </c>
      <c r="D185" s="283">
        <v>5.315196921748587E-2</v>
      </c>
      <c r="E185" s="283">
        <v>5.5428545753676339E-2</v>
      </c>
      <c r="F185" s="336">
        <v>4.2847655302919452E-2</v>
      </c>
      <c r="G185" s="336">
        <v>5.4950262959374101E-2</v>
      </c>
      <c r="H185" s="337">
        <v>5.5064883419698778E-2</v>
      </c>
      <c r="I185" s="338"/>
      <c r="J185" s="339"/>
      <c r="K185" s="340"/>
    </row>
    <row r="186" spans="1:11" s="460" customFormat="1" x14ac:dyDescent="0.2">
      <c r="A186" s="329" t="s">
        <v>1</v>
      </c>
      <c r="B186" s="287">
        <f>B183/B182*100-100</f>
        <v>-5.9531772575250841</v>
      </c>
      <c r="C186" s="288">
        <f>C183/C182*100-100</f>
        <v>-2.6945163122357485</v>
      </c>
      <c r="D186" s="288">
        <f t="shared" ref="D186:H186" si="38">D183/D182*100-100</f>
        <v>-1.7758726270667466</v>
      </c>
      <c r="E186" s="288">
        <f t="shared" si="38"/>
        <v>-2.3829431438127102</v>
      </c>
      <c r="F186" s="288">
        <f t="shared" si="38"/>
        <v>-1.21834687052079</v>
      </c>
      <c r="G186" s="288">
        <f t="shared" si="38"/>
        <v>2.3411371237458241</v>
      </c>
      <c r="H186" s="291">
        <f t="shared" si="38"/>
        <v>-1.8281659586007351</v>
      </c>
      <c r="I186" s="338"/>
      <c r="J186" s="339"/>
      <c r="K186" s="228"/>
    </row>
    <row r="187" spans="1:11" s="460" customFormat="1" ht="13.5" thickBot="1" x14ac:dyDescent="0.25">
      <c r="A187" s="227" t="s">
        <v>27</v>
      </c>
      <c r="B187" s="293">
        <f>B183-B169</f>
        <v>56.689655172413723</v>
      </c>
      <c r="C187" s="294">
        <f t="shared" ref="C187:H187" si="39">C183-C169</f>
        <v>114.53516295025725</v>
      </c>
      <c r="D187" s="294">
        <f t="shared" si="39"/>
        <v>106.53893951946975</v>
      </c>
      <c r="E187" s="294">
        <f t="shared" si="39"/>
        <v>77.974999999999909</v>
      </c>
      <c r="F187" s="294">
        <f t="shared" si="39"/>
        <v>48.819612590798897</v>
      </c>
      <c r="G187" s="294">
        <f t="shared" si="39"/>
        <v>68.684210526315837</v>
      </c>
      <c r="H187" s="341">
        <f t="shared" si="39"/>
        <v>82.050189821929052</v>
      </c>
      <c r="I187" s="342"/>
      <c r="J187" s="339"/>
      <c r="K187" s="228"/>
    </row>
    <row r="188" spans="1:11" s="460" customFormat="1" x14ac:dyDescent="0.2">
      <c r="A188" s="343" t="s">
        <v>51</v>
      </c>
      <c r="B188" s="300">
        <v>371</v>
      </c>
      <c r="C188" s="301">
        <v>707</v>
      </c>
      <c r="D188" s="301">
        <v>871</v>
      </c>
      <c r="E188" s="301">
        <v>603</v>
      </c>
      <c r="F188" s="301">
        <v>718</v>
      </c>
      <c r="G188" s="390">
        <v>468</v>
      </c>
      <c r="H188" s="304">
        <f>SUM(B188:G188)</f>
        <v>3738</v>
      </c>
      <c r="I188" s="344" t="s">
        <v>56</v>
      </c>
      <c r="J188" s="345">
        <f>H174-H188</f>
        <v>2</v>
      </c>
      <c r="K188" s="306">
        <f>J188/H174</f>
        <v>5.3475935828877007E-4</v>
      </c>
    </row>
    <row r="189" spans="1:11" s="460" customFormat="1" x14ac:dyDescent="0.2">
      <c r="A189" s="343" t="s">
        <v>28</v>
      </c>
      <c r="B189" s="233">
        <v>70</v>
      </c>
      <c r="C189" s="461">
        <v>69</v>
      </c>
      <c r="D189" s="461">
        <v>67.5</v>
      </c>
      <c r="E189" s="461">
        <v>66.5</v>
      </c>
      <c r="F189" s="461">
        <v>66.5</v>
      </c>
      <c r="G189" s="391">
        <v>65.5</v>
      </c>
      <c r="H189" s="237"/>
      <c r="I189" s="228" t="s">
        <v>57</v>
      </c>
      <c r="J189" s="460">
        <v>64.760000000000005</v>
      </c>
    </row>
    <row r="190" spans="1:11" s="460" customFormat="1" ht="13.5" thickBot="1" x14ac:dyDescent="0.25">
      <c r="A190" s="346" t="s">
        <v>26</v>
      </c>
      <c r="B190" s="235">
        <f>B189-B175</f>
        <v>3</v>
      </c>
      <c r="C190" s="236">
        <f t="shared" ref="C190:G190" si="40">C189-C175</f>
        <v>2.5</v>
      </c>
      <c r="D190" s="236">
        <f t="shared" si="40"/>
        <v>2.5</v>
      </c>
      <c r="E190" s="236">
        <f t="shared" si="40"/>
        <v>2.5</v>
      </c>
      <c r="F190" s="236">
        <f t="shared" si="40"/>
        <v>3</v>
      </c>
      <c r="G190" s="236">
        <f t="shared" si="40"/>
        <v>3</v>
      </c>
      <c r="H190" s="238"/>
      <c r="I190" s="460" t="s">
        <v>26</v>
      </c>
      <c r="J190" s="460">
        <f>J189-J175</f>
        <v>2.1600000000000037</v>
      </c>
    </row>
    <row r="191" spans="1:11" x14ac:dyDescent="0.2">
      <c r="B191" s="311">
        <v>70</v>
      </c>
      <c r="C191" s="311">
        <v>69</v>
      </c>
      <c r="D191" s="311">
        <v>67.5</v>
      </c>
      <c r="E191" s="311">
        <v>66.5</v>
      </c>
      <c r="F191" s="311">
        <v>66.5</v>
      </c>
      <c r="G191" s="311">
        <v>65.5</v>
      </c>
    </row>
    <row r="192" spans="1:11" s="465" customFormat="1" x14ac:dyDescent="0.2"/>
    <row r="193" spans="1:11" s="465" customFormat="1" x14ac:dyDescent="0.2">
      <c r="B193" s="243">
        <v>67.23</v>
      </c>
      <c r="C193" s="243">
        <v>67.23</v>
      </c>
      <c r="D193" s="243">
        <v>67.23</v>
      </c>
      <c r="E193" s="243">
        <v>67.23</v>
      </c>
      <c r="F193" s="243">
        <v>67.23</v>
      </c>
      <c r="G193" s="243">
        <v>67.23</v>
      </c>
    </row>
    <row r="194" spans="1:11" ht="13.5" thickBot="1" x14ac:dyDescent="0.25">
      <c r="B194" s="243">
        <v>1467.668918918919</v>
      </c>
      <c r="C194" s="243">
        <v>1467.668918918919</v>
      </c>
      <c r="D194" s="243">
        <v>1467.668918918919</v>
      </c>
      <c r="E194" s="243">
        <v>1467.668918918919</v>
      </c>
      <c r="F194" s="243">
        <v>1467.668918918919</v>
      </c>
      <c r="G194" s="243">
        <v>1467.668918918919</v>
      </c>
      <c r="H194" s="243">
        <v>1467.668918918919</v>
      </c>
    </row>
    <row r="195" spans="1:11" s="464" customFormat="1" ht="13.5" thickBot="1" x14ac:dyDescent="0.25">
      <c r="A195" s="319" t="s">
        <v>101</v>
      </c>
      <c r="B195" s="471" t="s">
        <v>50</v>
      </c>
      <c r="C195" s="472"/>
      <c r="D195" s="472"/>
      <c r="E195" s="472"/>
      <c r="F195" s="472"/>
      <c r="G195" s="473"/>
      <c r="H195" s="347" t="s">
        <v>0</v>
      </c>
      <c r="I195" s="228"/>
    </row>
    <row r="196" spans="1:11" s="464" customFormat="1" x14ac:dyDescent="0.2">
      <c r="A196" s="227" t="s">
        <v>54</v>
      </c>
      <c r="B196" s="392">
        <v>1</v>
      </c>
      <c r="C196" s="393">
        <v>2</v>
      </c>
      <c r="D196" s="394">
        <v>3</v>
      </c>
      <c r="E196" s="393">
        <v>4</v>
      </c>
      <c r="F196" s="394">
        <v>5</v>
      </c>
      <c r="G196" s="257">
        <v>6</v>
      </c>
      <c r="H196" s="323"/>
      <c r="I196" s="324"/>
    </row>
    <row r="197" spans="1:11" s="464" customFormat="1" x14ac:dyDescent="0.2">
      <c r="A197" s="227" t="s">
        <v>2</v>
      </c>
      <c r="B197" s="261">
        <v>1</v>
      </c>
      <c r="C197" s="262">
        <v>2</v>
      </c>
      <c r="D197" s="264">
        <v>3</v>
      </c>
      <c r="E197" s="397">
        <v>4</v>
      </c>
      <c r="F197" s="398">
        <v>5</v>
      </c>
      <c r="G197" s="427">
        <v>6</v>
      </c>
      <c r="H197" s="318" t="s">
        <v>0</v>
      </c>
      <c r="I197" s="253"/>
      <c r="J197" s="325"/>
    </row>
    <row r="198" spans="1:11" s="464" customFormat="1" x14ac:dyDescent="0.2">
      <c r="A198" s="326" t="s">
        <v>3</v>
      </c>
      <c r="B198" s="266">
        <v>1590</v>
      </c>
      <c r="C198" s="267">
        <v>1590</v>
      </c>
      <c r="D198" s="267">
        <v>1590</v>
      </c>
      <c r="E198" s="267">
        <v>1590</v>
      </c>
      <c r="F198" s="267">
        <v>1590</v>
      </c>
      <c r="G198" s="389">
        <v>1590</v>
      </c>
      <c r="H198" s="327">
        <v>1590</v>
      </c>
      <c r="I198" s="328"/>
      <c r="J198" s="325"/>
    </row>
    <row r="199" spans="1:11" s="464" customFormat="1" x14ac:dyDescent="0.2">
      <c r="A199" s="329" t="s">
        <v>6</v>
      </c>
      <c r="B199" s="272">
        <v>1464.3478260869565</v>
      </c>
      <c r="C199" s="273">
        <v>1527.7083333333333</v>
      </c>
      <c r="D199" s="273">
        <v>1572.0689655172414</v>
      </c>
      <c r="E199" s="273">
        <v>1614.2553191489362</v>
      </c>
      <c r="F199" s="330">
        <v>1649.090909090909</v>
      </c>
      <c r="G199" s="330">
        <v>1746.8421052631579</v>
      </c>
      <c r="H199" s="331">
        <v>1612.2569444444443</v>
      </c>
      <c r="I199" s="332"/>
      <c r="J199" s="325"/>
    </row>
    <row r="200" spans="1:11" s="464" customFormat="1" x14ac:dyDescent="0.2">
      <c r="A200" s="227" t="s">
        <v>7</v>
      </c>
      <c r="B200" s="277">
        <v>100</v>
      </c>
      <c r="C200" s="278">
        <v>100</v>
      </c>
      <c r="D200" s="278">
        <v>100</v>
      </c>
      <c r="E200" s="278">
        <v>100</v>
      </c>
      <c r="F200" s="333">
        <v>100</v>
      </c>
      <c r="G200" s="333">
        <v>100</v>
      </c>
      <c r="H200" s="334">
        <v>90.972222222222229</v>
      </c>
      <c r="I200" s="335"/>
      <c r="J200" s="325"/>
    </row>
    <row r="201" spans="1:11" s="464" customFormat="1" x14ac:dyDescent="0.2">
      <c r="A201" s="227" t="s">
        <v>8</v>
      </c>
      <c r="B201" s="282">
        <v>3.7556741807225499E-2</v>
      </c>
      <c r="C201" s="283">
        <v>2.9127971080833114E-2</v>
      </c>
      <c r="D201" s="283">
        <v>2.9311271426334693E-2</v>
      </c>
      <c r="E201" s="283">
        <v>2.7250699622828115E-2</v>
      </c>
      <c r="F201" s="336">
        <v>2.8022635120480931E-2</v>
      </c>
      <c r="G201" s="336">
        <v>3.6900200498236529E-2</v>
      </c>
      <c r="H201" s="337">
        <v>6.0941072872146326E-2</v>
      </c>
      <c r="I201" s="338"/>
      <c r="J201" s="339"/>
      <c r="K201" s="340"/>
    </row>
    <row r="202" spans="1:11" s="464" customFormat="1" x14ac:dyDescent="0.2">
      <c r="A202" s="329" t="s">
        <v>1</v>
      </c>
      <c r="B202" s="287">
        <f t="shared" ref="B202:H202" si="41">B199/B198*100-100</f>
        <v>-7.9026524473612199</v>
      </c>
      <c r="C202" s="288">
        <f t="shared" si="41"/>
        <v>-3.917714884696025</v>
      </c>
      <c r="D202" s="288">
        <f t="shared" si="41"/>
        <v>-1.127738017783571</v>
      </c>
      <c r="E202" s="288">
        <f t="shared" si="41"/>
        <v>1.5254917703733497</v>
      </c>
      <c r="F202" s="288">
        <f t="shared" si="41"/>
        <v>3.7164093767867286</v>
      </c>
      <c r="G202" s="288">
        <f t="shared" si="41"/>
        <v>9.8642833498841469</v>
      </c>
      <c r="H202" s="291">
        <f t="shared" si="41"/>
        <v>1.3998078266946266</v>
      </c>
      <c r="I202" s="338"/>
      <c r="J202" s="339"/>
      <c r="K202" s="228"/>
    </row>
    <row r="203" spans="1:11" s="464" customFormat="1" ht="13.5" thickBot="1" x14ac:dyDescent="0.25">
      <c r="A203" s="227" t="s">
        <v>27</v>
      </c>
      <c r="B203" s="293">
        <f>B199-B194</f>
        <v>-3.32109283196246</v>
      </c>
      <c r="C203" s="294">
        <f t="shared" ref="C203:H203" si="42">C199-C194</f>
        <v>60.039414414414296</v>
      </c>
      <c r="D203" s="294">
        <f t="shared" si="42"/>
        <v>104.40004659832243</v>
      </c>
      <c r="E203" s="294">
        <f t="shared" si="42"/>
        <v>146.58640023001726</v>
      </c>
      <c r="F203" s="294">
        <f t="shared" si="42"/>
        <v>181.42199017199005</v>
      </c>
      <c r="G203" s="294">
        <f t="shared" si="42"/>
        <v>279.17318634423896</v>
      </c>
      <c r="H203" s="341">
        <f t="shared" si="42"/>
        <v>144.58802552552538</v>
      </c>
      <c r="I203" s="342"/>
      <c r="J203" s="339"/>
      <c r="K203" s="228"/>
    </row>
    <row r="204" spans="1:11" s="464" customFormat="1" x14ac:dyDescent="0.2">
      <c r="A204" s="343" t="s">
        <v>51</v>
      </c>
      <c r="B204" s="300">
        <v>283</v>
      </c>
      <c r="C204" s="301">
        <v>634</v>
      </c>
      <c r="D204" s="301">
        <v>726</v>
      </c>
      <c r="E204" s="301">
        <v>629</v>
      </c>
      <c r="F204" s="301">
        <v>726</v>
      </c>
      <c r="G204" s="390">
        <v>735</v>
      </c>
      <c r="H204" s="304">
        <f>SUM(B204:G204)</f>
        <v>3733</v>
      </c>
      <c r="I204" s="344" t="s">
        <v>56</v>
      </c>
      <c r="J204" s="345">
        <f>H188-H204</f>
        <v>5</v>
      </c>
      <c r="K204" s="306">
        <f>J204/H188</f>
        <v>1.3376136971642589E-3</v>
      </c>
    </row>
    <row r="205" spans="1:11" s="464" customFormat="1" x14ac:dyDescent="0.2">
      <c r="A205" s="343" t="s">
        <v>28</v>
      </c>
      <c r="B205" s="233">
        <v>74.5</v>
      </c>
      <c r="C205" s="463">
        <v>73.5</v>
      </c>
      <c r="D205" s="463">
        <v>72.5</v>
      </c>
      <c r="E205" s="463">
        <v>71.5</v>
      </c>
      <c r="F205" s="463">
        <v>70.5</v>
      </c>
      <c r="G205" s="391">
        <v>69.5</v>
      </c>
      <c r="H205" s="237"/>
      <c r="I205" s="228" t="s">
        <v>57</v>
      </c>
      <c r="J205" s="464">
        <v>67.23</v>
      </c>
    </row>
    <row r="206" spans="1:11" s="464" customFormat="1" ht="13.5" thickBot="1" x14ac:dyDescent="0.25">
      <c r="A206" s="346" t="s">
        <v>26</v>
      </c>
      <c r="B206" s="235">
        <f>B205-B193</f>
        <v>7.269999999999996</v>
      </c>
      <c r="C206" s="236">
        <f t="shared" ref="C206:G206" si="43">C205-C193</f>
        <v>6.269999999999996</v>
      </c>
      <c r="D206" s="236">
        <f t="shared" si="43"/>
        <v>5.269999999999996</v>
      </c>
      <c r="E206" s="236">
        <f t="shared" si="43"/>
        <v>4.269999999999996</v>
      </c>
      <c r="F206" s="236">
        <f t="shared" si="43"/>
        <v>3.269999999999996</v>
      </c>
      <c r="G206" s="236">
        <f t="shared" si="43"/>
        <v>2.269999999999996</v>
      </c>
      <c r="H206" s="238"/>
      <c r="I206" s="464" t="s">
        <v>26</v>
      </c>
      <c r="J206" s="464">
        <f>J205-J189</f>
        <v>2.4699999999999989</v>
      </c>
    </row>
  </sheetData>
  <mergeCells count="16">
    <mergeCell ref="L8:M8"/>
    <mergeCell ref="B23:G23"/>
    <mergeCell ref="B37:G37"/>
    <mergeCell ref="B80:H80"/>
    <mergeCell ref="B66:H66"/>
    <mergeCell ref="B195:G195"/>
    <mergeCell ref="B179:G179"/>
    <mergeCell ref="N52:O52"/>
    <mergeCell ref="B52:H52"/>
    <mergeCell ref="B9:G9"/>
    <mergeCell ref="B165:G165"/>
    <mergeCell ref="B151:G151"/>
    <mergeCell ref="B137:G137"/>
    <mergeCell ref="B123:G123"/>
    <mergeCell ref="B108:H108"/>
    <mergeCell ref="B94:H94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190"/>
  <sheetViews>
    <sheetView showGridLines="0" topLeftCell="A158" zoomScale="75" zoomScaleNormal="75" workbookViewId="0">
      <selection activeCell="I185" sqref="I185"/>
    </sheetView>
  </sheetViews>
  <sheetFormatPr baseColWidth="10" defaultRowHeight="12.75" x14ac:dyDescent="0.2"/>
  <cols>
    <col min="1" max="1" width="16.28515625" style="311" bestFit="1" customWidth="1"/>
    <col min="2" max="6" width="9.7109375" style="311" customWidth="1"/>
    <col min="7" max="7" width="13" style="311" customWidth="1"/>
    <col min="8" max="8" width="11.140625" style="311" customWidth="1"/>
    <col min="9" max="9" width="10.5703125" style="311" customWidth="1"/>
    <col min="10" max="16384" width="11.4257812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39.700000000000003</v>
      </c>
    </row>
    <row r="3" spans="1:7" x14ac:dyDescent="0.2">
      <c r="A3" s="311" t="s">
        <v>7</v>
      </c>
      <c r="B3" s="311">
        <v>55.4</v>
      </c>
    </row>
    <row r="4" spans="1:7" x14ac:dyDescent="0.2">
      <c r="A4" s="311" t="s">
        <v>60</v>
      </c>
      <c r="B4" s="311">
        <v>3486</v>
      </c>
    </row>
    <row r="6" spans="1:7" x14ac:dyDescent="0.2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471" t="s">
        <v>53</v>
      </c>
      <c r="C9" s="472"/>
      <c r="D9" s="472"/>
      <c r="E9" s="472"/>
      <c r="F9" s="473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.5" thickBot="1" x14ac:dyDescent="0.25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471" t="s">
        <v>53</v>
      </c>
      <c r="C22" s="472"/>
      <c r="D22" s="472"/>
      <c r="E22" s="472"/>
      <c r="F22" s="473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.5" thickBot="1" x14ac:dyDescent="0.25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.5" thickBot="1" x14ac:dyDescent="0.25">
      <c r="B34" s="229">
        <v>519.57377049180332</v>
      </c>
    </row>
    <row r="35" spans="1:10" s="381" customFormat="1" ht="13.5" thickBot="1" x14ac:dyDescent="0.25">
      <c r="A35" s="319" t="s">
        <v>79</v>
      </c>
      <c r="B35" s="471" t="s">
        <v>53</v>
      </c>
      <c r="C35" s="472"/>
      <c r="D35" s="472"/>
      <c r="E35" s="472"/>
      <c r="F35" s="473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.5" thickBot="1" x14ac:dyDescent="0.25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471" t="s">
        <v>53</v>
      </c>
      <c r="C48" s="472"/>
      <c r="D48" s="472"/>
      <c r="E48" s="472"/>
      <c r="F48" s="473"/>
      <c r="G48" s="348" t="s">
        <v>0</v>
      </c>
    </row>
    <row r="49" spans="1:10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.5" thickBot="1" x14ac:dyDescent="0.25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.5" thickBot="1" x14ac:dyDescent="0.25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.5" thickBot="1" x14ac:dyDescent="0.25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25">
      <c r="A61" s="319" t="s">
        <v>83</v>
      </c>
      <c r="B61" s="471" t="s">
        <v>53</v>
      </c>
      <c r="C61" s="472"/>
      <c r="D61" s="472"/>
      <c r="E61" s="472"/>
      <c r="F61" s="473"/>
      <c r="G61" s="348" t="s">
        <v>0</v>
      </c>
    </row>
    <row r="62" spans="1:10" s="402" customFormat="1" x14ac:dyDescent="0.2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.5" thickBot="1" x14ac:dyDescent="0.25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.5" thickBot="1" x14ac:dyDescent="0.25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">
      <c r="B72" s="311">
        <v>60</v>
      </c>
      <c r="C72" s="405">
        <v>60</v>
      </c>
      <c r="D72" s="405">
        <v>60</v>
      </c>
    </row>
    <row r="73" spans="1:10" ht="13.5" thickBot="1" x14ac:dyDescent="0.25"/>
    <row r="74" spans="1:10" s="407" customFormat="1" ht="13.5" thickBot="1" x14ac:dyDescent="0.25">
      <c r="A74" s="319" t="s">
        <v>86</v>
      </c>
      <c r="B74" s="471" t="s">
        <v>53</v>
      </c>
      <c r="C74" s="472"/>
      <c r="D74" s="472"/>
      <c r="E74" s="472"/>
      <c r="F74" s="473"/>
      <c r="G74" s="348" t="s">
        <v>0</v>
      </c>
    </row>
    <row r="75" spans="1:10" s="407" customFormat="1" x14ac:dyDescent="0.2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.5" thickBot="1" x14ac:dyDescent="0.25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.5" thickBot="1" x14ac:dyDescent="0.25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">
      <c r="B85" s="311">
        <v>61.5</v>
      </c>
      <c r="C85" s="408">
        <v>61.5</v>
      </c>
      <c r="D85" s="408">
        <v>61.5</v>
      </c>
    </row>
    <row r="86" spans="1:10" ht="13.5" thickBot="1" x14ac:dyDescent="0.25"/>
    <row r="87" spans="1:10" s="411" customFormat="1" ht="13.5" thickBot="1" x14ac:dyDescent="0.25">
      <c r="A87" s="319" t="s">
        <v>88</v>
      </c>
      <c r="B87" s="471" t="s">
        <v>53</v>
      </c>
      <c r="C87" s="472"/>
      <c r="D87" s="472"/>
      <c r="E87" s="472"/>
      <c r="F87" s="473"/>
      <c r="G87" s="348" t="s">
        <v>0</v>
      </c>
    </row>
    <row r="88" spans="1:10" s="411" customFormat="1" x14ac:dyDescent="0.2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.5" thickBot="1" x14ac:dyDescent="0.25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.5" thickBot="1" x14ac:dyDescent="0.25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.5" thickBot="1" x14ac:dyDescent="0.25"/>
    <row r="100" spans="1:10" s="417" customFormat="1" ht="13.5" thickBot="1" x14ac:dyDescent="0.25">
      <c r="A100" s="319" t="s">
        <v>90</v>
      </c>
      <c r="B100" s="471" t="s">
        <v>53</v>
      </c>
      <c r="C100" s="472"/>
      <c r="D100" s="472"/>
      <c r="E100" s="472"/>
      <c r="F100" s="473"/>
      <c r="G100" s="348" t="s">
        <v>0</v>
      </c>
    </row>
    <row r="101" spans="1:10" s="417" customFormat="1" x14ac:dyDescent="0.2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.5" thickBot="1" x14ac:dyDescent="0.25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.5" thickBot="1" x14ac:dyDescent="0.25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.5" thickBot="1" x14ac:dyDescent="0.25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25">
      <c r="A114" s="319" t="s">
        <v>94</v>
      </c>
      <c r="B114" s="471" t="s">
        <v>53</v>
      </c>
      <c r="C114" s="472"/>
      <c r="D114" s="472"/>
      <c r="E114" s="472"/>
      <c r="F114" s="473"/>
      <c r="G114" s="348" t="s">
        <v>0</v>
      </c>
    </row>
    <row r="115" spans="1:10" s="423" customFormat="1" x14ac:dyDescent="0.2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.5" thickBot="1" x14ac:dyDescent="0.25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">
      <c r="A123" s="343" t="s">
        <v>28</v>
      </c>
      <c r="B123" s="233">
        <v>65.5</v>
      </c>
      <c r="C123" s="422">
        <v>65.5</v>
      </c>
      <c r="D123" s="422">
        <v>65.5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.5" thickBot="1" x14ac:dyDescent="0.25">
      <c r="A124" s="346" t="s">
        <v>26</v>
      </c>
      <c r="B124" s="230">
        <f>B123-B112</f>
        <v>2</v>
      </c>
      <c r="C124" s="231">
        <f t="shared" ref="C124:F124" si="27">C123-C112</f>
        <v>2</v>
      </c>
      <c r="D124" s="231">
        <f t="shared" si="27"/>
        <v>2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  <row r="125" spans="1:10" x14ac:dyDescent="0.2">
      <c r="B125" s="311">
        <v>65.5</v>
      </c>
      <c r="C125" s="428">
        <v>65.5</v>
      </c>
      <c r="D125" s="428">
        <v>65.5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471" t="s">
        <v>53</v>
      </c>
      <c r="C127" s="472"/>
      <c r="D127" s="472"/>
      <c r="E127" s="472"/>
      <c r="F127" s="473"/>
      <c r="G127" s="348" t="s">
        <v>0</v>
      </c>
    </row>
    <row r="128" spans="1:10" s="430" customFormat="1" x14ac:dyDescent="0.2">
      <c r="A128" s="227" t="s">
        <v>2</v>
      </c>
      <c r="B128" s="352">
        <v>1</v>
      </c>
      <c r="C128" s="240">
        <v>2</v>
      </c>
      <c r="D128" s="240">
        <v>3</v>
      </c>
      <c r="E128" s="240">
        <v>4</v>
      </c>
      <c r="F128" s="240">
        <v>5</v>
      </c>
      <c r="G128" s="239"/>
    </row>
    <row r="129" spans="1:11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1" s="430" customFormat="1" x14ac:dyDescent="0.2">
      <c r="A130" s="329" t="s">
        <v>6</v>
      </c>
      <c r="B130" s="357">
        <v>1890</v>
      </c>
      <c r="C130" s="358">
        <v>1966</v>
      </c>
      <c r="D130" s="358">
        <v>2051.4285714285716</v>
      </c>
      <c r="E130" s="358"/>
      <c r="F130" s="358"/>
      <c r="G130" s="276">
        <v>1972.9268292682927</v>
      </c>
    </row>
    <row r="131" spans="1:11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/>
      <c r="F131" s="361"/>
      <c r="G131" s="362">
        <v>100</v>
      </c>
    </row>
    <row r="132" spans="1:11" s="430" customFormat="1" x14ac:dyDescent="0.2">
      <c r="A132" s="227" t="s">
        <v>8</v>
      </c>
      <c r="B132" s="282">
        <v>2.2859755549939541E-2</v>
      </c>
      <c r="C132" s="283">
        <v>2.4904664668672149E-2</v>
      </c>
      <c r="D132" s="363">
        <v>2.7131977352057714E-2</v>
      </c>
      <c r="E132" s="363"/>
      <c r="F132" s="363"/>
      <c r="G132" s="364">
        <v>4.1226929451055466E-2</v>
      </c>
    </row>
    <row r="133" spans="1:11" s="430" customFormat="1" x14ac:dyDescent="0.2">
      <c r="A133" s="329" t="s">
        <v>1</v>
      </c>
      <c r="B133" s="287">
        <f t="shared" ref="B133:G133" si="28">B130/B129*100-100</f>
        <v>13.173652694610766</v>
      </c>
      <c r="C133" s="288">
        <f t="shared" si="28"/>
        <v>17.724550898203589</v>
      </c>
      <c r="D133" s="288">
        <f t="shared" si="28"/>
        <v>22.840034217279737</v>
      </c>
      <c r="E133" s="288">
        <f t="shared" si="28"/>
        <v>-100</v>
      </c>
      <c r="F133" s="288">
        <f t="shared" si="28"/>
        <v>-100</v>
      </c>
      <c r="G133" s="291">
        <f t="shared" si="28"/>
        <v>18.139331093909746</v>
      </c>
    </row>
    <row r="134" spans="1:11" s="430" customFormat="1" ht="13.5" thickBot="1" x14ac:dyDescent="0.25">
      <c r="A134" s="227" t="s">
        <v>27</v>
      </c>
      <c r="B134" s="293">
        <f>B130-B117</f>
        <v>62.5</v>
      </c>
      <c r="C134" s="294">
        <f t="shared" ref="C134:G134" si="29">C130-C117</f>
        <v>83.647058823529505</v>
      </c>
      <c r="D134" s="294">
        <f t="shared" si="29"/>
        <v>80.519480519480567</v>
      </c>
      <c r="E134" s="294">
        <f t="shared" si="29"/>
        <v>0</v>
      </c>
      <c r="F134" s="294">
        <f t="shared" si="29"/>
        <v>0</v>
      </c>
      <c r="G134" s="298">
        <f t="shared" si="29"/>
        <v>82.676829268292749</v>
      </c>
    </row>
    <row r="135" spans="1:11" s="430" customFormat="1" x14ac:dyDescent="0.2">
      <c r="A135" s="343" t="s">
        <v>52</v>
      </c>
      <c r="B135" s="300">
        <v>141</v>
      </c>
      <c r="C135" s="301">
        <v>202</v>
      </c>
      <c r="D135" s="301">
        <v>142</v>
      </c>
      <c r="E135" s="301"/>
      <c r="F135" s="365"/>
      <c r="G135" s="366">
        <f>SUM(B135:F135)</f>
        <v>485</v>
      </c>
      <c r="H135" s="430" t="s">
        <v>56</v>
      </c>
      <c r="I135" s="367">
        <f>G122-G135</f>
        <v>0</v>
      </c>
      <c r="J135" s="368">
        <f>I135/G122</f>
        <v>0</v>
      </c>
    </row>
    <row r="136" spans="1:11" s="430" customFormat="1" x14ac:dyDescent="0.2">
      <c r="A136" s="343" t="s">
        <v>28</v>
      </c>
      <c r="B136" s="233">
        <v>67</v>
      </c>
      <c r="C136" s="429">
        <v>67</v>
      </c>
      <c r="D136" s="429">
        <v>67</v>
      </c>
      <c r="E136" s="429"/>
      <c r="F136" s="429"/>
      <c r="G136" s="237"/>
      <c r="H136" s="430" t="s">
        <v>57</v>
      </c>
      <c r="I136" s="430">
        <v>65.510000000000005</v>
      </c>
    </row>
    <row r="137" spans="1:11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30">C136-C123</f>
        <v>1.5</v>
      </c>
      <c r="D137" s="231">
        <f t="shared" si="30"/>
        <v>1.5</v>
      </c>
      <c r="E137" s="231">
        <f t="shared" si="30"/>
        <v>0</v>
      </c>
      <c r="F137" s="231">
        <f t="shared" si="30"/>
        <v>0</v>
      </c>
      <c r="G137" s="238"/>
      <c r="H137" s="430" t="s">
        <v>26</v>
      </c>
      <c r="I137" s="430">
        <f>I136-I123</f>
        <v>2.0100000000000051</v>
      </c>
    </row>
    <row r="139" spans="1:11" ht="13.5" thickBot="1" x14ac:dyDescent="0.25"/>
    <row r="140" spans="1:11" s="433" customFormat="1" ht="13.5" thickBot="1" x14ac:dyDescent="0.25">
      <c r="A140" s="319" t="s">
        <v>97</v>
      </c>
      <c r="B140" s="471" t="s">
        <v>53</v>
      </c>
      <c r="C140" s="472"/>
      <c r="D140" s="472"/>
      <c r="E140" s="472"/>
      <c r="F140" s="473"/>
      <c r="G140" s="348" t="s">
        <v>0</v>
      </c>
      <c r="K140" s="379" t="s">
        <v>98</v>
      </c>
    </row>
    <row r="141" spans="1:11" s="433" customFormat="1" x14ac:dyDescent="0.2">
      <c r="A141" s="227" t="s">
        <v>2</v>
      </c>
      <c r="B141" s="352">
        <v>1</v>
      </c>
      <c r="C141" s="240">
        <v>2</v>
      </c>
      <c r="D141" s="240">
        <v>3</v>
      </c>
      <c r="E141" s="240">
        <v>4</v>
      </c>
      <c r="F141" s="434">
        <v>5</v>
      </c>
      <c r="G141" s="239"/>
    </row>
    <row r="142" spans="1:11" s="433" customFormat="1" x14ac:dyDescent="0.2">
      <c r="A142" s="326" t="s">
        <v>3</v>
      </c>
      <c r="B142" s="353">
        <v>1800</v>
      </c>
      <c r="C142" s="354">
        <v>1800</v>
      </c>
      <c r="D142" s="355">
        <v>1800</v>
      </c>
      <c r="E142" s="355">
        <v>1800</v>
      </c>
      <c r="F142" s="435">
        <v>1800</v>
      </c>
      <c r="G142" s="399">
        <v>1800</v>
      </c>
    </row>
    <row r="143" spans="1:11" s="433" customFormat="1" x14ac:dyDescent="0.2">
      <c r="A143" s="329" t="s">
        <v>6</v>
      </c>
      <c r="B143" s="357">
        <v>2049</v>
      </c>
      <c r="C143" s="358">
        <v>2067</v>
      </c>
      <c r="D143" s="358">
        <v>2190</v>
      </c>
      <c r="E143" s="358"/>
      <c r="F143" s="441"/>
      <c r="G143" s="276">
        <v>2101</v>
      </c>
    </row>
    <row r="144" spans="1:11" s="433" customFormat="1" ht="14.25" x14ac:dyDescent="0.2">
      <c r="A144" s="227" t="s">
        <v>7</v>
      </c>
      <c r="B144" s="437">
        <v>100</v>
      </c>
      <c r="C144" s="436">
        <v>100</v>
      </c>
      <c r="D144" s="438">
        <v>90.909090909090907</v>
      </c>
      <c r="E144" s="361"/>
      <c r="F144" s="442"/>
      <c r="G144" s="448">
        <v>94.594594594594597</v>
      </c>
    </row>
    <row r="145" spans="1:10" s="433" customFormat="1" ht="14.25" x14ac:dyDescent="0.2">
      <c r="A145" s="227" t="s">
        <v>8</v>
      </c>
      <c r="B145" s="439">
        <v>2.8589276775038433E-2</v>
      </c>
      <c r="C145" s="440">
        <v>2.6267499450594256E-2</v>
      </c>
      <c r="D145" s="440">
        <v>5.8027163804074397E-2</v>
      </c>
      <c r="E145" s="363"/>
      <c r="F145" s="443"/>
      <c r="G145" s="449">
        <v>5.0378904288624592E-2</v>
      </c>
    </row>
    <row r="146" spans="1:10" s="433" customFormat="1" x14ac:dyDescent="0.2">
      <c r="A146" s="329" t="s">
        <v>1</v>
      </c>
      <c r="B146" s="287">
        <f t="shared" ref="B146:G146" si="31">B143/B142*100-100</f>
        <v>13.833333333333343</v>
      </c>
      <c r="C146" s="288">
        <f t="shared" si="31"/>
        <v>14.833333333333343</v>
      </c>
      <c r="D146" s="288">
        <f t="shared" si="31"/>
        <v>21.666666666666657</v>
      </c>
      <c r="E146" s="288">
        <f t="shared" si="31"/>
        <v>-100</v>
      </c>
      <c r="F146" s="444">
        <f t="shared" si="31"/>
        <v>-100</v>
      </c>
      <c r="G146" s="291">
        <f t="shared" si="31"/>
        <v>16.722222222222214</v>
      </c>
    </row>
    <row r="147" spans="1:10" s="433" customFormat="1" ht="13.5" thickBot="1" x14ac:dyDescent="0.25">
      <c r="A147" s="227" t="s">
        <v>27</v>
      </c>
      <c r="B147" s="293">
        <f>B143-B130</f>
        <v>159</v>
      </c>
      <c r="C147" s="294">
        <f t="shared" ref="C147:G147" si="32">C143-C130</f>
        <v>101</v>
      </c>
      <c r="D147" s="294">
        <f t="shared" si="32"/>
        <v>138.57142857142844</v>
      </c>
      <c r="E147" s="294">
        <f t="shared" si="32"/>
        <v>0</v>
      </c>
      <c r="F147" s="445">
        <f t="shared" si="32"/>
        <v>0</v>
      </c>
      <c r="G147" s="298">
        <f t="shared" si="32"/>
        <v>128.07317073170725</v>
      </c>
    </row>
    <row r="148" spans="1:10" s="433" customFormat="1" x14ac:dyDescent="0.2">
      <c r="A148" s="343" t="s">
        <v>52</v>
      </c>
      <c r="B148" s="300">
        <v>141</v>
      </c>
      <c r="C148" s="301">
        <v>202</v>
      </c>
      <c r="D148" s="301">
        <v>142</v>
      </c>
      <c r="E148" s="301"/>
      <c r="F148" s="446"/>
      <c r="G148" s="366">
        <f>SUM(B148:F148)</f>
        <v>485</v>
      </c>
      <c r="H148" s="433" t="s">
        <v>56</v>
      </c>
      <c r="I148" s="367">
        <f>G135-G148</f>
        <v>0</v>
      </c>
      <c r="J148" s="368">
        <f>I148/G135</f>
        <v>0</v>
      </c>
    </row>
    <row r="149" spans="1:10" s="433" customFormat="1" x14ac:dyDescent="0.2">
      <c r="A149" s="343" t="s">
        <v>28</v>
      </c>
      <c r="B149" s="233">
        <v>68.5</v>
      </c>
      <c r="C149" s="432">
        <v>68.5</v>
      </c>
      <c r="D149" s="432">
        <v>68.5</v>
      </c>
      <c r="E149" s="432"/>
      <c r="F149" s="391"/>
      <c r="G149" s="237"/>
      <c r="H149" s="433" t="s">
        <v>57</v>
      </c>
      <c r="I149" s="433">
        <v>66.98</v>
      </c>
    </row>
    <row r="150" spans="1:10" s="433" customFormat="1" ht="13.5" thickBot="1" x14ac:dyDescent="0.25">
      <c r="A150" s="346" t="s">
        <v>26</v>
      </c>
      <c r="B150" s="230">
        <f>B149-B136</f>
        <v>1.5</v>
      </c>
      <c r="C150" s="231">
        <f t="shared" ref="C150:F150" si="33">C149-C136</f>
        <v>1.5</v>
      </c>
      <c r="D150" s="231">
        <f t="shared" si="33"/>
        <v>1.5</v>
      </c>
      <c r="E150" s="231">
        <f t="shared" si="33"/>
        <v>0</v>
      </c>
      <c r="F150" s="447">
        <f t="shared" si="33"/>
        <v>0</v>
      </c>
      <c r="G150" s="238"/>
      <c r="H150" s="433" t="s">
        <v>26</v>
      </c>
      <c r="I150" s="433">
        <f>I149-I136</f>
        <v>1.4699999999999989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471" t="s">
        <v>53</v>
      </c>
      <c r="C153" s="472"/>
      <c r="D153" s="472"/>
      <c r="E153" s="472"/>
      <c r="F153" s="473"/>
      <c r="G153" s="348" t="s">
        <v>0</v>
      </c>
    </row>
    <row r="154" spans="1:10" s="451" customFormat="1" x14ac:dyDescent="0.2">
      <c r="A154" s="227" t="s">
        <v>2</v>
      </c>
      <c r="B154" s="352">
        <v>1</v>
      </c>
      <c r="C154" s="240">
        <v>2</v>
      </c>
      <c r="D154" s="240">
        <v>3</v>
      </c>
      <c r="E154" s="240">
        <v>4</v>
      </c>
      <c r="F154" s="434">
        <v>5</v>
      </c>
      <c r="G154" s="239"/>
    </row>
    <row r="155" spans="1:10" s="451" customFormat="1" x14ac:dyDescent="0.2">
      <c r="A155" s="326" t="s">
        <v>3</v>
      </c>
      <c r="B155" s="353">
        <v>1920</v>
      </c>
      <c r="C155" s="354">
        <v>1920</v>
      </c>
      <c r="D155" s="355">
        <v>1920</v>
      </c>
      <c r="E155" s="355">
        <v>1920</v>
      </c>
      <c r="F155" s="435">
        <v>1920</v>
      </c>
      <c r="G155" s="399">
        <v>1920</v>
      </c>
    </row>
    <row r="156" spans="1:10" s="451" customFormat="1" ht="14.25" x14ac:dyDescent="0.2">
      <c r="A156" s="329" t="s">
        <v>6</v>
      </c>
      <c r="B156" s="457">
        <v>2021.6666666666667</v>
      </c>
      <c r="C156" s="458">
        <v>2149.2307692307691</v>
      </c>
      <c r="D156" s="458">
        <v>2187</v>
      </c>
      <c r="E156" s="358"/>
      <c r="F156" s="441"/>
      <c r="G156" s="276">
        <v>2116.2857142857142</v>
      </c>
    </row>
    <row r="157" spans="1:10" s="451" customFormat="1" ht="14.25" x14ac:dyDescent="0.2">
      <c r="A157" s="227" t="s">
        <v>7</v>
      </c>
      <c r="B157" s="437">
        <v>100</v>
      </c>
      <c r="C157" s="436">
        <v>100</v>
      </c>
      <c r="D157" s="438">
        <v>100</v>
      </c>
      <c r="E157" s="361"/>
      <c r="F157" s="442"/>
      <c r="G157" s="448">
        <v>94.285714285714292</v>
      </c>
    </row>
    <row r="158" spans="1:10" s="451" customFormat="1" ht="14.25" x14ac:dyDescent="0.2">
      <c r="A158" s="227" t="s">
        <v>8</v>
      </c>
      <c r="B158" s="439">
        <v>2.8830516817881579E-2</v>
      </c>
      <c r="C158" s="440">
        <v>2.9846330335560077E-2</v>
      </c>
      <c r="D158" s="440">
        <v>4.0125899276522756E-2</v>
      </c>
      <c r="E158" s="363"/>
      <c r="F158" s="443"/>
      <c r="G158" s="449">
        <v>4.6765215831637202E-2</v>
      </c>
    </row>
    <row r="159" spans="1:10" s="451" customFormat="1" x14ac:dyDescent="0.2">
      <c r="A159" s="329" t="s">
        <v>1</v>
      </c>
      <c r="B159" s="287">
        <f t="shared" ref="B159:G159" si="34">B156/B155*100-100</f>
        <v>5.2951388888888857</v>
      </c>
      <c r="C159" s="288">
        <f t="shared" si="34"/>
        <v>11.939102564102555</v>
      </c>
      <c r="D159" s="288">
        <f t="shared" si="34"/>
        <v>13.906250000000014</v>
      </c>
      <c r="E159" s="288">
        <f t="shared" si="34"/>
        <v>-100</v>
      </c>
      <c r="F159" s="444">
        <f t="shared" si="34"/>
        <v>-100</v>
      </c>
      <c r="G159" s="291">
        <f t="shared" si="34"/>
        <v>10.223214285714292</v>
      </c>
    </row>
    <row r="160" spans="1:10" s="451" customFormat="1" ht="13.5" thickBot="1" x14ac:dyDescent="0.25">
      <c r="A160" s="227" t="s">
        <v>27</v>
      </c>
      <c r="B160" s="293">
        <f>B156-B143</f>
        <v>-27.333333333333258</v>
      </c>
      <c r="C160" s="294">
        <f t="shared" ref="C160:G160" si="35">C156-C143</f>
        <v>82.230769230769056</v>
      </c>
      <c r="D160" s="294">
        <f t="shared" si="35"/>
        <v>-3</v>
      </c>
      <c r="E160" s="294">
        <f t="shared" si="35"/>
        <v>0</v>
      </c>
      <c r="F160" s="445">
        <f t="shared" si="35"/>
        <v>0</v>
      </c>
      <c r="G160" s="298">
        <f t="shared" si="35"/>
        <v>15.285714285714221</v>
      </c>
    </row>
    <row r="161" spans="1:10" s="451" customFormat="1" x14ac:dyDescent="0.2">
      <c r="A161" s="343" t="s">
        <v>52</v>
      </c>
      <c r="B161" s="300">
        <v>141</v>
      </c>
      <c r="C161" s="301">
        <v>202</v>
      </c>
      <c r="D161" s="301">
        <v>142</v>
      </c>
      <c r="E161" s="301"/>
      <c r="F161" s="446"/>
      <c r="G161" s="366">
        <f>SUM(B161:F161)</f>
        <v>485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71</v>
      </c>
      <c r="C162" s="450">
        <v>71</v>
      </c>
      <c r="D162" s="450">
        <v>71</v>
      </c>
      <c r="E162" s="450"/>
      <c r="F162" s="391"/>
      <c r="G162" s="237"/>
      <c r="H162" s="451" t="s">
        <v>57</v>
      </c>
      <c r="I162" s="451">
        <v>68.540000000000006</v>
      </c>
    </row>
    <row r="163" spans="1:10" s="451" customFormat="1" ht="13.5" thickBot="1" x14ac:dyDescent="0.25">
      <c r="A163" s="346" t="s">
        <v>26</v>
      </c>
      <c r="B163" s="230">
        <f>B162-B149</f>
        <v>2.5</v>
      </c>
      <c r="C163" s="231">
        <f t="shared" ref="C163:F163" si="36">C162-C149</f>
        <v>2.5</v>
      </c>
      <c r="D163" s="231">
        <f t="shared" si="36"/>
        <v>2.5</v>
      </c>
      <c r="E163" s="231">
        <f t="shared" si="36"/>
        <v>0</v>
      </c>
      <c r="F163" s="447">
        <f t="shared" si="36"/>
        <v>0</v>
      </c>
      <c r="G163" s="238"/>
      <c r="H163" s="451" t="s">
        <v>26</v>
      </c>
      <c r="I163" s="451">
        <f>I162-I149</f>
        <v>1.5600000000000023</v>
      </c>
    </row>
    <row r="164" spans="1:10" x14ac:dyDescent="0.2">
      <c r="B164" s="311">
        <v>71</v>
      </c>
      <c r="C164" s="459">
        <v>71</v>
      </c>
      <c r="D164" s="459">
        <v>71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471" t="s">
        <v>53</v>
      </c>
      <c r="C166" s="472"/>
      <c r="D166" s="472"/>
      <c r="E166" s="472"/>
      <c r="F166" s="473"/>
      <c r="G166" s="348" t="s">
        <v>0</v>
      </c>
    </row>
    <row r="167" spans="1:10" s="460" customFormat="1" x14ac:dyDescent="0.2">
      <c r="A167" s="227" t="s">
        <v>2</v>
      </c>
      <c r="B167" s="352">
        <v>1</v>
      </c>
      <c r="C167" s="240">
        <v>2</v>
      </c>
      <c r="D167" s="240">
        <v>3</v>
      </c>
      <c r="E167" s="240">
        <v>4</v>
      </c>
      <c r="F167" s="434">
        <v>5</v>
      </c>
      <c r="G167" s="239"/>
    </row>
    <row r="168" spans="1:10" s="460" customFormat="1" x14ac:dyDescent="0.2">
      <c r="A168" s="326" t="s">
        <v>3</v>
      </c>
      <c r="B168" s="353">
        <v>2040</v>
      </c>
      <c r="C168" s="354">
        <v>2040</v>
      </c>
      <c r="D168" s="355">
        <v>2040</v>
      </c>
      <c r="E168" s="355">
        <v>2040</v>
      </c>
      <c r="F168" s="435">
        <v>2040</v>
      </c>
      <c r="G168" s="399">
        <v>2040</v>
      </c>
    </row>
    <row r="169" spans="1:10" s="460" customFormat="1" ht="14.25" x14ac:dyDescent="0.2">
      <c r="A169" s="329" t="s">
        <v>6</v>
      </c>
      <c r="B169" s="457">
        <v>2216.3636363636365</v>
      </c>
      <c r="C169" s="458">
        <v>2193.125</v>
      </c>
      <c r="D169" s="458">
        <v>2358.181818181818</v>
      </c>
      <c r="E169" s="358"/>
      <c r="F169" s="441"/>
      <c r="G169" s="276">
        <v>2247.6315789473683</v>
      </c>
    </row>
    <row r="170" spans="1:10" s="460" customFormat="1" ht="14.25" x14ac:dyDescent="0.2">
      <c r="A170" s="227" t="s">
        <v>7</v>
      </c>
      <c r="B170" s="437">
        <v>100</v>
      </c>
      <c r="C170" s="436">
        <v>100</v>
      </c>
      <c r="D170" s="438">
        <v>100</v>
      </c>
      <c r="E170" s="361"/>
      <c r="F170" s="442"/>
      <c r="G170" s="448">
        <v>97.368421052631575</v>
      </c>
    </row>
    <row r="171" spans="1:10" s="460" customFormat="1" ht="14.25" x14ac:dyDescent="0.2">
      <c r="A171" s="227" t="s">
        <v>8</v>
      </c>
      <c r="B171" s="439">
        <v>3.2834283997029916E-2</v>
      </c>
      <c r="C171" s="440">
        <v>2.7534284338094763E-2</v>
      </c>
      <c r="D171" s="440">
        <v>3.0462214749634269E-2</v>
      </c>
      <c r="E171" s="363"/>
      <c r="F171" s="443"/>
      <c r="G171" s="449">
        <v>4.3669189985032178E-2</v>
      </c>
    </row>
    <row r="172" spans="1:10" s="460" customFormat="1" x14ac:dyDescent="0.2">
      <c r="A172" s="329" t="s">
        <v>1</v>
      </c>
      <c r="B172" s="287">
        <f t="shared" ref="B172:G172" si="37">B169/B168*100-100</f>
        <v>8.6452762923351116</v>
      </c>
      <c r="C172" s="288">
        <f t="shared" si="37"/>
        <v>7.5061274509803866</v>
      </c>
      <c r="D172" s="288">
        <f t="shared" si="37"/>
        <v>15.597147950089109</v>
      </c>
      <c r="E172" s="288">
        <f t="shared" si="37"/>
        <v>-100</v>
      </c>
      <c r="F172" s="444">
        <f t="shared" si="37"/>
        <v>-100</v>
      </c>
      <c r="G172" s="291">
        <f t="shared" si="37"/>
        <v>10.178018575851382</v>
      </c>
    </row>
    <row r="173" spans="1:10" s="460" customFormat="1" ht="13.5" thickBot="1" x14ac:dyDescent="0.25">
      <c r="A173" s="227" t="s">
        <v>27</v>
      </c>
      <c r="B173" s="293">
        <f>B169-B156</f>
        <v>194.69696969696975</v>
      </c>
      <c r="C173" s="294">
        <f t="shared" ref="C173:G173" si="38">C169-C156</f>
        <v>43.894230769230944</v>
      </c>
      <c r="D173" s="294">
        <f t="shared" si="38"/>
        <v>171.18181818181802</v>
      </c>
      <c r="E173" s="294">
        <f t="shared" si="38"/>
        <v>0</v>
      </c>
      <c r="F173" s="445">
        <f t="shared" si="38"/>
        <v>0</v>
      </c>
      <c r="G173" s="298">
        <f t="shared" si="38"/>
        <v>131.3458646616541</v>
      </c>
    </row>
    <row r="174" spans="1:10" s="460" customFormat="1" x14ac:dyDescent="0.2">
      <c r="A174" s="343" t="s">
        <v>52</v>
      </c>
      <c r="B174" s="300">
        <v>141</v>
      </c>
      <c r="C174" s="301">
        <v>202</v>
      </c>
      <c r="D174" s="301">
        <v>142</v>
      </c>
      <c r="E174" s="301"/>
      <c r="F174" s="446"/>
      <c r="G174" s="366">
        <f>SUM(B174:F174)</f>
        <v>485</v>
      </c>
      <c r="H174" s="460" t="s">
        <v>56</v>
      </c>
      <c r="I174" s="367">
        <f>G161-G174</f>
        <v>0</v>
      </c>
      <c r="J174" s="368">
        <f>I174/G161</f>
        <v>0</v>
      </c>
    </row>
    <row r="175" spans="1:10" s="460" customFormat="1" x14ac:dyDescent="0.2">
      <c r="A175" s="343" t="s">
        <v>28</v>
      </c>
      <c r="B175" s="233">
        <v>74</v>
      </c>
      <c r="C175" s="461">
        <v>74</v>
      </c>
      <c r="D175" s="461">
        <v>74</v>
      </c>
      <c r="E175" s="461"/>
      <c r="F175" s="391"/>
      <c r="G175" s="237"/>
      <c r="H175" s="460" t="s">
        <v>57</v>
      </c>
      <c r="I175" s="460">
        <v>71.02</v>
      </c>
    </row>
    <row r="176" spans="1:10" s="460" customFormat="1" ht="13.5" thickBot="1" x14ac:dyDescent="0.25">
      <c r="A176" s="346" t="s">
        <v>26</v>
      </c>
      <c r="B176" s="230">
        <f>B175-B162</f>
        <v>3</v>
      </c>
      <c r="C176" s="231">
        <f t="shared" ref="C176:F176" si="39">C175-C162</f>
        <v>3</v>
      </c>
      <c r="D176" s="231">
        <f t="shared" si="39"/>
        <v>3</v>
      </c>
      <c r="E176" s="231">
        <f t="shared" si="39"/>
        <v>0</v>
      </c>
      <c r="F176" s="447">
        <f t="shared" si="39"/>
        <v>0</v>
      </c>
      <c r="G176" s="238"/>
      <c r="H176" s="460" t="s">
        <v>26</v>
      </c>
      <c r="I176" s="460">
        <f>I175-I162</f>
        <v>2.4799999999999898</v>
      </c>
    </row>
    <row r="177" spans="1:11" x14ac:dyDescent="0.2">
      <c r="B177" s="311" t="s">
        <v>75</v>
      </c>
      <c r="C177" s="311" t="s">
        <v>75</v>
      </c>
    </row>
    <row r="178" spans="1:11" x14ac:dyDescent="0.2">
      <c r="B178" s="311">
        <v>74</v>
      </c>
      <c r="C178" s="462">
        <v>74</v>
      </c>
      <c r="D178" s="462">
        <v>74</v>
      </c>
    </row>
    <row r="179" spans="1:11" s="464" customFormat="1" ht="13.5" thickBot="1" x14ac:dyDescent="0.25"/>
    <row r="180" spans="1:11" s="464" customFormat="1" ht="13.5" thickBot="1" x14ac:dyDescent="0.25">
      <c r="A180" s="319" t="s">
        <v>101</v>
      </c>
      <c r="B180" s="471" t="s">
        <v>53</v>
      </c>
      <c r="C180" s="472"/>
      <c r="D180" s="472"/>
      <c r="E180" s="472"/>
      <c r="F180" s="473"/>
      <c r="G180" s="348" t="s">
        <v>0</v>
      </c>
    </row>
    <row r="181" spans="1:11" s="464" customFormat="1" x14ac:dyDescent="0.2">
      <c r="A181" s="227" t="s">
        <v>2</v>
      </c>
      <c r="B181" s="352">
        <v>1</v>
      </c>
      <c r="C181" s="240">
        <v>2</v>
      </c>
      <c r="D181" s="240">
        <v>3</v>
      </c>
      <c r="E181" s="240">
        <v>4</v>
      </c>
      <c r="F181" s="434">
        <v>5</v>
      </c>
      <c r="G181" s="239"/>
    </row>
    <row r="182" spans="1:11" s="464" customFormat="1" x14ac:dyDescent="0.2">
      <c r="A182" s="326" t="s">
        <v>3</v>
      </c>
      <c r="B182" s="353">
        <v>2160</v>
      </c>
      <c r="C182" s="354">
        <v>2160</v>
      </c>
      <c r="D182" s="355">
        <v>2160</v>
      </c>
      <c r="E182" s="355">
        <v>2160</v>
      </c>
      <c r="F182" s="435">
        <v>2160</v>
      </c>
      <c r="G182" s="399">
        <v>2160</v>
      </c>
    </row>
    <row r="183" spans="1:11" s="464" customFormat="1" ht="14.25" x14ac:dyDescent="0.2">
      <c r="A183" s="329" t="s">
        <v>6</v>
      </c>
      <c r="B183" s="457">
        <v>2214</v>
      </c>
      <c r="C183" s="458">
        <v>2353.3333333333335</v>
      </c>
      <c r="D183" s="458">
        <v>2507.7777777777778</v>
      </c>
      <c r="E183" s="358"/>
      <c r="F183" s="441"/>
      <c r="G183" s="276">
        <v>2353.2258064516127</v>
      </c>
    </row>
    <row r="184" spans="1:11" s="464" customFormat="1" ht="14.25" x14ac:dyDescent="0.2">
      <c r="A184" s="227" t="s">
        <v>7</v>
      </c>
      <c r="B184" s="437">
        <v>100</v>
      </c>
      <c r="C184" s="436">
        <v>100</v>
      </c>
      <c r="D184" s="438">
        <v>88.888888888888886</v>
      </c>
      <c r="E184" s="361"/>
      <c r="F184" s="442"/>
      <c r="G184" s="448">
        <v>96.774193548387103</v>
      </c>
    </row>
    <row r="185" spans="1:11" s="464" customFormat="1" ht="14.25" x14ac:dyDescent="0.2">
      <c r="A185" s="227" t="s">
        <v>8</v>
      </c>
      <c r="B185" s="439">
        <v>2.3831808416030567E-2</v>
      </c>
      <c r="C185" s="440">
        <v>2.4369193391054832E-2</v>
      </c>
      <c r="D185" s="440">
        <v>4.6570432763742078E-2</v>
      </c>
      <c r="E185" s="363"/>
      <c r="F185" s="443"/>
      <c r="G185" s="449">
        <v>5.9064226364507914E-2</v>
      </c>
    </row>
    <row r="186" spans="1:11" s="464" customFormat="1" x14ac:dyDescent="0.2">
      <c r="A186" s="329" t="s">
        <v>1</v>
      </c>
      <c r="B186" s="287">
        <f t="shared" ref="B186:G186" si="40">B183/B182*100-100</f>
        <v>2.4999999999999858</v>
      </c>
      <c r="C186" s="288">
        <f t="shared" si="40"/>
        <v>8.9506172839506348</v>
      </c>
      <c r="D186" s="288">
        <f t="shared" si="40"/>
        <v>16.100823045267504</v>
      </c>
      <c r="E186" s="288">
        <f t="shared" si="40"/>
        <v>-100</v>
      </c>
      <c r="F186" s="444">
        <f t="shared" si="40"/>
        <v>-100</v>
      </c>
      <c r="G186" s="291">
        <f t="shared" si="40"/>
        <v>8.9456391875746704</v>
      </c>
    </row>
    <row r="187" spans="1:11" s="464" customFormat="1" ht="13.5" thickBot="1" x14ac:dyDescent="0.25">
      <c r="A187" s="227" t="s">
        <v>27</v>
      </c>
      <c r="B187" s="293">
        <f>B183-B169</f>
        <v>-2.3636363636364877</v>
      </c>
      <c r="C187" s="294">
        <f t="shared" ref="C187:G187" si="41">C183-C169</f>
        <v>160.20833333333348</v>
      </c>
      <c r="D187" s="294">
        <f t="shared" si="41"/>
        <v>149.59595959595981</v>
      </c>
      <c r="E187" s="294">
        <f t="shared" si="41"/>
        <v>0</v>
      </c>
      <c r="F187" s="445">
        <f t="shared" si="41"/>
        <v>0</v>
      </c>
      <c r="G187" s="298">
        <f t="shared" si="41"/>
        <v>105.59422750424437</v>
      </c>
    </row>
    <row r="188" spans="1:11" s="464" customFormat="1" x14ac:dyDescent="0.2">
      <c r="A188" s="343" t="s">
        <v>52</v>
      </c>
      <c r="B188" s="300">
        <v>124</v>
      </c>
      <c r="C188" s="301">
        <v>150</v>
      </c>
      <c r="D188" s="301">
        <v>116</v>
      </c>
      <c r="E188" s="301"/>
      <c r="F188" s="446"/>
      <c r="G188" s="366">
        <f>SUM(B188:F188)</f>
        <v>390</v>
      </c>
      <c r="H188" s="464" t="s">
        <v>56</v>
      </c>
      <c r="I188" s="367">
        <f>G174-G188</f>
        <v>95</v>
      </c>
      <c r="J188" s="368">
        <f>I188/G174</f>
        <v>0.19587628865979381</v>
      </c>
      <c r="K188" s="379" t="s">
        <v>102</v>
      </c>
    </row>
    <row r="189" spans="1:11" s="464" customFormat="1" x14ac:dyDescent="0.2">
      <c r="A189" s="343" t="s">
        <v>28</v>
      </c>
      <c r="B189" s="233">
        <v>77</v>
      </c>
      <c r="C189" s="463">
        <v>77</v>
      </c>
      <c r="D189" s="463">
        <v>77</v>
      </c>
      <c r="E189" s="463"/>
      <c r="F189" s="391"/>
      <c r="G189" s="237"/>
      <c r="H189" s="464" t="s">
        <v>57</v>
      </c>
      <c r="I189" s="464">
        <v>74</v>
      </c>
    </row>
    <row r="190" spans="1:11" s="464" customFormat="1" ht="13.5" thickBot="1" x14ac:dyDescent="0.25">
      <c r="A190" s="346" t="s">
        <v>26</v>
      </c>
      <c r="B190" s="230">
        <f>B189-B175</f>
        <v>3</v>
      </c>
      <c r="C190" s="231">
        <f t="shared" ref="C190:F190" si="42">C189-C175</f>
        <v>3</v>
      </c>
      <c r="D190" s="231">
        <f t="shared" si="42"/>
        <v>3</v>
      </c>
      <c r="E190" s="231">
        <f t="shared" si="42"/>
        <v>0</v>
      </c>
      <c r="F190" s="447">
        <f t="shared" si="42"/>
        <v>0</v>
      </c>
      <c r="G190" s="238"/>
      <c r="H190" s="464" t="s">
        <v>26</v>
      </c>
      <c r="I190" s="464">
        <f>I189-I175</f>
        <v>2.980000000000004</v>
      </c>
    </row>
  </sheetData>
  <mergeCells count="14">
    <mergeCell ref="B180:F180"/>
    <mergeCell ref="B166:F166"/>
    <mergeCell ref="B87:F87"/>
    <mergeCell ref="B74:F74"/>
    <mergeCell ref="B9:F9"/>
    <mergeCell ref="B22:F22"/>
    <mergeCell ref="B35:F35"/>
    <mergeCell ref="B48:F48"/>
    <mergeCell ref="B61:F61"/>
    <mergeCell ref="B153:F153"/>
    <mergeCell ref="B140:F140"/>
    <mergeCell ref="B127:F127"/>
    <mergeCell ref="B114:F114"/>
    <mergeCell ref="B100:F10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66" t="s">
        <v>18</v>
      </c>
      <c r="C4" s="467"/>
      <c r="D4" s="467"/>
      <c r="E4" s="467"/>
      <c r="F4" s="467"/>
      <c r="G4" s="467"/>
      <c r="H4" s="467"/>
      <c r="I4" s="467"/>
      <c r="J4" s="468"/>
      <c r="K4" s="466" t="s">
        <v>21</v>
      </c>
      <c r="L4" s="467"/>
      <c r="M4" s="467"/>
      <c r="N4" s="467"/>
      <c r="O4" s="467"/>
      <c r="P4" s="467"/>
      <c r="Q4" s="467"/>
      <c r="R4" s="467"/>
      <c r="S4" s="467"/>
      <c r="T4" s="467"/>
      <c r="U4" s="467"/>
      <c r="V4" s="467"/>
      <c r="W4" s="46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66" t="s">
        <v>23</v>
      </c>
      <c r="C17" s="467"/>
      <c r="D17" s="467"/>
      <c r="E17" s="467"/>
      <c r="F17" s="46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66" t="s">
        <v>18</v>
      </c>
      <c r="C4" s="467"/>
      <c r="D4" s="467"/>
      <c r="E4" s="467"/>
      <c r="F4" s="467"/>
      <c r="G4" s="467"/>
      <c r="H4" s="467"/>
      <c r="I4" s="467"/>
      <c r="J4" s="468"/>
      <c r="K4" s="466" t="s">
        <v>21</v>
      </c>
      <c r="L4" s="467"/>
      <c r="M4" s="467"/>
      <c r="N4" s="467"/>
      <c r="O4" s="467"/>
      <c r="P4" s="467"/>
      <c r="Q4" s="467"/>
      <c r="R4" s="467"/>
      <c r="S4" s="467"/>
      <c r="T4" s="467"/>
      <c r="U4" s="467"/>
      <c r="V4" s="467"/>
      <c r="W4" s="46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66" t="s">
        <v>23</v>
      </c>
      <c r="C17" s="467"/>
      <c r="D17" s="467"/>
      <c r="E17" s="467"/>
      <c r="F17" s="46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66" t="s">
        <v>18</v>
      </c>
      <c r="C4" s="467"/>
      <c r="D4" s="467"/>
      <c r="E4" s="467"/>
      <c r="F4" s="467"/>
      <c r="G4" s="467"/>
      <c r="H4" s="467"/>
      <c r="I4" s="467"/>
      <c r="J4" s="468"/>
      <c r="K4" s="466" t="s">
        <v>21</v>
      </c>
      <c r="L4" s="467"/>
      <c r="M4" s="467"/>
      <c r="N4" s="467"/>
      <c r="O4" s="467"/>
      <c r="P4" s="467"/>
      <c r="Q4" s="467"/>
      <c r="R4" s="467"/>
      <c r="S4" s="467"/>
      <c r="T4" s="467"/>
      <c r="U4" s="467"/>
      <c r="V4" s="467"/>
      <c r="W4" s="46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66" t="s">
        <v>23</v>
      </c>
      <c r="C17" s="467"/>
      <c r="D17" s="467"/>
      <c r="E17" s="467"/>
      <c r="F17" s="46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69" t="s">
        <v>42</v>
      </c>
      <c r="B1" s="469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69" t="s">
        <v>42</v>
      </c>
      <c r="B1" s="469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70" t="s">
        <v>42</v>
      </c>
      <c r="B1" s="470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69" t="s">
        <v>42</v>
      </c>
      <c r="B1" s="469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H208"/>
  <sheetViews>
    <sheetView showGridLines="0" tabSelected="1" topLeftCell="A173" zoomScale="73" zoomScaleNormal="73" workbookViewId="0">
      <selection activeCell="AA207" sqref="AA207"/>
    </sheetView>
  </sheetViews>
  <sheetFormatPr baseColWidth="10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9.5703125" style="241" bestFit="1" customWidth="1"/>
    <col min="15" max="15" width="12.28515625" style="241" customWidth="1"/>
    <col min="16" max="16384" width="11.42578125" style="241"/>
  </cols>
  <sheetData>
    <row r="1" spans="1:30" x14ac:dyDescent="0.2">
      <c r="A1" s="241" t="s">
        <v>58</v>
      </c>
    </row>
    <row r="2" spans="1:30" x14ac:dyDescent="0.2">
      <c r="A2" s="241" t="s">
        <v>59</v>
      </c>
      <c r="B2" s="243">
        <v>36.5</v>
      </c>
      <c r="F2" s="476"/>
      <c r="G2" s="476"/>
      <c r="H2" s="476"/>
      <c r="I2" s="476"/>
    </row>
    <row r="3" spans="1:30" x14ac:dyDescent="0.2">
      <c r="A3" s="241" t="s">
        <v>7</v>
      </c>
      <c r="B3" s="241">
        <v>93.4</v>
      </c>
    </row>
    <row r="4" spans="1:30" x14ac:dyDescent="0.2">
      <c r="A4" s="241" t="s">
        <v>60</v>
      </c>
      <c r="B4" s="241">
        <v>12810</v>
      </c>
    </row>
    <row r="6" spans="1:30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474" t="s">
        <v>67</v>
      </c>
      <c r="AD6" s="474"/>
    </row>
    <row r="7" spans="1:30" x14ac:dyDescent="0.2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.5" thickBot="1" x14ac:dyDescent="0.25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25">
      <c r="A9" s="254" t="s">
        <v>49</v>
      </c>
      <c r="B9" s="471" t="s">
        <v>68</v>
      </c>
      <c r="C9" s="472"/>
      <c r="D9" s="472"/>
      <c r="E9" s="472"/>
      <c r="F9" s="472"/>
      <c r="G9" s="472"/>
      <c r="H9" s="472"/>
      <c r="I9" s="472"/>
      <c r="J9" s="473"/>
      <c r="K9" s="471" t="s">
        <v>63</v>
      </c>
      <c r="L9" s="472"/>
      <c r="M9" s="472"/>
      <c r="N9" s="473"/>
      <c r="O9" s="472" t="s">
        <v>64</v>
      </c>
      <c r="P9" s="472"/>
      <c r="Q9" s="472"/>
      <c r="R9" s="472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x14ac:dyDescent="0.2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.5" thickBot="1" x14ac:dyDescent="0.25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.5" thickBot="1" x14ac:dyDescent="0.25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">
      <c r="N22" s="228"/>
      <c r="R22" s="228"/>
    </row>
    <row r="23" spans="1:25" s="376" customFormat="1" x14ac:dyDescent="0.2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.5" thickBot="1" x14ac:dyDescent="0.25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25">
      <c r="A25" s="254" t="s">
        <v>74</v>
      </c>
      <c r="B25" s="471" t="s">
        <v>68</v>
      </c>
      <c r="C25" s="472"/>
      <c r="D25" s="472"/>
      <c r="E25" s="472"/>
      <c r="F25" s="472"/>
      <c r="G25" s="472"/>
      <c r="H25" s="472"/>
      <c r="I25" s="472"/>
      <c r="J25" s="473"/>
      <c r="K25" s="471" t="s">
        <v>63</v>
      </c>
      <c r="L25" s="472"/>
      <c r="M25" s="472"/>
      <c r="N25" s="472"/>
      <c r="O25" s="473"/>
      <c r="P25" s="472" t="s">
        <v>64</v>
      </c>
      <c r="Q25" s="472"/>
      <c r="R25" s="472"/>
      <c r="S25" s="472"/>
      <c r="T25" s="316" t="s">
        <v>55</v>
      </c>
    </row>
    <row r="26" spans="1:25" x14ac:dyDescent="0.2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x14ac:dyDescent="0.2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.5" thickBot="1" x14ac:dyDescent="0.25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475" t="s">
        <v>78</v>
      </c>
      <c r="Y34" s="475"/>
      <c r="Z34" s="475"/>
      <c r="AA34" s="475"/>
      <c r="AB34" s="475"/>
      <c r="AC34" s="475"/>
      <c r="AD34" s="475"/>
      <c r="AE34" s="475"/>
      <c r="AF34" s="475"/>
      <c r="AG34" s="475"/>
    </row>
    <row r="35" spans="1:33" x14ac:dyDescent="0.2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475"/>
      <c r="Y35" s="475"/>
      <c r="Z35" s="475"/>
      <c r="AA35" s="475"/>
      <c r="AB35" s="475"/>
      <c r="AC35" s="475"/>
      <c r="AD35" s="475"/>
      <c r="AE35" s="475"/>
      <c r="AF35" s="475"/>
      <c r="AG35" s="475"/>
    </row>
    <row r="36" spans="1:33" ht="13.5" thickBot="1" x14ac:dyDescent="0.25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475"/>
      <c r="Y36" s="475"/>
      <c r="Z36" s="475"/>
      <c r="AA36" s="475"/>
      <c r="AB36" s="475"/>
      <c r="AC36" s="475"/>
      <c r="AD36" s="475"/>
      <c r="AE36" s="475"/>
      <c r="AF36" s="475"/>
      <c r="AG36" s="475"/>
    </row>
    <row r="37" spans="1:33" x14ac:dyDescent="0.2">
      <c r="B37" s="241" t="s">
        <v>75</v>
      </c>
      <c r="C37" s="241" t="s">
        <v>75</v>
      </c>
      <c r="K37" s="241">
        <v>35.5</v>
      </c>
    </row>
    <row r="38" spans="1:33" ht="13.5" thickBot="1" x14ac:dyDescent="0.25"/>
    <row r="39" spans="1:33" s="381" customFormat="1" ht="13.5" thickBot="1" x14ac:dyDescent="0.25">
      <c r="A39" s="254" t="s">
        <v>79</v>
      </c>
      <c r="B39" s="471" t="s">
        <v>68</v>
      </c>
      <c r="C39" s="472"/>
      <c r="D39" s="472"/>
      <c r="E39" s="472"/>
      <c r="F39" s="472"/>
      <c r="G39" s="472"/>
      <c r="H39" s="472"/>
      <c r="I39" s="472"/>
      <c r="J39" s="473"/>
      <c r="K39" s="471" t="s">
        <v>63</v>
      </c>
      <c r="L39" s="472"/>
      <c r="M39" s="472"/>
      <c r="N39" s="472"/>
      <c r="O39" s="473"/>
      <c r="P39" s="472" t="s">
        <v>64</v>
      </c>
      <c r="Q39" s="472"/>
      <c r="R39" s="472"/>
      <c r="S39" s="472"/>
      <c r="T39" s="316" t="s">
        <v>55</v>
      </c>
    </row>
    <row r="40" spans="1:33" s="381" customFormat="1" x14ac:dyDescent="0.2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x14ac:dyDescent="0.2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.5" thickBot="1" x14ac:dyDescent="0.25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.5" thickBot="1" x14ac:dyDescent="0.25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">
      <c r="B51" s="477" t="s">
        <v>82</v>
      </c>
      <c r="C51" s="477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.5" thickBot="1" x14ac:dyDescent="0.25"/>
    <row r="53" spans="1:23" s="387" customFormat="1" ht="13.5" thickBot="1" x14ac:dyDescent="0.25">
      <c r="A53" s="254" t="s">
        <v>80</v>
      </c>
      <c r="B53" s="471" t="s">
        <v>68</v>
      </c>
      <c r="C53" s="472"/>
      <c r="D53" s="472"/>
      <c r="E53" s="472"/>
      <c r="F53" s="472"/>
      <c r="G53" s="472"/>
      <c r="H53" s="472"/>
      <c r="I53" s="472"/>
      <c r="J53" s="473"/>
      <c r="K53" s="471" t="s">
        <v>63</v>
      </c>
      <c r="L53" s="472"/>
      <c r="M53" s="472"/>
      <c r="N53" s="472"/>
      <c r="O53" s="473"/>
      <c r="P53" s="472" t="s">
        <v>64</v>
      </c>
      <c r="Q53" s="472"/>
      <c r="R53" s="472"/>
      <c r="S53" s="472"/>
      <c r="T53" s="316" t="s">
        <v>55</v>
      </c>
    </row>
    <row r="54" spans="1:23" s="387" customFormat="1" x14ac:dyDescent="0.2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x14ac:dyDescent="0.2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.5" thickBot="1" x14ac:dyDescent="0.25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.5" thickBot="1" x14ac:dyDescent="0.25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.5" thickBot="1" x14ac:dyDescent="0.25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25">
      <c r="A68" s="254" t="s">
        <v>83</v>
      </c>
      <c r="B68" s="471" t="s">
        <v>68</v>
      </c>
      <c r="C68" s="472"/>
      <c r="D68" s="472"/>
      <c r="E68" s="472"/>
      <c r="F68" s="472"/>
      <c r="G68" s="472"/>
      <c r="H68" s="472"/>
      <c r="I68" s="472"/>
      <c r="J68" s="472"/>
      <c r="K68" s="472"/>
      <c r="L68" s="472"/>
      <c r="M68" s="473"/>
      <c r="N68" s="471" t="s">
        <v>63</v>
      </c>
      <c r="O68" s="472"/>
      <c r="P68" s="472"/>
      <c r="Q68" s="472"/>
      <c r="R68" s="472"/>
      <c r="S68" s="473"/>
      <c r="T68" s="471" t="s">
        <v>64</v>
      </c>
      <c r="U68" s="472"/>
      <c r="V68" s="472"/>
      <c r="W68" s="472"/>
      <c r="X68" s="472"/>
      <c r="Y68" s="473"/>
      <c r="Z68" s="316" t="s">
        <v>55</v>
      </c>
    </row>
    <row r="69" spans="1:29" s="402" customFormat="1" x14ac:dyDescent="0.2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x14ac:dyDescent="0.2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.5" thickBot="1" x14ac:dyDescent="0.25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.5" thickBot="1" x14ac:dyDescent="0.25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">
      <c r="K80" s="241">
        <v>42</v>
      </c>
      <c r="L80" s="241">
        <v>42</v>
      </c>
      <c r="M80" s="241">
        <v>41.5</v>
      </c>
      <c r="Y80" s="241">
        <v>42</v>
      </c>
    </row>
    <row r="81" spans="1:29" ht="13.5" thickBot="1" x14ac:dyDescent="0.25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25">
      <c r="A82" s="254" t="s">
        <v>86</v>
      </c>
      <c r="B82" s="471" t="s">
        <v>68</v>
      </c>
      <c r="C82" s="472"/>
      <c r="D82" s="472"/>
      <c r="E82" s="472"/>
      <c r="F82" s="472"/>
      <c r="G82" s="472"/>
      <c r="H82" s="472"/>
      <c r="I82" s="472"/>
      <c r="J82" s="472"/>
      <c r="K82" s="472"/>
      <c r="L82" s="472"/>
      <c r="M82" s="473"/>
      <c r="N82" s="471" t="s">
        <v>63</v>
      </c>
      <c r="O82" s="472"/>
      <c r="P82" s="472"/>
      <c r="Q82" s="472"/>
      <c r="R82" s="472"/>
      <c r="S82" s="473"/>
      <c r="T82" s="471" t="s">
        <v>64</v>
      </c>
      <c r="U82" s="472"/>
      <c r="V82" s="472"/>
      <c r="W82" s="472"/>
      <c r="X82" s="472"/>
      <c r="Y82" s="473"/>
      <c r="Z82" s="316" t="s">
        <v>55</v>
      </c>
    </row>
    <row r="83" spans="1:29" s="407" customFormat="1" x14ac:dyDescent="0.2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x14ac:dyDescent="0.2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.5" thickBot="1" x14ac:dyDescent="0.25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.5" thickBot="1" x14ac:dyDescent="0.25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">
      <c r="E94" s="241" t="s">
        <v>75</v>
      </c>
      <c r="F94" s="241" t="s">
        <v>75</v>
      </c>
      <c r="I94" s="241">
        <v>43.5</v>
      </c>
    </row>
    <row r="95" spans="1:29" ht="13.5" thickBot="1" x14ac:dyDescent="0.25"/>
    <row r="96" spans="1:29" s="411" customFormat="1" ht="13.5" thickBot="1" x14ac:dyDescent="0.25">
      <c r="A96" s="254" t="s">
        <v>88</v>
      </c>
      <c r="B96" s="471" t="s">
        <v>53</v>
      </c>
      <c r="C96" s="472"/>
      <c r="D96" s="473"/>
      <c r="E96" s="472" t="s">
        <v>68</v>
      </c>
      <c r="F96" s="472"/>
      <c r="G96" s="472"/>
      <c r="H96" s="472"/>
      <c r="I96" s="472"/>
      <c r="J96" s="472"/>
      <c r="K96" s="472"/>
      <c r="L96" s="472"/>
      <c r="M96" s="473"/>
      <c r="N96" s="471" t="s">
        <v>63</v>
      </c>
      <c r="O96" s="472"/>
      <c r="P96" s="472"/>
      <c r="Q96" s="472"/>
      <c r="R96" s="472"/>
      <c r="S96" s="473"/>
      <c r="T96" s="471" t="s">
        <v>64</v>
      </c>
      <c r="U96" s="472"/>
      <c r="V96" s="472"/>
      <c r="W96" s="472"/>
      <c r="X96" s="472"/>
      <c r="Y96" s="473"/>
      <c r="Z96" s="316" t="s">
        <v>55</v>
      </c>
    </row>
    <row r="97" spans="1:34" s="411" customFormat="1" x14ac:dyDescent="0.2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x14ac:dyDescent="0.2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.5" thickBot="1" x14ac:dyDescent="0.25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.5" thickBot="1" x14ac:dyDescent="0.25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">
      <c r="H108" s="241" t="s">
        <v>75</v>
      </c>
      <c r="I108" s="241" t="s">
        <v>75</v>
      </c>
      <c r="L108" s="241">
        <v>45</v>
      </c>
    </row>
    <row r="109" spans="1:34" ht="13.5" thickBot="1" x14ac:dyDescent="0.25"/>
    <row r="110" spans="1:34" s="417" customFormat="1" ht="13.5" thickBot="1" x14ac:dyDescent="0.25">
      <c r="A110" s="254" t="s">
        <v>90</v>
      </c>
      <c r="B110" s="471" t="s">
        <v>53</v>
      </c>
      <c r="C110" s="472"/>
      <c r="D110" s="473"/>
      <c r="E110" s="472" t="s">
        <v>68</v>
      </c>
      <c r="F110" s="472"/>
      <c r="G110" s="472"/>
      <c r="H110" s="472"/>
      <c r="I110" s="472"/>
      <c r="J110" s="472"/>
      <c r="K110" s="472"/>
      <c r="L110" s="472"/>
      <c r="M110" s="473"/>
      <c r="N110" s="471" t="s">
        <v>63</v>
      </c>
      <c r="O110" s="472"/>
      <c r="P110" s="472"/>
      <c r="Q110" s="472"/>
      <c r="R110" s="472"/>
      <c r="S110" s="473"/>
      <c r="T110" s="471" t="s">
        <v>64</v>
      </c>
      <c r="U110" s="472"/>
      <c r="V110" s="472"/>
      <c r="W110" s="472"/>
      <c r="X110" s="472"/>
      <c r="Y110" s="473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x14ac:dyDescent="0.2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.5" thickBot="1" x14ac:dyDescent="0.25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.5" thickBot="1" x14ac:dyDescent="0.25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.5" thickBot="1" x14ac:dyDescent="0.25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25">
      <c r="A125" s="254" t="s">
        <v>94</v>
      </c>
      <c r="B125" s="471" t="s">
        <v>53</v>
      </c>
      <c r="C125" s="472"/>
      <c r="D125" s="472"/>
      <c r="E125" s="473"/>
      <c r="F125" s="471" t="s">
        <v>68</v>
      </c>
      <c r="G125" s="472"/>
      <c r="H125" s="472"/>
      <c r="I125" s="472"/>
      <c r="J125" s="472"/>
      <c r="K125" s="472"/>
      <c r="L125" s="473"/>
      <c r="M125" s="471" t="s">
        <v>63</v>
      </c>
      <c r="N125" s="472"/>
      <c r="O125" s="472"/>
      <c r="P125" s="472"/>
      <c r="Q125" s="472"/>
      <c r="R125" s="473"/>
      <c r="S125" s="471" t="s">
        <v>64</v>
      </c>
      <c r="T125" s="472"/>
      <c r="U125" s="472"/>
      <c r="V125" s="472"/>
      <c r="W125" s="472"/>
      <c r="X125" s="473"/>
      <c r="Y125" s="316" t="s">
        <v>55</v>
      </c>
    </row>
    <row r="126" spans="1:33" s="423" customFormat="1" x14ac:dyDescent="0.2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x14ac:dyDescent="0.2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.5" thickBot="1" x14ac:dyDescent="0.25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">
      <c r="A135" s="307" t="s">
        <v>28</v>
      </c>
      <c r="B135" s="246">
        <v>54</v>
      </c>
      <c r="C135" s="244">
        <v>53</v>
      </c>
      <c r="D135" s="424">
        <v>52</v>
      </c>
      <c r="E135" s="247">
        <v>50.5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50</v>
      </c>
      <c r="K135" s="244">
        <v>49.5</v>
      </c>
      <c r="L135" s="244">
        <v>49</v>
      </c>
      <c r="M135" s="246">
        <v>51.5</v>
      </c>
      <c r="N135" s="244">
        <v>50.5</v>
      </c>
      <c r="O135" s="244">
        <v>49.5</v>
      </c>
      <c r="P135" s="244">
        <v>49.5</v>
      </c>
      <c r="Q135" s="244">
        <v>49.5</v>
      </c>
      <c r="R135" s="247">
        <v>49</v>
      </c>
      <c r="S135" s="248">
        <v>52</v>
      </c>
      <c r="T135" s="248">
        <v>51.5</v>
      </c>
      <c r="U135" s="248">
        <v>50.5</v>
      </c>
      <c r="V135" s="248">
        <v>50.5</v>
      </c>
      <c r="W135" s="248">
        <v>50</v>
      </c>
      <c r="X135" s="244">
        <v>49.5</v>
      </c>
      <c r="Y135" s="237"/>
      <c r="Z135" s="228" t="s">
        <v>57</v>
      </c>
      <c r="AA135" s="228">
        <v>48.02</v>
      </c>
      <c r="AB135" s="228"/>
    </row>
    <row r="136" spans="1:28" s="423" customFormat="1" ht="13.5" thickBot="1" x14ac:dyDescent="0.25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2.8999999999999986</v>
      </c>
      <c r="E136" s="250">
        <f t="shared" si="55"/>
        <v>1.3999999999999986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2.7999999999999972</v>
      </c>
      <c r="K136" s="245">
        <f t="shared" si="55"/>
        <v>2.2999999999999972</v>
      </c>
      <c r="L136" s="245">
        <f t="shared" si="55"/>
        <v>1.7999999999999972</v>
      </c>
      <c r="M136" s="249">
        <f t="shared" si="55"/>
        <v>3.7999999999999972</v>
      </c>
      <c r="N136" s="245">
        <f t="shared" si="55"/>
        <v>2.7999999999999972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1.7999999999999972</v>
      </c>
      <c r="R136" s="250">
        <f t="shared" si="55"/>
        <v>1.2999999999999972</v>
      </c>
      <c r="S136" s="251">
        <f t="shared" si="55"/>
        <v>3.7999999999999972</v>
      </c>
      <c r="T136" s="245">
        <f t="shared" si="55"/>
        <v>3.2999999999999972</v>
      </c>
      <c r="U136" s="245">
        <f t="shared" si="55"/>
        <v>2.2999999999999972</v>
      </c>
      <c r="V136" s="245">
        <f t="shared" si="55"/>
        <v>2.2999999999999972</v>
      </c>
      <c r="W136" s="245">
        <f t="shared" si="55"/>
        <v>1.7999999999999972</v>
      </c>
      <c r="X136" s="245">
        <f t="shared" si="55"/>
        <v>1.2999999999999972</v>
      </c>
      <c r="Y136" s="238"/>
      <c r="Z136" s="228" t="s">
        <v>26</v>
      </c>
      <c r="AA136" s="228">
        <f>AA135-AB120</f>
        <v>1.990000000000002</v>
      </c>
      <c r="AB136" s="228"/>
    </row>
    <row r="137" spans="1:28" x14ac:dyDescent="0.2">
      <c r="D137" s="241">
        <v>52</v>
      </c>
      <c r="E137" s="241">
        <v>50.5</v>
      </c>
      <c r="J137" s="241">
        <v>50</v>
      </c>
      <c r="K137" s="241">
        <v>49.5</v>
      </c>
      <c r="L137" s="241">
        <v>49</v>
      </c>
      <c r="N137" s="241">
        <v>50.5</v>
      </c>
      <c r="Q137" s="241">
        <v>49.5</v>
      </c>
      <c r="R137" s="241">
        <v>49</v>
      </c>
      <c r="T137" s="241">
        <v>51.5</v>
      </c>
      <c r="U137" s="241">
        <v>50.5</v>
      </c>
      <c r="V137" s="241">
        <v>50.5</v>
      </c>
      <c r="W137" s="241">
        <v>50</v>
      </c>
      <c r="X137" s="241">
        <v>49.5</v>
      </c>
    </row>
    <row r="138" spans="1:28" ht="13.5" thickBot="1" x14ac:dyDescent="0.25"/>
    <row r="139" spans="1:28" s="430" customFormat="1" ht="13.5" thickBot="1" x14ac:dyDescent="0.25">
      <c r="A139" s="254" t="s">
        <v>96</v>
      </c>
      <c r="B139" s="471" t="s">
        <v>53</v>
      </c>
      <c r="C139" s="472"/>
      <c r="D139" s="472"/>
      <c r="E139" s="473"/>
      <c r="F139" s="471" t="s">
        <v>68</v>
      </c>
      <c r="G139" s="472"/>
      <c r="H139" s="472"/>
      <c r="I139" s="472"/>
      <c r="J139" s="472"/>
      <c r="K139" s="472"/>
      <c r="L139" s="473"/>
      <c r="M139" s="471" t="s">
        <v>63</v>
      </c>
      <c r="N139" s="472"/>
      <c r="O139" s="472"/>
      <c r="P139" s="472"/>
      <c r="Q139" s="472"/>
      <c r="R139" s="473"/>
      <c r="S139" s="471" t="s">
        <v>64</v>
      </c>
      <c r="T139" s="472"/>
      <c r="U139" s="472"/>
      <c r="V139" s="472"/>
      <c r="W139" s="472"/>
      <c r="X139" s="473"/>
      <c r="Y139" s="316" t="s">
        <v>55</v>
      </c>
    </row>
    <row r="140" spans="1:28" s="430" customFormat="1" x14ac:dyDescent="0.2">
      <c r="A140" s="255" t="s">
        <v>54</v>
      </c>
      <c r="B140" s="349">
        <v>1</v>
      </c>
      <c r="C140" s="260">
        <v>2</v>
      </c>
      <c r="D140" s="403">
        <v>3</v>
      </c>
      <c r="E140" s="350">
        <v>4</v>
      </c>
      <c r="F140" s="259">
        <v>5</v>
      </c>
      <c r="G140" s="260">
        <v>6</v>
      </c>
      <c r="H140" s="260">
        <v>7</v>
      </c>
      <c r="I140" s="260">
        <v>8</v>
      </c>
      <c r="J140" s="260">
        <v>9</v>
      </c>
      <c r="K140" s="260">
        <v>10</v>
      </c>
      <c r="L140" s="260">
        <v>11</v>
      </c>
      <c r="M140" s="349">
        <v>1</v>
      </c>
      <c r="N140" s="260">
        <v>2</v>
      </c>
      <c r="O140" s="260">
        <v>3</v>
      </c>
      <c r="P140" s="260">
        <v>4</v>
      </c>
      <c r="Q140" s="403">
        <v>5</v>
      </c>
      <c r="R140" s="350">
        <v>6</v>
      </c>
      <c r="S140" s="259">
        <v>1</v>
      </c>
      <c r="T140" s="259">
        <v>2</v>
      </c>
      <c r="U140" s="259">
        <v>3</v>
      </c>
      <c r="V140" s="259">
        <v>4</v>
      </c>
      <c r="W140" s="259">
        <v>5</v>
      </c>
      <c r="X140" s="260">
        <v>6</v>
      </c>
      <c r="Y140" s="315"/>
    </row>
    <row r="141" spans="1:28" s="430" customFormat="1" x14ac:dyDescent="0.2">
      <c r="A141" s="255" t="s">
        <v>2</v>
      </c>
      <c r="B141" s="261">
        <v>1</v>
      </c>
      <c r="C141" s="370">
        <v>2</v>
      </c>
      <c r="D141" s="262">
        <v>3</v>
      </c>
      <c r="E141" s="377">
        <v>4</v>
      </c>
      <c r="F141" s="261">
        <v>1</v>
      </c>
      <c r="G141" s="370">
        <v>2</v>
      </c>
      <c r="H141" s="262">
        <v>3</v>
      </c>
      <c r="I141" s="351">
        <v>4</v>
      </c>
      <c r="J141" s="374">
        <v>5</v>
      </c>
      <c r="K141" s="373">
        <v>6</v>
      </c>
      <c r="L141" s="425">
        <v>7</v>
      </c>
      <c r="M141" s="261">
        <v>1</v>
      </c>
      <c r="N141" s="370">
        <v>2</v>
      </c>
      <c r="O141" s="262">
        <v>3</v>
      </c>
      <c r="P141" s="351">
        <v>4</v>
      </c>
      <c r="Q141" s="374">
        <v>5</v>
      </c>
      <c r="R141" s="404">
        <v>6</v>
      </c>
      <c r="S141" s="261">
        <v>1</v>
      </c>
      <c r="T141" s="370">
        <v>2</v>
      </c>
      <c r="U141" s="262">
        <v>3</v>
      </c>
      <c r="V141" s="351">
        <v>4</v>
      </c>
      <c r="W141" s="374">
        <v>5</v>
      </c>
      <c r="X141" s="404">
        <v>6</v>
      </c>
      <c r="Y141" s="227" t="s">
        <v>0</v>
      </c>
    </row>
    <row r="142" spans="1:28" s="430" customFormat="1" x14ac:dyDescent="0.2">
      <c r="A142" s="265" t="s">
        <v>3</v>
      </c>
      <c r="B142" s="266">
        <v>1080</v>
      </c>
      <c r="C142" s="267">
        <v>1080</v>
      </c>
      <c r="D142" s="389">
        <v>1080</v>
      </c>
      <c r="E142" s="268">
        <v>1080</v>
      </c>
      <c r="F142" s="269">
        <v>1080</v>
      </c>
      <c r="G142" s="267">
        <v>1080</v>
      </c>
      <c r="H142" s="267">
        <v>1080</v>
      </c>
      <c r="I142" s="267">
        <v>1080</v>
      </c>
      <c r="J142" s="267">
        <v>1080</v>
      </c>
      <c r="K142" s="267">
        <v>1080</v>
      </c>
      <c r="L142" s="267">
        <v>1080</v>
      </c>
      <c r="M142" s="266">
        <v>1080</v>
      </c>
      <c r="N142" s="267">
        <v>1080</v>
      </c>
      <c r="O142" s="267">
        <v>1080</v>
      </c>
      <c r="P142" s="267">
        <v>1080</v>
      </c>
      <c r="Q142" s="389">
        <v>1080</v>
      </c>
      <c r="R142" s="268">
        <v>1080</v>
      </c>
      <c r="S142" s="269">
        <v>1080</v>
      </c>
      <c r="T142" s="267">
        <v>1080</v>
      </c>
      <c r="U142" s="267">
        <v>1080</v>
      </c>
      <c r="V142" s="267">
        <v>1080</v>
      </c>
      <c r="W142" s="267">
        <v>1080</v>
      </c>
      <c r="X142" s="267">
        <v>1080</v>
      </c>
      <c r="Y142" s="270">
        <v>1080</v>
      </c>
    </row>
    <row r="143" spans="1:28" s="430" customFormat="1" x14ac:dyDescent="0.2">
      <c r="A143" s="271" t="s">
        <v>6</v>
      </c>
      <c r="B143" s="272">
        <v>922.17391304347825</v>
      </c>
      <c r="C143" s="273">
        <v>980.66666666666663</v>
      </c>
      <c r="D143" s="330">
        <v>1014.3137254901961</v>
      </c>
      <c r="E143" s="274">
        <v>1053.7931034482758</v>
      </c>
      <c r="F143" s="275">
        <v>948.63636363636363</v>
      </c>
      <c r="G143" s="273">
        <v>971.0204081632653</v>
      </c>
      <c r="H143" s="273">
        <v>988.28125</v>
      </c>
      <c r="I143" s="273">
        <v>1007.5</v>
      </c>
      <c r="J143" s="273">
        <v>1050.1694915254238</v>
      </c>
      <c r="K143" s="273">
        <v>1069.7058823529412</v>
      </c>
      <c r="L143" s="273">
        <v>1107.7586206896551</v>
      </c>
      <c r="M143" s="272">
        <v>1009.6666666666666</v>
      </c>
      <c r="N143" s="273">
        <v>1045.3333333333333</v>
      </c>
      <c r="O143" s="273">
        <v>1039.5238095238096</v>
      </c>
      <c r="P143" s="273">
        <v>1070.2127659574469</v>
      </c>
      <c r="Q143" s="330">
        <v>1061.081081081081</v>
      </c>
      <c r="R143" s="274">
        <v>1057.9310344827586</v>
      </c>
      <c r="S143" s="275">
        <v>970</v>
      </c>
      <c r="T143" s="275">
        <v>1011.8965517241379</v>
      </c>
      <c r="U143" s="275">
        <v>1073.1666666666667</v>
      </c>
      <c r="V143" s="275">
        <v>1073.2558139534883</v>
      </c>
      <c r="W143" s="275">
        <v>1098.4000000000001</v>
      </c>
      <c r="X143" s="273">
        <v>1133.3333333333333</v>
      </c>
      <c r="Y143" s="276">
        <v>1034.0826612903227</v>
      </c>
    </row>
    <row r="144" spans="1:28" s="430" customFormat="1" x14ac:dyDescent="0.2">
      <c r="A144" s="255" t="s">
        <v>7</v>
      </c>
      <c r="B144" s="277">
        <v>100</v>
      </c>
      <c r="C144" s="278">
        <v>95.555555555555557</v>
      </c>
      <c r="D144" s="333">
        <v>100</v>
      </c>
      <c r="E144" s="279">
        <v>96.551724137931032</v>
      </c>
      <c r="F144" s="280">
        <v>100</v>
      </c>
      <c r="G144" s="278">
        <v>97.959183673469383</v>
      </c>
      <c r="H144" s="278">
        <v>100</v>
      </c>
      <c r="I144" s="278">
        <v>100</v>
      </c>
      <c r="J144" s="278">
        <v>100</v>
      </c>
      <c r="K144" s="278">
        <v>100</v>
      </c>
      <c r="L144" s="278">
        <v>100</v>
      </c>
      <c r="M144" s="277">
        <v>100</v>
      </c>
      <c r="N144" s="278">
        <v>100</v>
      </c>
      <c r="O144" s="278">
        <v>100</v>
      </c>
      <c r="P144" s="278">
        <v>97.872340425531917</v>
      </c>
      <c r="Q144" s="333">
        <v>100</v>
      </c>
      <c r="R144" s="279">
        <v>100</v>
      </c>
      <c r="S144" s="280">
        <v>100</v>
      </c>
      <c r="T144" s="280">
        <v>98.275862068965523</v>
      </c>
      <c r="U144" s="280">
        <v>100</v>
      </c>
      <c r="V144" s="280">
        <v>100</v>
      </c>
      <c r="W144" s="280">
        <v>100</v>
      </c>
      <c r="X144" s="278">
        <v>100</v>
      </c>
      <c r="Y144" s="281">
        <v>88.407258064516128</v>
      </c>
    </row>
    <row r="145" spans="1:28" s="430" customFormat="1" x14ac:dyDescent="0.2">
      <c r="A145" s="255" t="s">
        <v>8</v>
      </c>
      <c r="B145" s="282">
        <v>4.301553881360401E-2</v>
      </c>
      <c r="C145" s="283">
        <v>4.9835194583579212E-2</v>
      </c>
      <c r="D145" s="336">
        <v>4.6417289449828425E-2</v>
      </c>
      <c r="E145" s="284">
        <v>4.4188722053389834E-2</v>
      </c>
      <c r="F145" s="285">
        <v>3.641906021209295E-2</v>
      </c>
      <c r="G145" s="283">
        <v>3.9871859072298232E-2</v>
      </c>
      <c r="H145" s="283">
        <v>3.3490554975560569E-2</v>
      </c>
      <c r="I145" s="283">
        <v>4.0126455654581214E-2</v>
      </c>
      <c r="J145" s="283">
        <v>3.7458118074585905E-2</v>
      </c>
      <c r="K145" s="283">
        <v>3.7666401027072346E-2</v>
      </c>
      <c r="L145" s="283">
        <v>3.1983962430345639E-2</v>
      </c>
      <c r="M145" s="282">
        <v>3.8654816404664442E-2</v>
      </c>
      <c r="N145" s="283">
        <v>4.3188783044227075E-2</v>
      </c>
      <c r="O145" s="283">
        <v>4.5797066822821454E-2</v>
      </c>
      <c r="P145" s="283">
        <v>4.5551574621952577E-2</v>
      </c>
      <c r="Q145" s="336">
        <v>3.6122461337211198E-2</v>
      </c>
      <c r="R145" s="284">
        <v>4.0055474214336653E-2</v>
      </c>
      <c r="S145" s="285">
        <v>3.7022442550871185E-2</v>
      </c>
      <c r="T145" s="285">
        <v>4.3715084718581126E-2</v>
      </c>
      <c r="U145" s="285">
        <v>4.6792286997600012E-2</v>
      </c>
      <c r="V145" s="285">
        <v>3.1370680079486422E-2</v>
      </c>
      <c r="W145" s="285">
        <v>4.9039527017820099E-2</v>
      </c>
      <c r="X145" s="283">
        <v>4.1218465979657698E-2</v>
      </c>
      <c r="Y145" s="286">
        <v>6.0327364747196396E-2</v>
      </c>
    </row>
    <row r="146" spans="1:28" s="430" customFormat="1" x14ac:dyDescent="0.2">
      <c r="A146" s="271" t="s">
        <v>1</v>
      </c>
      <c r="B146" s="287">
        <f>B143/B142*100-100</f>
        <v>-14.613526570048307</v>
      </c>
      <c r="C146" s="288">
        <f t="shared" ref="C146:F146" si="56">C143/C142*100-100</f>
        <v>-9.1975308641975317</v>
      </c>
      <c r="D146" s="288">
        <f t="shared" si="56"/>
        <v>-6.0820624546114743</v>
      </c>
      <c r="E146" s="289">
        <f t="shared" si="56"/>
        <v>-2.4265644955300161</v>
      </c>
      <c r="F146" s="290">
        <f t="shared" si="56"/>
        <v>-12.163299663299668</v>
      </c>
      <c r="G146" s="288">
        <f>G143/G142*100-100</f>
        <v>-10.090702947845813</v>
      </c>
      <c r="H146" s="288">
        <f t="shared" ref="H146:L146" si="57">H143/H142*100-100</f>
        <v>-8.4924768518518476</v>
      </c>
      <c r="I146" s="288">
        <f t="shared" si="57"/>
        <v>-6.7129629629629619</v>
      </c>
      <c r="J146" s="288">
        <f t="shared" si="57"/>
        <v>-2.7620841180163183</v>
      </c>
      <c r="K146" s="288">
        <f t="shared" si="57"/>
        <v>-0.95315904139432917</v>
      </c>
      <c r="L146" s="288">
        <f t="shared" si="57"/>
        <v>2.5702426564495369</v>
      </c>
      <c r="M146" s="287">
        <f>M143/M142*100-100</f>
        <v>-6.5123456790123555</v>
      </c>
      <c r="N146" s="288">
        <f t="shared" ref="N146:Y146" si="58">N143/N142*100-100</f>
        <v>-3.2098765432098872</v>
      </c>
      <c r="O146" s="288">
        <f t="shared" si="58"/>
        <v>-3.7477954144620753</v>
      </c>
      <c r="P146" s="288">
        <f t="shared" si="58"/>
        <v>-0.90622537431048045</v>
      </c>
      <c r="Q146" s="288">
        <f t="shared" si="58"/>
        <v>-1.7517517517517547</v>
      </c>
      <c r="R146" s="289">
        <f t="shared" si="58"/>
        <v>-2.0434227330779038</v>
      </c>
      <c r="S146" s="290">
        <f t="shared" si="58"/>
        <v>-10.18518518518519</v>
      </c>
      <c r="T146" s="288">
        <f t="shared" si="58"/>
        <v>-6.3058748403576033</v>
      </c>
      <c r="U146" s="288">
        <f t="shared" si="58"/>
        <v>-0.63271604938270798</v>
      </c>
      <c r="V146" s="288">
        <f t="shared" si="58"/>
        <v>-0.62446167097330374</v>
      </c>
      <c r="W146" s="288">
        <f t="shared" si="58"/>
        <v>1.7037037037037237</v>
      </c>
      <c r="X146" s="288">
        <f t="shared" si="58"/>
        <v>4.9382716049382651</v>
      </c>
      <c r="Y146" s="291">
        <f t="shared" si="58"/>
        <v>-4.2516054360812348</v>
      </c>
    </row>
    <row r="147" spans="1:28" s="430" customFormat="1" ht="13.5" thickBot="1" x14ac:dyDescent="0.25">
      <c r="A147" s="292" t="s">
        <v>27</v>
      </c>
      <c r="B147" s="293">
        <f>B143-B129</f>
        <v>120.86956521739125</v>
      </c>
      <c r="C147" s="294">
        <f t="shared" ref="C147:Y147" si="59">C143-C129</f>
        <v>107.26241134751774</v>
      </c>
      <c r="D147" s="294">
        <f t="shared" si="59"/>
        <v>78.758169934640591</v>
      </c>
      <c r="E147" s="295">
        <f t="shared" si="59"/>
        <v>26.225535880708321</v>
      </c>
      <c r="F147" s="413">
        <f t="shared" si="59"/>
        <v>147.27272727272725</v>
      </c>
      <c r="G147" s="294">
        <f t="shared" si="59"/>
        <v>101.0204081632653</v>
      </c>
      <c r="H147" s="294">
        <f t="shared" si="59"/>
        <v>83.210827464788736</v>
      </c>
      <c r="I147" s="294">
        <f t="shared" si="59"/>
        <v>82.96875</v>
      </c>
      <c r="J147" s="294">
        <f t="shared" si="59"/>
        <v>96.271186440678093</v>
      </c>
      <c r="K147" s="294">
        <f t="shared" si="59"/>
        <v>82.736185383244219</v>
      </c>
      <c r="L147" s="294">
        <f t="shared" si="59"/>
        <v>79.482758620689538</v>
      </c>
      <c r="M147" s="293">
        <f t="shared" si="59"/>
        <v>94</v>
      </c>
      <c r="N147" s="294">
        <f t="shared" si="59"/>
        <v>78.8888888888888</v>
      </c>
      <c r="O147" s="294">
        <f t="shared" si="59"/>
        <v>56.398809523809632</v>
      </c>
      <c r="P147" s="294">
        <f t="shared" si="59"/>
        <v>71.293847038527929</v>
      </c>
      <c r="Q147" s="294">
        <f t="shared" si="59"/>
        <v>59.468177855274575</v>
      </c>
      <c r="R147" s="295">
        <f t="shared" si="59"/>
        <v>-20.177073625349522</v>
      </c>
      <c r="S147" s="296">
        <f t="shared" si="59"/>
        <v>68.4375</v>
      </c>
      <c r="T147" s="297">
        <f t="shared" si="59"/>
        <v>86.72413793103442</v>
      </c>
      <c r="U147" s="297">
        <f t="shared" si="59"/>
        <v>83.675141242937912</v>
      </c>
      <c r="V147" s="297">
        <f t="shared" si="59"/>
        <v>75.348837209302246</v>
      </c>
      <c r="W147" s="297">
        <f t="shared" si="59"/>
        <v>65.275000000000091</v>
      </c>
      <c r="X147" s="297">
        <f t="shared" si="59"/>
        <v>37.777777777777601</v>
      </c>
      <c r="Y147" s="298">
        <f t="shared" si="59"/>
        <v>78.39619585702178</v>
      </c>
    </row>
    <row r="148" spans="1:28" s="430" customFormat="1" x14ac:dyDescent="0.2">
      <c r="A148" s="299" t="s">
        <v>51</v>
      </c>
      <c r="B148" s="300">
        <v>296</v>
      </c>
      <c r="C148" s="301">
        <v>535</v>
      </c>
      <c r="D148" s="390">
        <v>664</v>
      </c>
      <c r="E148" s="302">
        <v>361</v>
      </c>
      <c r="F148" s="303">
        <v>301</v>
      </c>
      <c r="G148" s="301">
        <v>644</v>
      </c>
      <c r="H148" s="301">
        <v>811</v>
      </c>
      <c r="I148" s="301">
        <v>750</v>
      </c>
      <c r="J148" s="301">
        <v>733</v>
      </c>
      <c r="K148" s="301">
        <v>821</v>
      </c>
      <c r="L148" s="301">
        <v>760</v>
      </c>
      <c r="M148" s="300">
        <v>384</v>
      </c>
      <c r="N148" s="301">
        <v>566</v>
      </c>
      <c r="O148" s="301">
        <v>557</v>
      </c>
      <c r="P148" s="301">
        <v>586</v>
      </c>
      <c r="Q148" s="301">
        <v>421</v>
      </c>
      <c r="R148" s="302">
        <v>388</v>
      </c>
      <c r="S148" s="303">
        <v>379</v>
      </c>
      <c r="T148" s="303">
        <v>701</v>
      </c>
      <c r="U148" s="303">
        <v>728</v>
      </c>
      <c r="V148" s="303">
        <v>507</v>
      </c>
      <c r="W148" s="303">
        <v>324</v>
      </c>
      <c r="X148" s="301">
        <v>199</v>
      </c>
      <c r="Y148" s="304">
        <f>SUM(B148:X148)</f>
        <v>12416</v>
      </c>
      <c r="Z148" s="228" t="s">
        <v>56</v>
      </c>
      <c r="AA148" s="305">
        <f>Y134-Y148</f>
        <v>8</v>
      </c>
      <c r="AB148" s="306">
        <f>AA148/Y134</f>
        <v>6.43915003219575E-4</v>
      </c>
    </row>
    <row r="149" spans="1:28" s="430" customFormat="1" x14ac:dyDescent="0.2">
      <c r="A149" s="307" t="s">
        <v>28</v>
      </c>
      <c r="B149" s="246">
        <v>56.5</v>
      </c>
      <c r="C149" s="244">
        <v>55.5</v>
      </c>
      <c r="D149" s="424">
        <v>55</v>
      </c>
      <c r="E149" s="247">
        <v>53.5</v>
      </c>
      <c r="F149" s="248">
        <v>55</v>
      </c>
      <c r="G149" s="244">
        <v>54</v>
      </c>
      <c r="H149" s="244">
        <v>53</v>
      </c>
      <c r="I149" s="244">
        <v>52.5</v>
      </c>
      <c r="J149" s="244">
        <v>52.5</v>
      </c>
      <c r="K149" s="244">
        <v>52</v>
      </c>
      <c r="L149" s="244">
        <v>51.5</v>
      </c>
      <c r="M149" s="246">
        <v>54</v>
      </c>
      <c r="N149" s="244">
        <v>53</v>
      </c>
      <c r="O149" s="244">
        <v>52.5</v>
      </c>
      <c r="P149" s="244">
        <v>52</v>
      </c>
      <c r="Q149" s="244">
        <v>52</v>
      </c>
      <c r="R149" s="247">
        <v>52</v>
      </c>
      <c r="S149" s="248">
        <v>54.5</v>
      </c>
      <c r="T149" s="248">
        <v>54</v>
      </c>
      <c r="U149" s="248">
        <v>53</v>
      </c>
      <c r="V149" s="248">
        <v>53</v>
      </c>
      <c r="W149" s="248">
        <v>52.5</v>
      </c>
      <c r="X149" s="244">
        <v>52.5</v>
      </c>
      <c r="Y149" s="237"/>
      <c r="Z149" s="228" t="s">
        <v>57</v>
      </c>
      <c r="AA149" s="228">
        <v>50.62</v>
      </c>
      <c r="AB149" s="228"/>
    </row>
    <row r="150" spans="1:28" s="430" customFormat="1" ht="13.5" thickBot="1" x14ac:dyDescent="0.25">
      <c r="A150" s="308" t="s">
        <v>26</v>
      </c>
      <c r="B150" s="249">
        <f>B149-B135</f>
        <v>2.5</v>
      </c>
      <c r="C150" s="245">
        <f t="shared" ref="C150:X150" si="60">C149-C135</f>
        <v>2.5</v>
      </c>
      <c r="D150" s="245">
        <f t="shared" si="60"/>
        <v>3</v>
      </c>
      <c r="E150" s="250">
        <f t="shared" si="60"/>
        <v>3</v>
      </c>
      <c r="F150" s="251">
        <f t="shared" si="60"/>
        <v>2.5</v>
      </c>
      <c r="G150" s="245">
        <f t="shared" si="60"/>
        <v>2.5</v>
      </c>
      <c r="H150" s="245">
        <f t="shared" si="60"/>
        <v>2.5</v>
      </c>
      <c r="I150" s="245">
        <f t="shared" si="60"/>
        <v>2.5</v>
      </c>
      <c r="J150" s="245">
        <f t="shared" si="60"/>
        <v>2.5</v>
      </c>
      <c r="K150" s="245">
        <f t="shared" si="60"/>
        <v>2.5</v>
      </c>
      <c r="L150" s="245">
        <f t="shared" si="60"/>
        <v>2.5</v>
      </c>
      <c r="M150" s="249">
        <f t="shared" si="60"/>
        <v>2.5</v>
      </c>
      <c r="N150" s="245">
        <f t="shared" si="60"/>
        <v>2.5</v>
      </c>
      <c r="O150" s="245">
        <f t="shared" si="60"/>
        <v>3</v>
      </c>
      <c r="P150" s="245">
        <f t="shared" si="60"/>
        <v>2.5</v>
      </c>
      <c r="Q150" s="245">
        <f t="shared" si="60"/>
        <v>2.5</v>
      </c>
      <c r="R150" s="250">
        <f t="shared" si="60"/>
        <v>3</v>
      </c>
      <c r="S150" s="251">
        <f t="shared" si="60"/>
        <v>2.5</v>
      </c>
      <c r="T150" s="245">
        <f t="shared" si="60"/>
        <v>2.5</v>
      </c>
      <c r="U150" s="245">
        <f t="shared" si="60"/>
        <v>2.5</v>
      </c>
      <c r="V150" s="245">
        <f t="shared" si="60"/>
        <v>2.5</v>
      </c>
      <c r="W150" s="245">
        <f t="shared" si="60"/>
        <v>2.5</v>
      </c>
      <c r="X150" s="245">
        <f t="shared" si="60"/>
        <v>3</v>
      </c>
      <c r="Y150" s="238"/>
      <c r="Z150" s="228" t="s">
        <v>26</v>
      </c>
      <c r="AA150" s="431">
        <f>AA149-AA135</f>
        <v>2.5999999999999943</v>
      </c>
      <c r="AB150" s="228"/>
    </row>
    <row r="151" spans="1:28" x14ac:dyDescent="0.2">
      <c r="D151" s="241">
        <v>55</v>
      </c>
      <c r="E151" s="241">
        <v>53.5</v>
      </c>
      <c r="O151" s="241">
        <v>52.5</v>
      </c>
      <c r="R151" s="241">
        <v>52</v>
      </c>
      <c r="X151" s="241">
        <v>52.5</v>
      </c>
    </row>
    <row r="152" spans="1:28" ht="13.5" thickBot="1" x14ac:dyDescent="0.25"/>
    <row r="153" spans="1:28" s="433" customFormat="1" ht="13.5" thickBot="1" x14ac:dyDescent="0.25">
      <c r="A153" s="254" t="s">
        <v>97</v>
      </c>
      <c r="B153" s="471" t="s">
        <v>53</v>
      </c>
      <c r="C153" s="472"/>
      <c r="D153" s="472"/>
      <c r="E153" s="473"/>
      <c r="F153" s="471" t="s">
        <v>68</v>
      </c>
      <c r="G153" s="472"/>
      <c r="H153" s="472"/>
      <c r="I153" s="472"/>
      <c r="J153" s="472"/>
      <c r="K153" s="472"/>
      <c r="L153" s="473"/>
      <c r="M153" s="471" t="s">
        <v>63</v>
      </c>
      <c r="N153" s="472"/>
      <c r="O153" s="472"/>
      <c r="P153" s="472"/>
      <c r="Q153" s="472"/>
      <c r="R153" s="473"/>
      <c r="S153" s="471" t="s">
        <v>64</v>
      </c>
      <c r="T153" s="472"/>
      <c r="U153" s="472"/>
      <c r="V153" s="472"/>
      <c r="W153" s="472"/>
      <c r="X153" s="473"/>
      <c r="Y153" s="316" t="s">
        <v>55</v>
      </c>
    </row>
    <row r="154" spans="1:28" s="433" customFormat="1" x14ac:dyDescent="0.2">
      <c r="A154" s="255" t="s">
        <v>54</v>
      </c>
      <c r="B154" s="349">
        <v>1</v>
      </c>
      <c r="C154" s="260">
        <v>2</v>
      </c>
      <c r="D154" s="403">
        <v>3</v>
      </c>
      <c r="E154" s="350">
        <v>4</v>
      </c>
      <c r="F154" s="259">
        <v>5</v>
      </c>
      <c r="G154" s="260">
        <v>6</v>
      </c>
      <c r="H154" s="260">
        <v>7</v>
      </c>
      <c r="I154" s="260">
        <v>8</v>
      </c>
      <c r="J154" s="260">
        <v>9</v>
      </c>
      <c r="K154" s="260">
        <v>10</v>
      </c>
      <c r="L154" s="260">
        <v>11</v>
      </c>
      <c r="M154" s="349">
        <v>1</v>
      </c>
      <c r="N154" s="260">
        <v>2</v>
      </c>
      <c r="O154" s="260">
        <v>3</v>
      </c>
      <c r="P154" s="260">
        <v>4</v>
      </c>
      <c r="Q154" s="403">
        <v>5</v>
      </c>
      <c r="R154" s="350">
        <v>6</v>
      </c>
      <c r="S154" s="259">
        <v>1</v>
      </c>
      <c r="T154" s="259">
        <v>2</v>
      </c>
      <c r="U154" s="259">
        <v>3</v>
      </c>
      <c r="V154" s="259">
        <v>4</v>
      </c>
      <c r="W154" s="259">
        <v>5</v>
      </c>
      <c r="X154" s="260">
        <v>6</v>
      </c>
      <c r="Y154" s="315"/>
    </row>
    <row r="155" spans="1:28" s="433" customFormat="1" x14ac:dyDescent="0.2">
      <c r="A155" s="255" t="s">
        <v>2</v>
      </c>
      <c r="B155" s="261">
        <v>1</v>
      </c>
      <c r="C155" s="370">
        <v>2</v>
      </c>
      <c r="D155" s="262">
        <v>3</v>
      </c>
      <c r="E155" s="377">
        <v>4</v>
      </c>
      <c r="F155" s="261">
        <v>1</v>
      </c>
      <c r="G155" s="370">
        <v>2</v>
      </c>
      <c r="H155" s="262">
        <v>3</v>
      </c>
      <c r="I155" s="351">
        <v>4</v>
      </c>
      <c r="J155" s="374">
        <v>5</v>
      </c>
      <c r="K155" s="373">
        <v>6</v>
      </c>
      <c r="L155" s="425">
        <v>7</v>
      </c>
      <c r="M155" s="261">
        <v>1</v>
      </c>
      <c r="N155" s="370">
        <v>2</v>
      </c>
      <c r="O155" s="262">
        <v>3</v>
      </c>
      <c r="P155" s="351">
        <v>4</v>
      </c>
      <c r="Q155" s="374">
        <v>5</v>
      </c>
      <c r="R155" s="404">
        <v>6</v>
      </c>
      <c r="S155" s="261">
        <v>1</v>
      </c>
      <c r="T155" s="370">
        <v>2</v>
      </c>
      <c r="U155" s="262">
        <v>3</v>
      </c>
      <c r="V155" s="351">
        <v>4</v>
      </c>
      <c r="W155" s="374">
        <v>5</v>
      </c>
      <c r="X155" s="404">
        <v>6</v>
      </c>
      <c r="Y155" s="227" t="s">
        <v>0</v>
      </c>
    </row>
    <row r="156" spans="1:28" s="433" customFormat="1" x14ac:dyDescent="0.2">
      <c r="A156" s="265" t="s">
        <v>3</v>
      </c>
      <c r="B156" s="266">
        <v>1170</v>
      </c>
      <c r="C156" s="267">
        <v>1170</v>
      </c>
      <c r="D156" s="389">
        <v>1170</v>
      </c>
      <c r="E156" s="268">
        <v>1170</v>
      </c>
      <c r="F156" s="269">
        <v>1170</v>
      </c>
      <c r="G156" s="267">
        <v>1170</v>
      </c>
      <c r="H156" s="267">
        <v>1170</v>
      </c>
      <c r="I156" s="267">
        <v>1170</v>
      </c>
      <c r="J156" s="267">
        <v>1170</v>
      </c>
      <c r="K156" s="267">
        <v>1170</v>
      </c>
      <c r="L156" s="267">
        <v>1170</v>
      </c>
      <c r="M156" s="266">
        <v>1170</v>
      </c>
      <c r="N156" s="267">
        <v>1170</v>
      </c>
      <c r="O156" s="267">
        <v>1170</v>
      </c>
      <c r="P156" s="267">
        <v>1170</v>
      </c>
      <c r="Q156" s="389">
        <v>1170</v>
      </c>
      <c r="R156" s="268">
        <v>1170</v>
      </c>
      <c r="S156" s="269">
        <v>1170</v>
      </c>
      <c r="T156" s="267">
        <v>1170</v>
      </c>
      <c r="U156" s="267">
        <v>1170</v>
      </c>
      <c r="V156" s="267">
        <v>1170</v>
      </c>
      <c r="W156" s="267">
        <v>1170</v>
      </c>
      <c r="X156" s="267">
        <v>1170</v>
      </c>
      <c r="Y156" s="270">
        <v>1170</v>
      </c>
    </row>
    <row r="157" spans="1:28" s="433" customFormat="1" x14ac:dyDescent="0.2">
      <c r="A157" s="271" t="s">
        <v>6</v>
      </c>
      <c r="B157" s="272">
        <v>1067.037037037037</v>
      </c>
      <c r="C157" s="273">
        <v>1085.1162790697674</v>
      </c>
      <c r="D157" s="330">
        <v>1163.75</v>
      </c>
      <c r="E157" s="274">
        <v>1209.6428571428571</v>
      </c>
      <c r="F157" s="275">
        <v>1083.3333333333333</v>
      </c>
      <c r="G157" s="273">
        <v>1100.5263157894738</v>
      </c>
      <c r="H157" s="273">
        <v>1118.6666666666667</v>
      </c>
      <c r="I157" s="273">
        <v>1135.6896551724137</v>
      </c>
      <c r="J157" s="273">
        <v>1169.6296296296296</v>
      </c>
      <c r="K157" s="273">
        <v>1191.8181818181818</v>
      </c>
      <c r="L157" s="273">
        <v>1236.9565217391305</v>
      </c>
      <c r="M157" s="272">
        <v>1115.9375</v>
      </c>
      <c r="N157" s="273">
        <v>1168.7931034482758</v>
      </c>
      <c r="O157" s="273">
        <v>1175.4000000000001</v>
      </c>
      <c r="P157" s="273">
        <v>1207.391304347826</v>
      </c>
      <c r="Q157" s="330">
        <v>1202.3529411764705</v>
      </c>
      <c r="R157" s="274">
        <v>1258</v>
      </c>
      <c r="S157" s="275">
        <v>1118.2142857142858</v>
      </c>
      <c r="T157" s="275">
        <v>1172.9824561403509</v>
      </c>
      <c r="U157" s="275">
        <v>1192.542372881356</v>
      </c>
      <c r="V157" s="275">
        <v>1212.2222222222222</v>
      </c>
      <c r="W157" s="275">
        <v>1245.9375</v>
      </c>
      <c r="X157" s="273">
        <v>1260</v>
      </c>
      <c r="Y157" s="276">
        <v>1170.6406406406406</v>
      </c>
    </row>
    <row r="158" spans="1:28" s="433" customFormat="1" x14ac:dyDescent="0.2">
      <c r="A158" s="255" t="s">
        <v>7</v>
      </c>
      <c r="B158" s="277">
        <v>100</v>
      </c>
      <c r="C158" s="278">
        <v>97.674418604651166</v>
      </c>
      <c r="D158" s="333">
        <v>100</v>
      </c>
      <c r="E158" s="279">
        <v>100</v>
      </c>
      <c r="F158" s="280">
        <v>95.238095238095241</v>
      </c>
      <c r="G158" s="278">
        <v>100</v>
      </c>
      <c r="H158" s="278">
        <v>100</v>
      </c>
      <c r="I158" s="278">
        <v>100</v>
      </c>
      <c r="J158" s="278">
        <v>100</v>
      </c>
      <c r="K158" s="278">
        <v>100</v>
      </c>
      <c r="L158" s="278">
        <v>95.652173913043484</v>
      </c>
      <c r="M158" s="277">
        <v>100</v>
      </c>
      <c r="N158" s="278">
        <v>100</v>
      </c>
      <c r="O158" s="278">
        <v>100</v>
      </c>
      <c r="P158" s="278">
        <v>100</v>
      </c>
      <c r="Q158" s="333">
        <v>100</v>
      </c>
      <c r="R158" s="279">
        <v>100</v>
      </c>
      <c r="S158" s="280">
        <v>100</v>
      </c>
      <c r="T158" s="280">
        <v>100</v>
      </c>
      <c r="U158" s="280">
        <v>100</v>
      </c>
      <c r="V158" s="280">
        <v>100</v>
      </c>
      <c r="W158" s="280">
        <v>100</v>
      </c>
      <c r="X158" s="278">
        <v>93.75</v>
      </c>
      <c r="Y158" s="281">
        <v>90.790790790790794</v>
      </c>
    </row>
    <row r="159" spans="1:28" s="433" customFormat="1" x14ac:dyDescent="0.2">
      <c r="A159" s="255" t="s">
        <v>8</v>
      </c>
      <c r="B159" s="282">
        <v>4.7500966038336603E-2</v>
      </c>
      <c r="C159" s="283">
        <v>4.4988055768201717E-2</v>
      </c>
      <c r="D159" s="336">
        <v>3.1161645516522039E-2</v>
      </c>
      <c r="E159" s="284">
        <v>5.1365260114783928E-2</v>
      </c>
      <c r="F159" s="285">
        <v>5.4523215835906157E-2</v>
      </c>
      <c r="G159" s="283">
        <v>4.4852698566020387E-2</v>
      </c>
      <c r="H159" s="283">
        <v>3.5662370203520352E-2</v>
      </c>
      <c r="I159" s="283">
        <v>3.8070262310347859E-2</v>
      </c>
      <c r="J159" s="283">
        <v>3.9039987352559202E-2</v>
      </c>
      <c r="K159" s="283">
        <v>3.9514964332884678E-2</v>
      </c>
      <c r="L159" s="283">
        <v>4.8804090797416669E-2</v>
      </c>
      <c r="M159" s="282">
        <v>4.0502386136689286E-2</v>
      </c>
      <c r="N159" s="283">
        <v>4.0101398975493072E-2</v>
      </c>
      <c r="O159" s="283">
        <v>3.0352971985660327E-2</v>
      </c>
      <c r="P159" s="283">
        <v>3.9511118809430458E-2</v>
      </c>
      <c r="Q159" s="336">
        <v>3.4825275492283515E-2</v>
      </c>
      <c r="R159" s="284">
        <v>3.1423353641491458E-2</v>
      </c>
      <c r="S159" s="285">
        <v>3.397380670522062E-2</v>
      </c>
      <c r="T159" s="285">
        <v>3.9985973299191284E-2</v>
      </c>
      <c r="U159" s="285">
        <v>3.4817730243295597E-2</v>
      </c>
      <c r="V159" s="285">
        <v>4.2131259606806998E-2</v>
      </c>
      <c r="W159" s="285">
        <v>4.4319114938989684E-2</v>
      </c>
      <c r="X159" s="283">
        <v>5.6329641137215836E-2</v>
      </c>
      <c r="Y159" s="286">
        <v>5.8785426468262139E-2</v>
      </c>
    </row>
    <row r="160" spans="1:28" s="433" customFormat="1" x14ac:dyDescent="0.2">
      <c r="A160" s="271" t="s">
        <v>1</v>
      </c>
      <c r="B160" s="287">
        <f>B157/B156*100-100</f>
        <v>-8.8002532446977</v>
      </c>
      <c r="C160" s="288">
        <f t="shared" ref="C160:F160" si="61">C157/C156*100-100</f>
        <v>-7.2550188829258531</v>
      </c>
      <c r="D160" s="288">
        <f t="shared" si="61"/>
        <v>-0.53418803418803407</v>
      </c>
      <c r="E160" s="289">
        <f t="shared" si="61"/>
        <v>3.3882783882783798</v>
      </c>
      <c r="F160" s="290">
        <f t="shared" si="61"/>
        <v>-7.407407407407419</v>
      </c>
      <c r="G160" s="288">
        <f>G157/G156*100-100</f>
        <v>-5.9379217273954055</v>
      </c>
      <c r="H160" s="288">
        <f t="shared" ref="H160:L160" si="62">H157/H156*100-100</f>
        <v>-4.3874643874643766</v>
      </c>
      <c r="I160" s="288">
        <f t="shared" si="62"/>
        <v>-2.9325081049219079</v>
      </c>
      <c r="J160" s="288">
        <f t="shared" si="62"/>
        <v>-3.1655587211147918E-2</v>
      </c>
      <c r="K160" s="288">
        <f t="shared" si="62"/>
        <v>1.8648018648018621</v>
      </c>
      <c r="L160" s="288">
        <f t="shared" si="62"/>
        <v>5.7227796358231302</v>
      </c>
      <c r="M160" s="287">
        <f>M157/M156*100-100</f>
        <v>-4.6207264957264869</v>
      </c>
      <c r="N160" s="288">
        <f t="shared" ref="N160:Y160" si="63">N157/N156*100-100</f>
        <v>-0.10315355142941485</v>
      </c>
      <c r="O160" s="288">
        <f t="shared" si="63"/>
        <v>0.461538461538467</v>
      </c>
      <c r="P160" s="288">
        <f t="shared" si="63"/>
        <v>3.1958379784466757</v>
      </c>
      <c r="Q160" s="288">
        <f t="shared" si="63"/>
        <v>2.7652086475615789</v>
      </c>
      <c r="R160" s="289">
        <f t="shared" si="63"/>
        <v>7.5213675213675231</v>
      </c>
      <c r="S160" s="290">
        <f t="shared" si="63"/>
        <v>-4.4261294261294211</v>
      </c>
      <c r="T160" s="288">
        <f t="shared" si="63"/>
        <v>0.25491078122657029</v>
      </c>
      <c r="U160" s="288">
        <f t="shared" si="63"/>
        <v>1.9266985368680167</v>
      </c>
      <c r="V160" s="288">
        <f t="shared" si="63"/>
        <v>3.6087369420702657</v>
      </c>
      <c r="W160" s="288">
        <f t="shared" si="63"/>
        <v>6.4903846153846274</v>
      </c>
      <c r="X160" s="288">
        <f t="shared" si="63"/>
        <v>7.6923076923076934</v>
      </c>
      <c r="Y160" s="291">
        <f t="shared" si="63"/>
        <v>5.4755610311161718E-2</v>
      </c>
    </row>
    <row r="161" spans="1:28" s="433" customFormat="1" ht="13.5" thickBot="1" x14ac:dyDescent="0.25">
      <c r="A161" s="292" t="s">
        <v>27</v>
      </c>
      <c r="B161" s="293">
        <f>B157-B143</f>
        <v>144.8631239935587</v>
      </c>
      <c r="C161" s="294">
        <f t="shared" ref="C161:Y161" si="64">C157-C143</f>
        <v>104.44961240310079</v>
      </c>
      <c r="D161" s="294">
        <f t="shared" si="64"/>
        <v>149.43627450980387</v>
      </c>
      <c r="E161" s="295">
        <f t="shared" si="64"/>
        <v>155.8497536945813</v>
      </c>
      <c r="F161" s="413">
        <f t="shared" si="64"/>
        <v>134.69696969696963</v>
      </c>
      <c r="G161" s="294">
        <f t="shared" si="64"/>
        <v>129.50590762620845</v>
      </c>
      <c r="H161" s="294">
        <f t="shared" si="64"/>
        <v>130.38541666666674</v>
      </c>
      <c r="I161" s="294">
        <f t="shared" si="64"/>
        <v>128.18965517241372</v>
      </c>
      <c r="J161" s="294">
        <f t="shared" si="64"/>
        <v>119.46013810420573</v>
      </c>
      <c r="K161" s="294">
        <f t="shared" si="64"/>
        <v>122.11229946524054</v>
      </c>
      <c r="L161" s="294">
        <f t="shared" si="64"/>
        <v>129.19790104947538</v>
      </c>
      <c r="M161" s="293">
        <f t="shared" si="64"/>
        <v>106.27083333333337</v>
      </c>
      <c r="N161" s="294">
        <f t="shared" si="64"/>
        <v>123.45977011494256</v>
      </c>
      <c r="O161" s="294">
        <f t="shared" si="64"/>
        <v>135.87619047619046</v>
      </c>
      <c r="P161" s="294">
        <f t="shared" si="64"/>
        <v>137.17853839037912</v>
      </c>
      <c r="Q161" s="294">
        <f t="shared" si="64"/>
        <v>141.27186009538946</v>
      </c>
      <c r="R161" s="295">
        <f t="shared" si="64"/>
        <v>200.06896551724139</v>
      </c>
      <c r="S161" s="296">
        <f t="shared" si="64"/>
        <v>148.21428571428578</v>
      </c>
      <c r="T161" s="297">
        <f t="shared" si="64"/>
        <v>161.085904416213</v>
      </c>
      <c r="U161" s="297">
        <f t="shared" si="64"/>
        <v>119.37570621468922</v>
      </c>
      <c r="V161" s="297">
        <f t="shared" si="64"/>
        <v>138.96640826873386</v>
      </c>
      <c r="W161" s="297">
        <f t="shared" si="64"/>
        <v>147.53749999999991</v>
      </c>
      <c r="X161" s="297">
        <f t="shared" si="64"/>
        <v>126.66666666666674</v>
      </c>
      <c r="Y161" s="298">
        <f t="shared" si="64"/>
        <v>136.55797935031796</v>
      </c>
    </row>
    <row r="162" spans="1:28" s="433" customFormat="1" x14ac:dyDescent="0.2">
      <c r="A162" s="299" t="s">
        <v>51</v>
      </c>
      <c r="B162" s="300">
        <v>295</v>
      </c>
      <c r="C162" s="301">
        <v>535</v>
      </c>
      <c r="D162" s="390">
        <v>664</v>
      </c>
      <c r="E162" s="302">
        <v>361</v>
      </c>
      <c r="F162" s="303">
        <v>301</v>
      </c>
      <c r="G162" s="301">
        <v>642</v>
      </c>
      <c r="H162" s="301">
        <v>811</v>
      </c>
      <c r="I162" s="301">
        <v>750</v>
      </c>
      <c r="J162" s="301">
        <v>733</v>
      </c>
      <c r="K162" s="301">
        <v>820</v>
      </c>
      <c r="L162" s="301">
        <v>760</v>
      </c>
      <c r="M162" s="300">
        <v>383</v>
      </c>
      <c r="N162" s="301">
        <v>565</v>
      </c>
      <c r="O162" s="301">
        <v>557</v>
      </c>
      <c r="P162" s="301">
        <v>586</v>
      </c>
      <c r="Q162" s="301">
        <v>421</v>
      </c>
      <c r="R162" s="302">
        <v>388</v>
      </c>
      <c r="S162" s="303">
        <v>379</v>
      </c>
      <c r="T162" s="303">
        <v>701</v>
      </c>
      <c r="U162" s="303">
        <v>728</v>
      </c>
      <c r="V162" s="303">
        <v>507</v>
      </c>
      <c r="W162" s="303">
        <v>324</v>
      </c>
      <c r="X162" s="301">
        <v>199</v>
      </c>
      <c r="Y162" s="304">
        <f>SUM(B162:X162)</f>
        <v>12410</v>
      </c>
      <c r="Z162" s="228" t="s">
        <v>56</v>
      </c>
      <c r="AA162" s="305">
        <f>Y148-Y162</f>
        <v>6</v>
      </c>
      <c r="AB162" s="306">
        <f>AA162/Y148</f>
        <v>4.8324742268041239E-4</v>
      </c>
    </row>
    <row r="163" spans="1:28" s="433" customFormat="1" x14ac:dyDescent="0.2">
      <c r="A163" s="307" t="s">
        <v>28</v>
      </c>
      <c r="B163" s="246">
        <v>58.5</v>
      </c>
      <c r="C163" s="244">
        <v>58</v>
      </c>
      <c r="D163" s="424">
        <v>57</v>
      </c>
      <c r="E163" s="247">
        <v>55.5</v>
      </c>
      <c r="F163" s="248">
        <v>57</v>
      </c>
      <c r="G163" s="244">
        <v>56</v>
      </c>
      <c r="H163" s="244">
        <v>55</v>
      </c>
      <c r="I163" s="244">
        <v>54.5</v>
      </c>
      <c r="J163" s="244">
        <v>54.5</v>
      </c>
      <c r="K163" s="244">
        <v>54</v>
      </c>
      <c r="L163" s="244">
        <v>53.5</v>
      </c>
      <c r="M163" s="246">
        <v>56</v>
      </c>
      <c r="N163" s="244">
        <v>55</v>
      </c>
      <c r="O163" s="244">
        <v>54.5</v>
      </c>
      <c r="P163" s="244">
        <v>54</v>
      </c>
      <c r="Q163" s="244">
        <v>53.5</v>
      </c>
      <c r="R163" s="247">
        <v>53.5</v>
      </c>
      <c r="S163" s="248">
        <v>56.5</v>
      </c>
      <c r="T163" s="248">
        <v>56</v>
      </c>
      <c r="U163" s="248">
        <v>55</v>
      </c>
      <c r="V163" s="248">
        <v>55</v>
      </c>
      <c r="W163" s="248">
        <v>54</v>
      </c>
      <c r="X163" s="244">
        <v>54</v>
      </c>
      <c r="Y163" s="237"/>
      <c r="Z163" s="228" t="s">
        <v>57</v>
      </c>
      <c r="AA163" s="228">
        <v>53.2</v>
      </c>
      <c r="AB163" s="228"/>
    </row>
    <row r="164" spans="1:28" s="433" customFormat="1" ht="13.5" thickBot="1" x14ac:dyDescent="0.25">
      <c r="A164" s="308" t="s">
        <v>26</v>
      </c>
      <c r="B164" s="249">
        <f>B163-B149</f>
        <v>2</v>
      </c>
      <c r="C164" s="245">
        <f t="shared" ref="C164:X164" si="65">C163-C149</f>
        <v>2.5</v>
      </c>
      <c r="D164" s="245">
        <f t="shared" si="65"/>
        <v>2</v>
      </c>
      <c r="E164" s="250">
        <f t="shared" si="65"/>
        <v>2</v>
      </c>
      <c r="F164" s="251">
        <f t="shared" si="65"/>
        <v>2</v>
      </c>
      <c r="G164" s="245">
        <f t="shared" si="65"/>
        <v>2</v>
      </c>
      <c r="H164" s="245">
        <f t="shared" si="65"/>
        <v>2</v>
      </c>
      <c r="I164" s="245">
        <f t="shared" si="65"/>
        <v>2</v>
      </c>
      <c r="J164" s="245">
        <f t="shared" si="65"/>
        <v>2</v>
      </c>
      <c r="K164" s="245">
        <f t="shared" si="65"/>
        <v>2</v>
      </c>
      <c r="L164" s="245">
        <f t="shared" si="65"/>
        <v>2</v>
      </c>
      <c r="M164" s="249">
        <f t="shared" si="65"/>
        <v>2</v>
      </c>
      <c r="N164" s="245">
        <f t="shared" si="65"/>
        <v>2</v>
      </c>
      <c r="O164" s="245">
        <f t="shared" si="65"/>
        <v>2</v>
      </c>
      <c r="P164" s="245">
        <f t="shared" si="65"/>
        <v>2</v>
      </c>
      <c r="Q164" s="245">
        <f t="shared" si="65"/>
        <v>1.5</v>
      </c>
      <c r="R164" s="250">
        <f t="shared" si="65"/>
        <v>1.5</v>
      </c>
      <c r="S164" s="251">
        <f t="shared" si="65"/>
        <v>2</v>
      </c>
      <c r="T164" s="245">
        <f t="shared" si="65"/>
        <v>2</v>
      </c>
      <c r="U164" s="245">
        <f t="shared" si="65"/>
        <v>2</v>
      </c>
      <c r="V164" s="245">
        <f t="shared" si="65"/>
        <v>2</v>
      </c>
      <c r="W164" s="245">
        <f t="shared" si="65"/>
        <v>1.5</v>
      </c>
      <c r="X164" s="245">
        <f t="shared" si="65"/>
        <v>1.5</v>
      </c>
      <c r="Y164" s="238"/>
      <c r="Z164" s="228" t="s">
        <v>26</v>
      </c>
      <c r="AA164" s="431">
        <f>AA163-AA149</f>
        <v>2.5800000000000054</v>
      </c>
      <c r="AB164" s="228"/>
    </row>
    <row r="165" spans="1:28" x14ac:dyDescent="0.2">
      <c r="C165" s="241">
        <v>58</v>
      </c>
      <c r="Q165" s="241">
        <v>53.5</v>
      </c>
      <c r="R165" s="241">
        <v>53.5</v>
      </c>
      <c r="W165" s="241">
        <v>54</v>
      </c>
      <c r="X165" s="241">
        <v>54</v>
      </c>
    </row>
    <row r="166" spans="1:28" ht="13.5" thickBot="1" x14ac:dyDescent="0.25"/>
    <row r="167" spans="1:28" s="451" customFormat="1" ht="13.5" thickBot="1" x14ac:dyDescent="0.25">
      <c r="A167" s="254" t="s">
        <v>99</v>
      </c>
      <c r="B167" s="471" t="s">
        <v>53</v>
      </c>
      <c r="C167" s="472"/>
      <c r="D167" s="472"/>
      <c r="E167" s="473"/>
      <c r="F167" s="471" t="s">
        <v>68</v>
      </c>
      <c r="G167" s="472"/>
      <c r="H167" s="472"/>
      <c r="I167" s="472"/>
      <c r="J167" s="472"/>
      <c r="K167" s="472"/>
      <c r="L167" s="473"/>
      <c r="M167" s="471" t="s">
        <v>63</v>
      </c>
      <c r="N167" s="472"/>
      <c r="O167" s="472"/>
      <c r="P167" s="472"/>
      <c r="Q167" s="472"/>
      <c r="R167" s="473"/>
      <c r="S167" s="471" t="s">
        <v>64</v>
      </c>
      <c r="T167" s="472"/>
      <c r="U167" s="472"/>
      <c r="V167" s="472"/>
      <c r="W167" s="472"/>
      <c r="X167" s="473"/>
      <c r="Y167" s="316" t="s">
        <v>55</v>
      </c>
    </row>
    <row r="168" spans="1:28" s="451" customFormat="1" x14ac:dyDescent="0.2">
      <c r="A168" s="255" t="s">
        <v>54</v>
      </c>
      <c r="B168" s="349">
        <v>1</v>
      </c>
      <c r="C168" s="260">
        <v>2</v>
      </c>
      <c r="D168" s="403">
        <v>3</v>
      </c>
      <c r="E168" s="350">
        <v>4</v>
      </c>
      <c r="F168" s="259">
        <v>5</v>
      </c>
      <c r="G168" s="260">
        <v>6</v>
      </c>
      <c r="H168" s="260">
        <v>7</v>
      </c>
      <c r="I168" s="260">
        <v>8</v>
      </c>
      <c r="J168" s="260">
        <v>9</v>
      </c>
      <c r="K168" s="260">
        <v>10</v>
      </c>
      <c r="L168" s="260">
        <v>11</v>
      </c>
      <c r="M168" s="349">
        <v>1</v>
      </c>
      <c r="N168" s="260">
        <v>2</v>
      </c>
      <c r="O168" s="260">
        <v>3</v>
      </c>
      <c r="P168" s="260">
        <v>4</v>
      </c>
      <c r="Q168" s="403">
        <v>5</v>
      </c>
      <c r="R168" s="350">
        <v>6</v>
      </c>
      <c r="S168" s="259">
        <v>1</v>
      </c>
      <c r="T168" s="259">
        <v>2</v>
      </c>
      <c r="U168" s="259">
        <v>3</v>
      </c>
      <c r="V168" s="259">
        <v>4</v>
      </c>
      <c r="W168" s="259">
        <v>5</v>
      </c>
      <c r="X168" s="260">
        <v>6</v>
      </c>
      <c r="Y168" s="315"/>
    </row>
    <row r="169" spans="1:28" s="451" customFormat="1" x14ac:dyDescent="0.2">
      <c r="A169" s="255" t="s">
        <v>2</v>
      </c>
      <c r="B169" s="261">
        <v>1</v>
      </c>
      <c r="C169" s="370">
        <v>2</v>
      </c>
      <c r="D169" s="262">
        <v>3</v>
      </c>
      <c r="E169" s="377">
        <v>4</v>
      </c>
      <c r="F169" s="261">
        <v>1</v>
      </c>
      <c r="G169" s="370">
        <v>2</v>
      </c>
      <c r="H169" s="262">
        <v>3</v>
      </c>
      <c r="I169" s="351">
        <v>4</v>
      </c>
      <c r="J169" s="374">
        <v>5</v>
      </c>
      <c r="K169" s="373">
        <v>6</v>
      </c>
      <c r="L169" s="425">
        <v>7</v>
      </c>
      <c r="M169" s="261">
        <v>1</v>
      </c>
      <c r="N169" s="370">
        <v>2</v>
      </c>
      <c r="O169" s="262">
        <v>3</v>
      </c>
      <c r="P169" s="351">
        <v>4</v>
      </c>
      <c r="Q169" s="374">
        <v>5</v>
      </c>
      <c r="R169" s="404">
        <v>6</v>
      </c>
      <c r="S169" s="261">
        <v>1</v>
      </c>
      <c r="T169" s="370">
        <v>2</v>
      </c>
      <c r="U169" s="262">
        <v>3</v>
      </c>
      <c r="V169" s="351">
        <v>4</v>
      </c>
      <c r="W169" s="374">
        <v>5</v>
      </c>
      <c r="X169" s="404">
        <v>6</v>
      </c>
      <c r="Y169" s="227" t="s">
        <v>0</v>
      </c>
    </row>
    <row r="170" spans="1:28" s="451" customFormat="1" x14ac:dyDescent="0.2">
      <c r="A170" s="265" t="s">
        <v>3</v>
      </c>
      <c r="B170" s="266">
        <v>1270</v>
      </c>
      <c r="C170" s="267">
        <v>1270</v>
      </c>
      <c r="D170" s="389">
        <v>1270</v>
      </c>
      <c r="E170" s="268">
        <v>1270</v>
      </c>
      <c r="F170" s="269">
        <v>1270</v>
      </c>
      <c r="G170" s="267">
        <v>1270</v>
      </c>
      <c r="H170" s="267">
        <v>1270</v>
      </c>
      <c r="I170" s="267">
        <v>1270</v>
      </c>
      <c r="J170" s="267">
        <v>1270</v>
      </c>
      <c r="K170" s="267">
        <v>1270</v>
      </c>
      <c r="L170" s="267">
        <v>1270</v>
      </c>
      <c r="M170" s="266">
        <v>1270</v>
      </c>
      <c r="N170" s="267">
        <v>1270</v>
      </c>
      <c r="O170" s="267">
        <v>1270</v>
      </c>
      <c r="P170" s="267">
        <v>1270</v>
      </c>
      <c r="Q170" s="389">
        <v>1270</v>
      </c>
      <c r="R170" s="268">
        <v>1270</v>
      </c>
      <c r="S170" s="269">
        <v>1270</v>
      </c>
      <c r="T170" s="267">
        <v>1270</v>
      </c>
      <c r="U170" s="267">
        <v>1270</v>
      </c>
      <c r="V170" s="267">
        <v>1270</v>
      </c>
      <c r="W170" s="267">
        <v>1270</v>
      </c>
      <c r="X170" s="267">
        <v>1270</v>
      </c>
      <c r="Y170" s="270">
        <v>1270</v>
      </c>
    </row>
    <row r="171" spans="1:28" s="451" customFormat="1" x14ac:dyDescent="0.2">
      <c r="A171" s="271" t="s">
        <v>6</v>
      </c>
      <c r="B171" s="272">
        <v>1223.1818181818182</v>
      </c>
      <c r="C171" s="273">
        <v>1206.6666666666667</v>
      </c>
      <c r="D171" s="330">
        <v>1227.4074074074074</v>
      </c>
      <c r="E171" s="274">
        <v>1306.0714285714287</v>
      </c>
      <c r="F171" s="275">
        <v>1192.8571428571429</v>
      </c>
      <c r="G171" s="273">
        <v>1210.909090909091</v>
      </c>
      <c r="H171" s="273">
        <v>1203.1746031746031</v>
      </c>
      <c r="I171" s="273">
        <v>1230.6896551724137</v>
      </c>
      <c r="J171" s="273">
        <v>1260.7142857142858</v>
      </c>
      <c r="K171" s="273">
        <v>1310.9375</v>
      </c>
      <c r="L171" s="273">
        <v>1374.2028985507247</v>
      </c>
      <c r="M171" s="272">
        <v>1190.3125</v>
      </c>
      <c r="N171" s="273">
        <v>1246.5306122448981</v>
      </c>
      <c r="O171" s="273">
        <v>1272.608695652174</v>
      </c>
      <c r="P171" s="273">
        <v>1287.2727272727273</v>
      </c>
      <c r="Q171" s="330">
        <v>1292.5</v>
      </c>
      <c r="R171" s="274">
        <v>1320.3333333333333</v>
      </c>
      <c r="S171" s="275">
        <v>1215.5172413793102</v>
      </c>
      <c r="T171" s="275">
        <v>1253.3333333333333</v>
      </c>
      <c r="U171" s="275">
        <v>1272</v>
      </c>
      <c r="V171" s="275">
        <v>1294.8837209302326</v>
      </c>
      <c r="W171" s="275">
        <v>1316.8</v>
      </c>
      <c r="X171" s="273">
        <v>1326.1538461538462</v>
      </c>
      <c r="Y171" s="276">
        <v>1262.7008032128515</v>
      </c>
    </row>
    <row r="172" spans="1:28" s="451" customFormat="1" x14ac:dyDescent="0.2">
      <c r="A172" s="255" t="s">
        <v>7</v>
      </c>
      <c r="B172" s="277">
        <v>100</v>
      </c>
      <c r="C172" s="278">
        <v>100</v>
      </c>
      <c r="D172" s="333">
        <v>100</v>
      </c>
      <c r="E172" s="279">
        <v>100</v>
      </c>
      <c r="F172" s="280">
        <v>100</v>
      </c>
      <c r="G172" s="278">
        <v>100</v>
      </c>
      <c r="H172" s="278">
        <v>100</v>
      </c>
      <c r="I172" s="278">
        <v>100</v>
      </c>
      <c r="J172" s="278">
        <v>100</v>
      </c>
      <c r="K172" s="278">
        <v>100</v>
      </c>
      <c r="L172" s="278">
        <v>100</v>
      </c>
      <c r="M172" s="277">
        <v>96.875</v>
      </c>
      <c r="N172" s="278">
        <v>100</v>
      </c>
      <c r="O172" s="278">
        <v>100</v>
      </c>
      <c r="P172" s="278">
        <v>100</v>
      </c>
      <c r="Q172" s="333">
        <v>100</v>
      </c>
      <c r="R172" s="279">
        <v>100</v>
      </c>
      <c r="S172" s="280">
        <v>100</v>
      </c>
      <c r="T172" s="280">
        <v>96.078431372549019</v>
      </c>
      <c r="U172" s="280">
        <v>100</v>
      </c>
      <c r="V172" s="280">
        <v>100</v>
      </c>
      <c r="W172" s="280">
        <v>100</v>
      </c>
      <c r="X172" s="278">
        <v>100</v>
      </c>
      <c r="Y172" s="281">
        <v>90.361445783132524</v>
      </c>
    </row>
    <row r="173" spans="1:28" s="451" customFormat="1" x14ac:dyDescent="0.2">
      <c r="A173" s="255" t="s">
        <v>8</v>
      </c>
      <c r="B173" s="282">
        <v>4.1201710195310971E-2</v>
      </c>
      <c r="C173" s="283">
        <v>4.4510726641774329E-2</v>
      </c>
      <c r="D173" s="336">
        <v>4.7121356119561746E-2</v>
      </c>
      <c r="E173" s="284">
        <v>5.0179790274822667E-2</v>
      </c>
      <c r="F173" s="285">
        <v>4.5266715163475364E-2</v>
      </c>
      <c r="G173" s="283">
        <v>4.2264000108421358E-2</v>
      </c>
      <c r="H173" s="283">
        <v>4.278720257051332E-2</v>
      </c>
      <c r="I173" s="283">
        <v>3.7445029694117143E-2</v>
      </c>
      <c r="J173" s="283">
        <v>4.0883595157572158E-2</v>
      </c>
      <c r="K173" s="283">
        <v>4.6707083220646733E-2</v>
      </c>
      <c r="L173" s="283">
        <v>4.611350066031189E-2</v>
      </c>
      <c r="M173" s="282">
        <v>5.3484602507737851E-2</v>
      </c>
      <c r="N173" s="283">
        <v>2.9555829451527051E-2</v>
      </c>
      <c r="O173" s="283">
        <v>4.4674801726939377E-2</v>
      </c>
      <c r="P173" s="283">
        <v>3.4478179374956557E-2</v>
      </c>
      <c r="Q173" s="336">
        <v>4.2665385574637532E-2</v>
      </c>
      <c r="R173" s="284">
        <v>4.9568036496170975E-2</v>
      </c>
      <c r="S173" s="285">
        <v>4.8866843688249131E-2</v>
      </c>
      <c r="T173" s="285">
        <v>4.8304956668109099E-2</v>
      </c>
      <c r="U173" s="285">
        <v>3.7119352640724891E-2</v>
      </c>
      <c r="V173" s="285">
        <v>4.3666255041357169E-2</v>
      </c>
      <c r="W173" s="285">
        <v>4.0511592679947361E-2</v>
      </c>
      <c r="X173" s="283">
        <v>4.7556730841692749E-2</v>
      </c>
      <c r="Y173" s="286">
        <v>5.8536478282096176E-2</v>
      </c>
    </row>
    <row r="174" spans="1:28" s="451" customFormat="1" x14ac:dyDescent="0.2">
      <c r="A174" s="271" t="s">
        <v>1</v>
      </c>
      <c r="B174" s="287">
        <f>B171/B170*100-100</f>
        <v>-3.6864710093056487</v>
      </c>
      <c r="C174" s="288">
        <f t="shared" ref="C174:F174" si="66">C171/C170*100-100</f>
        <v>-4.9868766404199505</v>
      </c>
      <c r="D174" s="288">
        <f t="shared" si="66"/>
        <v>-3.3537474482356373</v>
      </c>
      <c r="E174" s="289">
        <f t="shared" si="66"/>
        <v>2.8402699662542119</v>
      </c>
      <c r="F174" s="290">
        <f t="shared" si="66"/>
        <v>-6.0742407199100086</v>
      </c>
      <c r="G174" s="288">
        <f>G171/G170*100-100</f>
        <v>-4.6528274874731608</v>
      </c>
      <c r="H174" s="288">
        <f t="shared" ref="H174:L174" si="67">H171/H170*100-100</f>
        <v>-5.2618422697162828</v>
      </c>
      <c r="I174" s="288">
        <f t="shared" si="67"/>
        <v>-3.0953027423296362</v>
      </c>
      <c r="J174" s="288">
        <f t="shared" si="67"/>
        <v>-0.73115860517435749</v>
      </c>
      <c r="K174" s="288">
        <f t="shared" si="67"/>
        <v>3.2234251968503997</v>
      </c>
      <c r="L174" s="288">
        <f t="shared" si="67"/>
        <v>8.2049526417893475</v>
      </c>
      <c r="M174" s="287">
        <f>M171/M170*100-100</f>
        <v>-6.274606299212607</v>
      </c>
      <c r="N174" s="288">
        <f t="shared" ref="N174:Y174" si="68">N171/N170*100-100</f>
        <v>-1.8479832878033022</v>
      </c>
      <c r="O174" s="288">
        <f t="shared" si="68"/>
        <v>0.20540910647039823</v>
      </c>
      <c r="P174" s="288">
        <f t="shared" si="68"/>
        <v>1.3600572655690684</v>
      </c>
      <c r="Q174" s="288">
        <f t="shared" si="68"/>
        <v>1.7716535433070817</v>
      </c>
      <c r="R174" s="289">
        <f t="shared" si="68"/>
        <v>3.9632545931758614</v>
      </c>
      <c r="S174" s="290">
        <f t="shared" si="68"/>
        <v>-4.2899809937551083</v>
      </c>
      <c r="T174" s="288">
        <f t="shared" si="68"/>
        <v>-1.3123359580052494</v>
      </c>
      <c r="U174" s="288">
        <f t="shared" si="68"/>
        <v>0.15748031496063675</v>
      </c>
      <c r="V174" s="288">
        <f t="shared" si="68"/>
        <v>1.9593481047427161</v>
      </c>
      <c r="W174" s="288">
        <f t="shared" si="68"/>
        <v>3.6850393700787407</v>
      </c>
      <c r="X174" s="288">
        <f t="shared" si="68"/>
        <v>4.4215626892792272</v>
      </c>
      <c r="Y174" s="291">
        <f t="shared" si="68"/>
        <v>-0.57473990449987866</v>
      </c>
    </row>
    <row r="175" spans="1:28" s="451" customFormat="1" ht="13.5" thickBot="1" x14ac:dyDescent="0.25">
      <c r="A175" s="292" t="s">
        <v>27</v>
      </c>
      <c r="B175" s="293">
        <f>B171-B157</f>
        <v>156.14478114478129</v>
      </c>
      <c r="C175" s="294">
        <f t="shared" ref="C175:Y175" si="69">C171-C157</f>
        <v>121.55038759689933</v>
      </c>
      <c r="D175" s="294">
        <f t="shared" si="69"/>
        <v>63.657407407407391</v>
      </c>
      <c r="E175" s="295">
        <f t="shared" si="69"/>
        <v>96.428571428571558</v>
      </c>
      <c r="F175" s="413">
        <f t="shared" si="69"/>
        <v>109.52380952380963</v>
      </c>
      <c r="G175" s="294">
        <f t="shared" si="69"/>
        <v>110.38277511961724</v>
      </c>
      <c r="H175" s="294">
        <f t="shared" si="69"/>
        <v>84.507936507936392</v>
      </c>
      <c r="I175" s="294">
        <f t="shared" si="69"/>
        <v>95</v>
      </c>
      <c r="J175" s="294">
        <f t="shared" si="69"/>
        <v>91.084656084656217</v>
      </c>
      <c r="K175" s="294">
        <f t="shared" si="69"/>
        <v>119.11931818181824</v>
      </c>
      <c r="L175" s="294">
        <f t="shared" si="69"/>
        <v>137.24637681159425</v>
      </c>
      <c r="M175" s="293">
        <f t="shared" si="69"/>
        <v>74.375</v>
      </c>
      <c r="N175" s="294">
        <f t="shared" si="69"/>
        <v>77.737508796622251</v>
      </c>
      <c r="O175" s="294">
        <f t="shared" si="69"/>
        <v>97.208695652173901</v>
      </c>
      <c r="P175" s="294">
        <f t="shared" si="69"/>
        <v>79.881422924901244</v>
      </c>
      <c r="Q175" s="294">
        <f t="shared" si="69"/>
        <v>90.147058823529505</v>
      </c>
      <c r="R175" s="295">
        <f t="shared" si="69"/>
        <v>62.333333333333258</v>
      </c>
      <c r="S175" s="296">
        <f t="shared" si="69"/>
        <v>97.302955665024456</v>
      </c>
      <c r="T175" s="297">
        <f t="shared" si="69"/>
        <v>80.350877192982352</v>
      </c>
      <c r="U175" s="297">
        <f t="shared" si="69"/>
        <v>79.457627118644041</v>
      </c>
      <c r="V175" s="297">
        <f t="shared" si="69"/>
        <v>82.661498708010413</v>
      </c>
      <c r="W175" s="297">
        <f t="shared" si="69"/>
        <v>70.862499999999955</v>
      </c>
      <c r="X175" s="297">
        <f t="shared" si="69"/>
        <v>66.153846153846189</v>
      </c>
      <c r="Y175" s="298">
        <f t="shared" si="69"/>
        <v>92.060162572210857</v>
      </c>
    </row>
    <row r="176" spans="1:28" s="451" customFormat="1" x14ac:dyDescent="0.2">
      <c r="A176" s="299" t="s">
        <v>51</v>
      </c>
      <c r="B176" s="300">
        <v>295</v>
      </c>
      <c r="C176" s="301">
        <v>535</v>
      </c>
      <c r="D176" s="390">
        <v>664</v>
      </c>
      <c r="E176" s="302">
        <v>360</v>
      </c>
      <c r="F176" s="303">
        <v>301</v>
      </c>
      <c r="G176" s="301">
        <v>642</v>
      </c>
      <c r="H176" s="301">
        <v>810</v>
      </c>
      <c r="I176" s="301">
        <v>749</v>
      </c>
      <c r="J176" s="301">
        <v>733</v>
      </c>
      <c r="K176" s="301">
        <v>820</v>
      </c>
      <c r="L176" s="301">
        <v>760</v>
      </c>
      <c r="M176" s="300">
        <v>383</v>
      </c>
      <c r="N176" s="301">
        <v>565</v>
      </c>
      <c r="O176" s="301">
        <v>557</v>
      </c>
      <c r="P176" s="301">
        <v>586</v>
      </c>
      <c r="Q176" s="301">
        <v>421</v>
      </c>
      <c r="R176" s="302">
        <v>388</v>
      </c>
      <c r="S176" s="303">
        <v>378</v>
      </c>
      <c r="T176" s="303">
        <v>701</v>
      </c>
      <c r="U176" s="303">
        <v>728</v>
      </c>
      <c r="V176" s="303">
        <v>507</v>
      </c>
      <c r="W176" s="303">
        <v>324</v>
      </c>
      <c r="X176" s="301">
        <v>199</v>
      </c>
      <c r="Y176" s="304">
        <f>SUM(B176:X176)</f>
        <v>12406</v>
      </c>
      <c r="Z176" s="228" t="s">
        <v>56</v>
      </c>
      <c r="AA176" s="305">
        <f>Y162-Y176</f>
        <v>4</v>
      </c>
      <c r="AB176" s="306">
        <f>AA176/Y162</f>
        <v>3.2232070910556004E-4</v>
      </c>
    </row>
    <row r="177" spans="1:28" s="451" customFormat="1" x14ac:dyDescent="0.2">
      <c r="A177" s="307" t="s">
        <v>28</v>
      </c>
      <c r="B177" s="246">
        <v>61</v>
      </c>
      <c r="C177" s="244">
        <v>61</v>
      </c>
      <c r="D177" s="424">
        <v>60</v>
      </c>
      <c r="E177" s="247">
        <v>58</v>
      </c>
      <c r="F177" s="248">
        <v>60.5</v>
      </c>
      <c r="G177" s="244">
        <v>59</v>
      </c>
      <c r="H177" s="244">
        <v>58</v>
      </c>
      <c r="I177" s="244">
        <v>57.5</v>
      </c>
      <c r="J177" s="244">
        <v>57.5</v>
      </c>
      <c r="K177" s="244">
        <v>56.5</v>
      </c>
      <c r="L177" s="244">
        <v>56</v>
      </c>
      <c r="M177" s="246">
        <v>59.5</v>
      </c>
      <c r="N177" s="244">
        <v>58</v>
      </c>
      <c r="O177" s="244">
        <v>57</v>
      </c>
      <c r="P177" s="244">
        <v>56.5</v>
      </c>
      <c r="Q177" s="244">
        <v>56</v>
      </c>
      <c r="R177" s="247">
        <v>56.5</v>
      </c>
      <c r="S177" s="248">
        <v>59.5</v>
      </c>
      <c r="T177" s="248">
        <v>59</v>
      </c>
      <c r="U177" s="248">
        <v>58</v>
      </c>
      <c r="V177" s="248">
        <v>58</v>
      </c>
      <c r="W177" s="248">
        <v>57</v>
      </c>
      <c r="X177" s="244">
        <v>57</v>
      </c>
      <c r="Y177" s="237"/>
      <c r="Z177" s="228" t="s">
        <v>57</v>
      </c>
      <c r="AA177" s="228">
        <v>55.14</v>
      </c>
      <c r="AB177" s="228"/>
    </row>
    <row r="178" spans="1:28" s="451" customFormat="1" ht="13.5" thickBot="1" x14ac:dyDescent="0.25">
      <c r="A178" s="308" t="s">
        <v>26</v>
      </c>
      <c r="B178" s="249">
        <f>B177-B163</f>
        <v>2.5</v>
      </c>
      <c r="C178" s="245">
        <f t="shared" ref="C178:X178" si="70">C177-C163</f>
        <v>3</v>
      </c>
      <c r="D178" s="245">
        <f t="shared" si="70"/>
        <v>3</v>
      </c>
      <c r="E178" s="250">
        <f t="shared" si="70"/>
        <v>2.5</v>
      </c>
      <c r="F178" s="251">
        <f t="shared" si="70"/>
        <v>3.5</v>
      </c>
      <c r="G178" s="245">
        <f t="shared" si="70"/>
        <v>3</v>
      </c>
      <c r="H178" s="245">
        <f t="shared" si="70"/>
        <v>3</v>
      </c>
      <c r="I178" s="245">
        <f t="shared" si="70"/>
        <v>3</v>
      </c>
      <c r="J178" s="245">
        <f t="shared" si="70"/>
        <v>3</v>
      </c>
      <c r="K178" s="245">
        <f t="shared" si="70"/>
        <v>2.5</v>
      </c>
      <c r="L178" s="245">
        <f t="shared" si="70"/>
        <v>2.5</v>
      </c>
      <c r="M178" s="249">
        <f t="shared" si="70"/>
        <v>3.5</v>
      </c>
      <c r="N178" s="245">
        <f t="shared" si="70"/>
        <v>3</v>
      </c>
      <c r="O178" s="245">
        <f t="shared" si="70"/>
        <v>2.5</v>
      </c>
      <c r="P178" s="245">
        <f t="shared" si="70"/>
        <v>2.5</v>
      </c>
      <c r="Q178" s="245">
        <f t="shared" si="70"/>
        <v>2.5</v>
      </c>
      <c r="R178" s="250">
        <f t="shared" si="70"/>
        <v>3</v>
      </c>
      <c r="S178" s="251">
        <f t="shared" si="70"/>
        <v>3</v>
      </c>
      <c r="T178" s="245">
        <f t="shared" si="70"/>
        <v>3</v>
      </c>
      <c r="U178" s="245">
        <f t="shared" si="70"/>
        <v>3</v>
      </c>
      <c r="V178" s="245">
        <f t="shared" si="70"/>
        <v>3</v>
      </c>
      <c r="W178" s="245">
        <f t="shared" si="70"/>
        <v>3</v>
      </c>
      <c r="X178" s="245">
        <f t="shared" si="70"/>
        <v>3</v>
      </c>
      <c r="Y178" s="238"/>
      <c r="Z178" s="228" t="s">
        <v>26</v>
      </c>
      <c r="AA178" s="431">
        <f>AA177-AA163</f>
        <v>1.9399999999999977</v>
      </c>
      <c r="AB178" s="228"/>
    </row>
    <row r="180" spans="1:28" ht="13.5" thickBot="1" x14ac:dyDescent="0.25"/>
    <row r="181" spans="1:28" s="460" customFormat="1" ht="13.5" thickBot="1" x14ac:dyDescent="0.25">
      <c r="A181" s="254" t="s">
        <v>100</v>
      </c>
      <c r="B181" s="471" t="s">
        <v>53</v>
      </c>
      <c r="C181" s="472"/>
      <c r="D181" s="472"/>
      <c r="E181" s="473"/>
      <c r="F181" s="471" t="s">
        <v>68</v>
      </c>
      <c r="G181" s="472"/>
      <c r="H181" s="472"/>
      <c r="I181" s="472"/>
      <c r="J181" s="472"/>
      <c r="K181" s="472"/>
      <c r="L181" s="473"/>
      <c r="M181" s="471" t="s">
        <v>63</v>
      </c>
      <c r="N181" s="472"/>
      <c r="O181" s="472"/>
      <c r="P181" s="472"/>
      <c r="Q181" s="472"/>
      <c r="R181" s="473"/>
      <c r="S181" s="471" t="s">
        <v>64</v>
      </c>
      <c r="T181" s="472"/>
      <c r="U181" s="472"/>
      <c r="V181" s="472"/>
      <c r="W181" s="472"/>
      <c r="X181" s="473"/>
      <c r="Y181" s="316" t="s">
        <v>55</v>
      </c>
    </row>
    <row r="182" spans="1:28" s="460" customFormat="1" x14ac:dyDescent="0.2">
      <c r="A182" s="255" t="s">
        <v>54</v>
      </c>
      <c r="B182" s="349">
        <v>1</v>
      </c>
      <c r="C182" s="260">
        <v>2</v>
      </c>
      <c r="D182" s="403">
        <v>3</v>
      </c>
      <c r="E182" s="350">
        <v>4</v>
      </c>
      <c r="F182" s="259">
        <v>5</v>
      </c>
      <c r="G182" s="260">
        <v>6</v>
      </c>
      <c r="H182" s="260">
        <v>7</v>
      </c>
      <c r="I182" s="260">
        <v>8</v>
      </c>
      <c r="J182" s="260">
        <v>9</v>
      </c>
      <c r="K182" s="260">
        <v>10</v>
      </c>
      <c r="L182" s="260">
        <v>11</v>
      </c>
      <c r="M182" s="349">
        <v>1</v>
      </c>
      <c r="N182" s="260">
        <v>2</v>
      </c>
      <c r="O182" s="260">
        <v>3</v>
      </c>
      <c r="P182" s="260">
        <v>4</v>
      </c>
      <c r="Q182" s="403">
        <v>5</v>
      </c>
      <c r="R182" s="350">
        <v>6</v>
      </c>
      <c r="S182" s="259">
        <v>1</v>
      </c>
      <c r="T182" s="259">
        <v>2</v>
      </c>
      <c r="U182" s="259">
        <v>3</v>
      </c>
      <c r="V182" s="259">
        <v>4</v>
      </c>
      <c r="W182" s="259">
        <v>5</v>
      </c>
      <c r="X182" s="260">
        <v>6</v>
      </c>
      <c r="Y182" s="315"/>
    </row>
    <row r="183" spans="1:28" s="460" customFormat="1" x14ac:dyDescent="0.2">
      <c r="A183" s="255" t="s">
        <v>2</v>
      </c>
      <c r="B183" s="261">
        <v>1</v>
      </c>
      <c r="C183" s="370">
        <v>2</v>
      </c>
      <c r="D183" s="262">
        <v>3</v>
      </c>
      <c r="E183" s="377">
        <v>4</v>
      </c>
      <c r="F183" s="261">
        <v>1</v>
      </c>
      <c r="G183" s="370">
        <v>2</v>
      </c>
      <c r="H183" s="262">
        <v>3</v>
      </c>
      <c r="I183" s="351">
        <v>4</v>
      </c>
      <c r="J183" s="374">
        <v>5</v>
      </c>
      <c r="K183" s="373">
        <v>6</v>
      </c>
      <c r="L183" s="425">
        <v>7</v>
      </c>
      <c r="M183" s="261">
        <v>1</v>
      </c>
      <c r="N183" s="370">
        <v>2</v>
      </c>
      <c r="O183" s="262">
        <v>3</v>
      </c>
      <c r="P183" s="351">
        <v>4</v>
      </c>
      <c r="Q183" s="374">
        <v>5</v>
      </c>
      <c r="R183" s="404">
        <v>6</v>
      </c>
      <c r="S183" s="261">
        <v>1</v>
      </c>
      <c r="T183" s="370">
        <v>2</v>
      </c>
      <c r="U183" s="262">
        <v>3</v>
      </c>
      <c r="V183" s="351">
        <v>4</v>
      </c>
      <c r="W183" s="374">
        <v>5</v>
      </c>
      <c r="X183" s="404">
        <v>6</v>
      </c>
      <c r="Y183" s="227" t="s">
        <v>0</v>
      </c>
    </row>
    <row r="184" spans="1:28" s="460" customFormat="1" x14ac:dyDescent="0.2">
      <c r="A184" s="265" t="s">
        <v>3</v>
      </c>
      <c r="B184" s="266">
        <v>1370</v>
      </c>
      <c r="C184" s="267">
        <v>1370</v>
      </c>
      <c r="D184" s="389">
        <v>1370</v>
      </c>
      <c r="E184" s="268">
        <v>1370</v>
      </c>
      <c r="F184" s="269">
        <v>1370</v>
      </c>
      <c r="G184" s="267">
        <v>1370</v>
      </c>
      <c r="H184" s="267">
        <v>1370</v>
      </c>
      <c r="I184" s="267">
        <v>1370</v>
      </c>
      <c r="J184" s="267">
        <v>1370</v>
      </c>
      <c r="K184" s="267">
        <v>1370</v>
      </c>
      <c r="L184" s="267">
        <v>1370</v>
      </c>
      <c r="M184" s="266">
        <v>1370</v>
      </c>
      <c r="N184" s="267">
        <v>1370</v>
      </c>
      <c r="O184" s="267">
        <v>1370</v>
      </c>
      <c r="P184" s="267">
        <v>1370</v>
      </c>
      <c r="Q184" s="389">
        <v>1370</v>
      </c>
      <c r="R184" s="268">
        <v>1370</v>
      </c>
      <c r="S184" s="269">
        <v>1370</v>
      </c>
      <c r="T184" s="267">
        <v>1370</v>
      </c>
      <c r="U184" s="267">
        <v>1370</v>
      </c>
      <c r="V184" s="267">
        <v>1370</v>
      </c>
      <c r="W184" s="267">
        <v>1370</v>
      </c>
      <c r="X184" s="267">
        <v>1370</v>
      </c>
      <c r="Y184" s="270">
        <v>1370</v>
      </c>
    </row>
    <row r="185" spans="1:28" s="460" customFormat="1" x14ac:dyDescent="0.2">
      <c r="A185" s="271" t="s">
        <v>6</v>
      </c>
      <c r="B185" s="272">
        <v>1242.2222222222222</v>
      </c>
      <c r="C185" s="273">
        <v>1273</v>
      </c>
      <c r="D185" s="330">
        <v>1358.6</v>
      </c>
      <c r="E185" s="274">
        <v>1387.3333333333333</v>
      </c>
      <c r="F185" s="275">
        <v>1324.8</v>
      </c>
      <c r="G185" s="273">
        <v>1294.1176470588234</v>
      </c>
      <c r="H185" s="273">
        <v>1315.5737704918033</v>
      </c>
      <c r="I185" s="273">
        <v>1369.8214285714287</v>
      </c>
      <c r="J185" s="273">
        <v>1344.4642857142858</v>
      </c>
      <c r="K185" s="273">
        <v>1411.969696969697</v>
      </c>
      <c r="L185" s="273">
        <v>1386.7796610169491</v>
      </c>
      <c r="M185" s="272">
        <v>1306.2068965517242</v>
      </c>
      <c r="N185" s="273">
        <v>1373.0555555555557</v>
      </c>
      <c r="O185" s="273">
        <v>1371.590909090909</v>
      </c>
      <c r="P185" s="273">
        <v>1415.3333333333333</v>
      </c>
      <c r="Q185" s="330">
        <v>1378.5294117647059</v>
      </c>
      <c r="R185" s="274">
        <v>1460</v>
      </c>
      <c r="S185" s="275">
        <v>1327.037037037037</v>
      </c>
      <c r="T185" s="275">
        <v>1351.6666666666667</v>
      </c>
      <c r="U185" s="275">
        <v>1361.4666666666667</v>
      </c>
      <c r="V185" s="275">
        <v>1402.7659574468084</v>
      </c>
      <c r="W185" s="275">
        <v>1438.5714285714287</v>
      </c>
      <c r="X185" s="273">
        <v>1456</v>
      </c>
      <c r="Y185" s="276">
        <v>1363.363453815261</v>
      </c>
    </row>
    <row r="186" spans="1:28" s="460" customFormat="1" x14ac:dyDescent="0.2">
      <c r="A186" s="255" t="s">
        <v>7</v>
      </c>
      <c r="B186" s="277">
        <v>100</v>
      </c>
      <c r="C186" s="278">
        <v>100</v>
      </c>
      <c r="D186" s="333">
        <v>100</v>
      </c>
      <c r="E186" s="279">
        <v>100</v>
      </c>
      <c r="F186" s="280">
        <v>100</v>
      </c>
      <c r="G186" s="278">
        <v>98.039215686274517</v>
      </c>
      <c r="H186" s="278">
        <v>100</v>
      </c>
      <c r="I186" s="278">
        <v>98.214285714285708</v>
      </c>
      <c r="J186" s="278">
        <v>94.642857142857139</v>
      </c>
      <c r="K186" s="278">
        <v>100</v>
      </c>
      <c r="L186" s="278">
        <v>93.220338983050851</v>
      </c>
      <c r="M186" s="277">
        <v>100</v>
      </c>
      <c r="N186" s="278">
        <v>91.666666666666671</v>
      </c>
      <c r="O186" s="278">
        <v>93.181818181818187</v>
      </c>
      <c r="P186" s="278">
        <v>97.777777777777771</v>
      </c>
      <c r="Q186" s="333">
        <v>100</v>
      </c>
      <c r="R186" s="279">
        <v>86.666666666666671</v>
      </c>
      <c r="S186" s="280">
        <v>85.18518518518519</v>
      </c>
      <c r="T186" s="280">
        <v>95.833333333333329</v>
      </c>
      <c r="U186" s="280">
        <v>94.666666666666671</v>
      </c>
      <c r="V186" s="280">
        <v>100</v>
      </c>
      <c r="W186" s="280">
        <v>100</v>
      </c>
      <c r="X186" s="278">
        <v>96</v>
      </c>
      <c r="Y186" s="281">
        <v>89.658634538152612</v>
      </c>
    </row>
    <row r="187" spans="1:28" s="460" customFormat="1" x14ac:dyDescent="0.2">
      <c r="A187" s="255" t="s">
        <v>8</v>
      </c>
      <c r="B187" s="282">
        <v>5.5137871225124473E-2</v>
      </c>
      <c r="C187" s="283">
        <v>4.006284367635507E-2</v>
      </c>
      <c r="D187" s="336">
        <v>5.8292515847657024E-2</v>
      </c>
      <c r="E187" s="284">
        <v>5.2703891355575232E-2</v>
      </c>
      <c r="F187" s="285">
        <v>3.8614305021130842E-2</v>
      </c>
      <c r="G187" s="283">
        <v>4.5061940841431405E-2</v>
      </c>
      <c r="H187" s="283">
        <v>4.8652737114355686E-2</v>
      </c>
      <c r="I187" s="283">
        <v>5.0643064379960419E-2</v>
      </c>
      <c r="J187" s="283">
        <v>5.4037733463134431E-2</v>
      </c>
      <c r="K187" s="283">
        <v>4.9318227515309135E-2</v>
      </c>
      <c r="L187" s="283">
        <v>4.9878437857276629E-2</v>
      </c>
      <c r="M187" s="282">
        <v>4.0381216489859144E-2</v>
      </c>
      <c r="N187" s="283">
        <v>6.0395459254626936E-2</v>
      </c>
      <c r="O187" s="283">
        <v>5.746974805374707E-2</v>
      </c>
      <c r="P187" s="283">
        <v>4.9995956242431798E-2</v>
      </c>
      <c r="Q187" s="336">
        <v>4.9046384401222103E-2</v>
      </c>
      <c r="R187" s="284">
        <v>6.4713040179511239E-2</v>
      </c>
      <c r="S187" s="285">
        <v>6.6483391402218178E-2</v>
      </c>
      <c r="T187" s="285">
        <v>4.8451005436223764E-2</v>
      </c>
      <c r="U187" s="285">
        <v>5.5921201001290478E-2</v>
      </c>
      <c r="V187" s="285">
        <v>4.9097600309126667E-2</v>
      </c>
      <c r="W187" s="285">
        <v>4.9688169860300113E-2</v>
      </c>
      <c r="X187" s="283">
        <v>5.7133610832652261E-2</v>
      </c>
      <c r="Y187" s="286">
        <v>6.3427772833991466E-2</v>
      </c>
    </row>
    <row r="188" spans="1:28" s="460" customFormat="1" x14ac:dyDescent="0.2">
      <c r="A188" s="271" t="s">
        <v>1</v>
      </c>
      <c r="B188" s="287">
        <f>B185/B184*100-100</f>
        <v>-9.3268450932684601</v>
      </c>
      <c r="C188" s="288">
        <f t="shared" ref="C188:F188" si="71">C185/C184*100-100</f>
        <v>-7.0802919708029179</v>
      </c>
      <c r="D188" s="288">
        <f t="shared" si="71"/>
        <v>-0.83211678832117286</v>
      </c>
      <c r="E188" s="289">
        <f t="shared" si="71"/>
        <v>1.2652068126520533</v>
      </c>
      <c r="F188" s="290">
        <f t="shared" si="71"/>
        <v>-3.299270072992698</v>
      </c>
      <c r="G188" s="288">
        <f>G185/G184*100-100</f>
        <v>-5.5388578789180087</v>
      </c>
      <c r="H188" s="288">
        <f t="shared" ref="H188:L188" si="72">H185/H184*100-100</f>
        <v>-3.9727174823501201</v>
      </c>
      <c r="I188" s="288">
        <f t="shared" si="72"/>
        <v>-1.3034410844625199E-2</v>
      </c>
      <c r="J188" s="288">
        <f t="shared" si="72"/>
        <v>-1.8639207507820572</v>
      </c>
      <c r="K188" s="288">
        <f t="shared" si="72"/>
        <v>3.0634815306348315</v>
      </c>
      <c r="L188" s="288">
        <f t="shared" si="72"/>
        <v>1.2247927749597949</v>
      </c>
      <c r="M188" s="287">
        <f>M185/M184*100-100</f>
        <v>-4.6564309086332685</v>
      </c>
      <c r="N188" s="288">
        <f t="shared" ref="N188:Y188" si="73">N185/N184*100-100</f>
        <v>0.2230332522303371</v>
      </c>
      <c r="O188" s="288">
        <f t="shared" si="73"/>
        <v>0.11612475116125154</v>
      </c>
      <c r="P188" s="288">
        <f t="shared" si="73"/>
        <v>3.3090024330900292</v>
      </c>
      <c r="Q188" s="288">
        <f t="shared" si="73"/>
        <v>0.62258480034348906</v>
      </c>
      <c r="R188" s="289">
        <f t="shared" si="73"/>
        <v>6.5693430656934311</v>
      </c>
      <c r="S188" s="290">
        <f t="shared" si="73"/>
        <v>-3.1359826980264955</v>
      </c>
      <c r="T188" s="288">
        <f t="shared" si="73"/>
        <v>-1.3381995133819942</v>
      </c>
      <c r="U188" s="288">
        <f t="shared" si="73"/>
        <v>-0.6228710462287097</v>
      </c>
      <c r="V188" s="288">
        <f t="shared" si="73"/>
        <v>2.3916757260444115</v>
      </c>
      <c r="W188" s="288">
        <f t="shared" si="73"/>
        <v>5.0052137643378671</v>
      </c>
      <c r="X188" s="288">
        <f t="shared" si="73"/>
        <v>6.2773722627737243</v>
      </c>
      <c r="Y188" s="291">
        <f t="shared" si="73"/>
        <v>-0.48441942954299577</v>
      </c>
    </row>
    <row r="189" spans="1:28" s="460" customFormat="1" ht="13.5" thickBot="1" x14ac:dyDescent="0.25">
      <c r="A189" s="292" t="s">
        <v>27</v>
      </c>
      <c r="B189" s="293">
        <f>B185-B171</f>
        <v>19.040404040403928</v>
      </c>
      <c r="C189" s="294">
        <f t="shared" ref="C189:Y189" si="74">C185-C171</f>
        <v>66.333333333333258</v>
      </c>
      <c r="D189" s="294">
        <f t="shared" si="74"/>
        <v>131.19259259259252</v>
      </c>
      <c r="E189" s="295">
        <f t="shared" si="74"/>
        <v>81.261904761904589</v>
      </c>
      <c r="F189" s="413">
        <f t="shared" si="74"/>
        <v>131.94285714285706</v>
      </c>
      <c r="G189" s="294">
        <f t="shared" si="74"/>
        <v>83.208556149732431</v>
      </c>
      <c r="H189" s="294">
        <f t="shared" si="74"/>
        <v>112.39916731720018</v>
      </c>
      <c r="I189" s="294">
        <f t="shared" si="74"/>
        <v>139.13177339901495</v>
      </c>
      <c r="J189" s="294">
        <f t="shared" si="74"/>
        <v>83.75</v>
      </c>
      <c r="K189" s="294">
        <f t="shared" si="74"/>
        <v>101.032196969697</v>
      </c>
      <c r="L189" s="294">
        <f t="shared" si="74"/>
        <v>12.576762466224409</v>
      </c>
      <c r="M189" s="293">
        <f t="shared" si="74"/>
        <v>115.89439655172418</v>
      </c>
      <c r="N189" s="294">
        <f t="shared" si="74"/>
        <v>126.52494331065759</v>
      </c>
      <c r="O189" s="294">
        <f t="shared" si="74"/>
        <v>98.982213438735016</v>
      </c>
      <c r="P189" s="294">
        <f t="shared" si="74"/>
        <v>128.06060606060601</v>
      </c>
      <c r="Q189" s="294">
        <f t="shared" si="74"/>
        <v>86.029411764705856</v>
      </c>
      <c r="R189" s="295">
        <f t="shared" si="74"/>
        <v>139.66666666666674</v>
      </c>
      <c r="S189" s="296">
        <f t="shared" si="74"/>
        <v>111.51979565772672</v>
      </c>
      <c r="T189" s="297">
        <f t="shared" si="74"/>
        <v>98.333333333333485</v>
      </c>
      <c r="U189" s="297">
        <f t="shared" si="74"/>
        <v>89.466666666666697</v>
      </c>
      <c r="V189" s="297">
        <f t="shared" si="74"/>
        <v>107.88223651657586</v>
      </c>
      <c r="W189" s="297">
        <f t="shared" si="74"/>
        <v>121.77142857142871</v>
      </c>
      <c r="X189" s="297">
        <f t="shared" si="74"/>
        <v>129.84615384615381</v>
      </c>
      <c r="Y189" s="298">
        <f t="shared" si="74"/>
        <v>100.66265060240949</v>
      </c>
    </row>
    <row r="190" spans="1:28" s="460" customFormat="1" x14ac:dyDescent="0.2">
      <c r="A190" s="299" t="s">
        <v>51</v>
      </c>
      <c r="B190" s="300">
        <v>295</v>
      </c>
      <c r="C190" s="301">
        <v>535</v>
      </c>
      <c r="D190" s="390">
        <v>664</v>
      </c>
      <c r="E190" s="302">
        <v>360</v>
      </c>
      <c r="F190" s="303">
        <v>300</v>
      </c>
      <c r="G190" s="301">
        <v>642</v>
      </c>
      <c r="H190" s="301">
        <v>808</v>
      </c>
      <c r="I190" s="301">
        <v>749</v>
      </c>
      <c r="J190" s="301">
        <v>733</v>
      </c>
      <c r="K190" s="301">
        <v>819</v>
      </c>
      <c r="L190" s="301">
        <v>760</v>
      </c>
      <c r="M190" s="300">
        <v>382</v>
      </c>
      <c r="N190" s="301">
        <v>565</v>
      </c>
      <c r="O190" s="301">
        <v>557</v>
      </c>
      <c r="P190" s="301">
        <v>586</v>
      </c>
      <c r="Q190" s="301">
        <v>421</v>
      </c>
      <c r="R190" s="302">
        <v>388</v>
      </c>
      <c r="S190" s="303">
        <v>378</v>
      </c>
      <c r="T190" s="303">
        <v>699</v>
      </c>
      <c r="U190" s="303">
        <v>728</v>
      </c>
      <c r="V190" s="303">
        <v>507</v>
      </c>
      <c r="W190" s="303">
        <v>324</v>
      </c>
      <c r="X190" s="301">
        <v>199</v>
      </c>
      <c r="Y190" s="304">
        <f>SUM(B190:X190)</f>
        <v>12399</v>
      </c>
      <c r="Z190" s="228" t="s">
        <v>56</v>
      </c>
      <c r="AA190" s="305">
        <f>Y176-Y190</f>
        <v>7</v>
      </c>
      <c r="AB190" s="306">
        <f>AA190/Y176</f>
        <v>5.6424310817346441E-4</v>
      </c>
    </row>
    <row r="191" spans="1:28" s="460" customFormat="1" x14ac:dyDescent="0.2">
      <c r="A191" s="307" t="s">
        <v>28</v>
      </c>
      <c r="B191" s="246">
        <v>64.5</v>
      </c>
      <c r="C191" s="244">
        <v>64.5</v>
      </c>
      <c r="D191" s="424">
        <v>63</v>
      </c>
      <c r="E191" s="247">
        <v>61</v>
      </c>
      <c r="F191" s="248">
        <v>64</v>
      </c>
      <c r="G191" s="244">
        <v>62.5</v>
      </c>
      <c r="H191" s="244">
        <v>61.5</v>
      </c>
      <c r="I191" s="244">
        <v>60.5</v>
      </c>
      <c r="J191" s="244">
        <v>61</v>
      </c>
      <c r="K191" s="244">
        <v>59.5</v>
      </c>
      <c r="L191" s="244">
        <v>59.5</v>
      </c>
      <c r="M191" s="246">
        <v>63</v>
      </c>
      <c r="N191" s="244">
        <v>61</v>
      </c>
      <c r="O191" s="244">
        <v>60</v>
      </c>
      <c r="P191" s="244">
        <v>59.5</v>
      </c>
      <c r="Q191" s="244">
        <v>59</v>
      </c>
      <c r="R191" s="247">
        <v>59.5</v>
      </c>
      <c r="S191" s="248">
        <v>63</v>
      </c>
      <c r="T191" s="248">
        <v>62.5</v>
      </c>
      <c r="U191" s="248">
        <v>61.5</v>
      </c>
      <c r="V191" s="248">
        <v>61</v>
      </c>
      <c r="W191" s="248">
        <v>60</v>
      </c>
      <c r="X191" s="244">
        <v>60</v>
      </c>
      <c r="Y191" s="237"/>
      <c r="Z191" s="228" t="s">
        <v>57</v>
      </c>
      <c r="AA191" s="228">
        <v>58.04</v>
      </c>
      <c r="AB191" s="228"/>
    </row>
    <row r="192" spans="1:28" s="460" customFormat="1" ht="13.5" thickBot="1" x14ac:dyDescent="0.25">
      <c r="A192" s="308" t="s">
        <v>26</v>
      </c>
      <c r="B192" s="249">
        <f>B191-B177</f>
        <v>3.5</v>
      </c>
      <c r="C192" s="245">
        <f t="shared" ref="C192:X192" si="75">C191-C177</f>
        <v>3.5</v>
      </c>
      <c r="D192" s="245">
        <f t="shared" si="75"/>
        <v>3</v>
      </c>
      <c r="E192" s="250">
        <f t="shared" si="75"/>
        <v>3</v>
      </c>
      <c r="F192" s="251">
        <f t="shared" si="75"/>
        <v>3.5</v>
      </c>
      <c r="G192" s="245">
        <f t="shared" si="75"/>
        <v>3.5</v>
      </c>
      <c r="H192" s="245">
        <f t="shared" si="75"/>
        <v>3.5</v>
      </c>
      <c r="I192" s="245">
        <f t="shared" si="75"/>
        <v>3</v>
      </c>
      <c r="J192" s="245">
        <f t="shared" si="75"/>
        <v>3.5</v>
      </c>
      <c r="K192" s="245">
        <f t="shared" si="75"/>
        <v>3</v>
      </c>
      <c r="L192" s="245">
        <f t="shared" si="75"/>
        <v>3.5</v>
      </c>
      <c r="M192" s="249">
        <f t="shared" si="75"/>
        <v>3.5</v>
      </c>
      <c r="N192" s="245">
        <f t="shared" si="75"/>
        <v>3</v>
      </c>
      <c r="O192" s="245">
        <f t="shared" si="75"/>
        <v>3</v>
      </c>
      <c r="P192" s="245">
        <f t="shared" si="75"/>
        <v>3</v>
      </c>
      <c r="Q192" s="245">
        <f t="shared" si="75"/>
        <v>3</v>
      </c>
      <c r="R192" s="250">
        <f t="shared" si="75"/>
        <v>3</v>
      </c>
      <c r="S192" s="251">
        <f t="shared" si="75"/>
        <v>3.5</v>
      </c>
      <c r="T192" s="245">
        <f t="shared" si="75"/>
        <v>3.5</v>
      </c>
      <c r="U192" s="245">
        <f t="shared" si="75"/>
        <v>3.5</v>
      </c>
      <c r="V192" s="245">
        <f t="shared" si="75"/>
        <v>3</v>
      </c>
      <c r="W192" s="245">
        <f t="shared" si="75"/>
        <v>3</v>
      </c>
      <c r="X192" s="245">
        <f t="shared" si="75"/>
        <v>3</v>
      </c>
      <c r="Y192" s="238"/>
      <c r="Z192" s="228" t="s">
        <v>26</v>
      </c>
      <c r="AA192" s="431">
        <f>AA191-AA177</f>
        <v>2.8999999999999986</v>
      </c>
      <c r="AB192" s="228"/>
    </row>
    <row r="193" spans="1:28" x14ac:dyDescent="0.2">
      <c r="B193" s="241">
        <v>64.5</v>
      </c>
      <c r="C193" s="241">
        <v>64.5</v>
      </c>
      <c r="D193" s="241">
        <v>63</v>
      </c>
      <c r="E193" s="241">
        <v>61</v>
      </c>
      <c r="F193" s="241">
        <v>64</v>
      </c>
      <c r="G193" s="241">
        <v>62.5</v>
      </c>
      <c r="H193" s="241">
        <v>61.5</v>
      </c>
      <c r="I193" s="241">
        <v>60.5</v>
      </c>
      <c r="J193" s="241">
        <v>61</v>
      </c>
      <c r="K193" s="241">
        <v>59.5</v>
      </c>
      <c r="L193" s="241">
        <v>59.5</v>
      </c>
      <c r="M193" s="241">
        <v>63</v>
      </c>
      <c r="N193" s="241">
        <v>61</v>
      </c>
      <c r="O193" s="241">
        <v>60</v>
      </c>
      <c r="P193" s="241">
        <v>59.5</v>
      </c>
      <c r="Q193" s="241">
        <v>59</v>
      </c>
      <c r="R193" s="241">
        <v>59.5</v>
      </c>
      <c r="S193" s="241">
        <v>63</v>
      </c>
      <c r="T193" s="241">
        <v>62.5</v>
      </c>
      <c r="U193" s="241">
        <v>61.5</v>
      </c>
      <c r="V193" s="241">
        <v>61</v>
      </c>
      <c r="W193" s="241">
        <v>60</v>
      </c>
      <c r="X193" s="241">
        <v>60</v>
      </c>
    </row>
    <row r="194" spans="1:28" x14ac:dyDescent="0.2">
      <c r="C194" s="462"/>
      <c r="D194" s="462"/>
      <c r="E194" s="462"/>
      <c r="F194" s="462"/>
      <c r="G194" s="462"/>
      <c r="H194" s="462"/>
      <c r="I194" s="462"/>
      <c r="J194" s="462"/>
      <c r="K194" s="462"/>
      <c r="L194" s="462"/>
      <c r="M194" s="462"/>
      <c r="N194" s="462"/>
      <c r="O194" s="462"/>
      <c r="P194" s="462"/>
      <c r="Q194" s="462"/>
      <c r="R194" s="462"/>
      <c r="S194" s="462"/>
      <c r="T194" s="462"/>
      <c r="U194" s="462"/>
      <c r="V194" s="462"/>
      <c r="W194" s="462"/>
      <c r="X194" s="462"/>
    </row>
    <row r="195" spans="1:28" s="465" customFormat="1" x14ac:dyDescent="0.2">
      <c r="B195" s="465">
        <v>63.3</v>
      </c>
      <c r="C195" s="465">
        <v>63.3</v>
      </c>
      <c r="D195" s="465">
        <v>63.3</v>
      </c>
      <c r="E195" s="465">
        <v>63.3</v>
      </c>
      <c r="F195" s="465">
        <v>61.2</v>
      </c>
      <c r="G195" s="465">
        <v>61.2</v>
      </c>
      <c r="H195" s="465">
        <v>61.2</v>
      </c>
      <c r="I195" s="465">
        <v>61.2</v>
      </c>
      <c r="J195" s="465">
        <v>61.2</v>
      </c>
      <c r="K195" s="465">
        <v>61.2</v>
      </c>
      <c r="L195" s="465">
        <v>61.2</v>
      </c>
      <c r="M195" s="465">
        <v>60.3</v>
      </c>
      <c r="N195" s="465">
        <v>60.3</v>
      </c>
      <c r="O195" s="465">
        <v>60.3</v>
      </c>
      <c r="P195" s="465">
        <v>60.3</v>
      </c>
      <c r="Q195" s="465">
        <v>60.3</v>
      </c>
      <c r="R195" s="465">
        <v>60.3</v>
      </c>
      <c r="S195" s="465">
        <v>61.3</v>
      </c>
      <c r="T195" s="465">
        <v>61.3</v>
      </c>
      <c r="U195" s="465">
        <v>61.3</v>
      </c>
      <c r="V195" s="465">
        <v>61.3</v>
      </c>
      <c r="W195" s="465">
        <v>61.3</v>
      </c>
      <c r="X195" s="465">
        <v>61.3</v>
      </c>
    </row>
    <row r="196" spans="1:28" s="465" customFormat="1" ht="13.5" thickBot="1" x14ac:dyDescent="0.25">
      <c r="B196" s="243">
        <v>1363.363453815261</v>
      </c>
      <c r="C196" s="243">
        <v>1363.363453815261</v>
      </c>
      <c r="D196" s="243">
        <v>1363.363453815261</v>
      </c>
      <c r="E196" s="243">
        <v>1363.363453815261</v>
      </c>
      <c r="F196" s="243">
        <v>1363.363453815261</v>
      </c>
      <c r="G196" s="243">
        <v>1363.363453815261</v>
      </c>
      <c r="H196" s="243">
        <v>1363.363453815261</v>
      </c>
      <c r="I196" s="243">
        <v>1363.363453815261</v>
      </c>
      <c r="J196" s="243">
        <v>1363.363453815261</v>
      </c>
      <c r="K196" s="243">
        <v>1363.363453815261</v>
      </c>
      <c r="L196" s="243">
        <v>1363.363453815261</v>
      </c>
      <c r="M196" s="243">
        <v>1363.363453815261</v>
      </c>
      <c r="N196" s="243">
        <v>1363.363453815261</v>
      </c>
      <c r="O196" s="243">
        <v>1363.363453815261</v>
      </c>
      <c r="P196" s="243">
        <v>1363.363453815261</v>
      </c>
      <c r="Q196" s="243">
        <v>1363.363453815261</v>
      </c>
      <c r="R196" s="243">
        <v>1363.363453815261</v>
      </c>
      <c r="S196" s="243">
        <v>1363.363453815261</v>
      </c>
      <c r="T196" s="243">
        <v>1363.363453815261</v>
      </c>
      <c r="U196" s="243">
        <v>1363.363453815261</v>
      </c>
      <c r="V196" s="243">
        <v>1363.363453815261</v>
      </c>
      <c r="W196" s="243">
        <v>1363.363453815261</v>
      </c>
      <c r="X196" s="243">
        <v>1363.363453815261</v>
      </c>
    </row>
    <row r="197" spans="1:28" s="464" customFormat="1" ht="13.5" thickBot="1" x14ac:dyDescent="0.25">
      <c r="A197" s="254" t="s">
        <v>101</v>
      </c>
      <c r="B197" s="471" t="s">
        <v>53</v>
      </c>
      <c r="C197" s="472"/>
      <c r="D197" s="472"/>
      <c r="E197" s="473"/>
      <c r="F197" s="471" t="s">
        <v>68</v>
      </c>
      <c r="G197" s="472"/>
      <c r="H197" s="472"/>
      <c r="I197" s="472"/>
      <c r="J197" s="472"/>
      <c r="K197" s="472"/>
      <c r="L197" s="473"/>
      <c r="M197" s="471" t="s">
        <v>63</v>
      </c>
      <c r="N197" s="472"/>
      <c r="O197" s="472"/>
      <c r="P197" s="472"/>
      <c r="Q197" s="472"/>
      <c r="R197" s="473"/>
      <c r="S197" s="471" t="s">
        <v>64</v>
      </c>
      <c r="T197" s="472"/>
      <c r="U197" s="472"/>
      <c r="V197" s="472"/>
      <c r="W197" s="472"/>
      <c r="X197" s="473"/>
      <c r="Y197" s="316" t="s">
        <v>55</v>
      </c>
    </row>
    <row r="198" spans="1:28" s="464" customFormat="1" x14ac:dyDescent="0.2">
      <c r="A198" s="255" t="s">
        <v>54</v>
      </c>
      <c r="B198" s="349">
        <v>1</v>
      </c>
      <c r="C198" s="260">
        <v>2</v>
      </c>
      <c r="D198" s="403">
        <v>3</v>
      </c>
      <c r="E198" s="350">
        <v>4</v>
      </c>
      <c r="F198" s="259">
        <v>5</v>
      </c>
      <c r="G198" s="260">
        <v>6</v>
      </c>
      <c r="H198" s="260">
        <v>7</v>
      </c>
      <c r="I198" s="260">
        <v>8</v>
      </c>
      <c r="J198" s="260">
        <v>9</v>
      </c>
      <c r="K198" s="260">
        <v>10</v>
      </c>
      <c r="L198" s="260">
        <v>11</v>
      </c>
      <c r="M198" s="349">
        <v>1</v>
      </c>
      <c r="N198" s="260">
        <v>2</v>
      </c>
      <c r="O198" s="260">
        <v>3</v>
      </c>
      <c r="P198" s="260">
        <v>4</v>
      </c>
      <c r="Q198" s="403">
        <v>5</v>
      </c>
      <c r="R198" s="350">
        <v>6</v>
      </c>
      <c r="S198" s="259">
        <v>1</v>
      </c>
      <c r="T198" s="259">
        <v>2</v>
      </c>
      <c r="U198" s="259">
        <v>3</v>
      </c>
      <c r="V198" s="259">
        <v>4</v>
      </c>
      <c r="W198" s="259">
        <v>5</v>
      </c>
      <c r="X198" s="260">
        <v>6</v>
      </c>
      <c r="Y198" s="315"/>
    </row>
    <row r="199" spans="1:28" s="464" customFormat="1" x14ac:dyDescent="0.2">
      <c r="A199" s="255" t="s">
        <v>2</v>
      </c>
      <c r="B199" s="261">
        <v>1</v>
      </c>
      <c r="C199" s="370">
        <v>2</v>
      </c>
      <c r="D199" s="262">
        <v>3</v>
      </c>
      <c r="E199" s="377">
        <v>4</v>
      </c>
      <c r="F199" s="261">
        <v>1</v>
      </c>
      <c r="G199" s="370">
        <v>2</v>
      </c>
      <c r="H199" s="262">
        <v>3</v>
      </c>
      <c r="I199" s="351">
        <v>4</v>
      </c>
      <c r="J199" s="374">
        <v>5</v>
      </c>
      <c r="K199" s="373">
        <v>6</v>
      </c>
      <c r="L199" s="425">
        <v>7</v>
      </c>
      <c r="M199" s="261">
        <v>1</v>
      </c>
      <c r="N199" s="370">
        <v>2</v>
      </c>
      <c r="O199" s="262">
        <v>3</v>
      </c>
      <c r="P199" s="351">
        <v>4</v>
      </c>
      <c r="Q199" s="374">
        <v>5</v>
      </c>
      <c r="R199" s="404">
        <v>6</v>
      </c>
      <c r="S199" s="261">
        <v>1</v>
      </c>
      <c r="T199" s="370">
        <v>2</v>
      </c>
      <c r="U199" s="262">
        <v>3</v>
      </c>
      <c r="V199" s="351">
        <v>4</v>
      </c>
      <c r="W199" s="374">
        <v>5</v>
      </c>
      <c r="X199" s="404">
        <v>6</v>
      </c>
      <c r="Y199" s="227" t="s">
        <v>0</v>
      </c>
    </row>
    <row r="200" spans="1:28" s="464" customFormat="1" x14ac:dyDescent="0.2">
      <c r="A200" s="265" t="s">
        <v>3</v>
      </c>
      <c r="B200" s="266">
        <v>1480</v>
      </c>
      <c r="C200" s="267">
        <v>1480</v>
      </c>
      <c r="D200" s="389">
        <v>1480</v>
      </c>
      <c r="E200" s="268">
        <v>1480</v>
      </c>
      <c r="F200" s="269">
        <v>1480</v>
      </c>
      <c r="G200" s="267">
        <v>1480</v>
      </c>
      <c r="H200" s="267">
        <v>1480</v>
      </c>
      <c r="I200" s="267">
        <v>1480</v>
      </c>
      <c r="J200" s="267">
        <v>1480</v>
      </c>
      <c r="K200" s="267">
        <v>1480</v>
      </c>
      <c r="L200" s="267">
        <v>1480</v>
      </c>
      <c r="M200" s="266">
        <v>1480</v>
      </c>
      <c r="N200" s="267">
        <v>1480</v>
      </c>
      <c r="O200" s="267">
        <v>1480</v>
      </c>
      <c r="P200" s="267">
        <v>1480</v>
      </c>
      <c r="Q200" s="389">
        <v>1480</v>
      </c>
      <c r="R200" s="268">
        <v>1480</v>
      </c>
      <c r="S200" s="269">
        <v>1480</v>
      </c>
      <c r="T200" s="267">
        <v>1480</v>
      </c>
      <c r="U200" s="267">
        <v>1480</v>
      </c>
      <c r="V200" s="267">
        <v>1480</v>
      </c>
      <c r="W200" s="267">
        <v>1480</v>
      </c>
      <c r="X200" s="267">
        <v>1480</v>
      </c>
      <c r="Y200" s="270">
        <v>1480</v>
      </c>
    </row>
    <row r="201" spans="1:28" s="464" customFormat="1" x14ac:dyDescent="0.2">
      <c r="A201" s="271" t="s">
        <v>6</v>
      </c>
      <c r="B201" s="272">
        <v>1316.1904761904761</v>
      </c>
      <c r="C201" s="273">
        <v>1409.1304347826087</v>
      </c>
      <c r="D201" s="330">
        <v>1484.8571428571429</v>
      </c>
      <c r="E201" s="274">
        <v>1599.7142857142858</v>
      </c>
      <c r="F201" s="275">
        <v>1296.4705882352941</v>
      </c>
      <c r="G201" s="273">
        <v>1382.3188405797102</v>
      </c>
      <c r="H201" s="273">
        <v>1424.5</v>
      </c>
      <c r="I201" s="273">
        <v>1460</v>
      </c>
      <c r="J201" s="273">
        <v>1493.1578947368421</v>
      </c>
      <c r="K201" s="273">
        <v>1536.4516129032259</v>
      </c>
      <c r="L201" s="273">
        <v>1640.952380952381</v>
      </c>
      <c r="M201" s="272">
        <v>1341.3888888888889</v>
      </c>
      <c r="N201" s="273">
        <v>1435.2380952380952</v>
      </c>
      <c r="O201" s="273">
        <v>1470.2083333333333</v>
      </c>
      <c r="P201" s="273">
        <v>1510.9375</v>
      </c>
      <c r="Q201" s="330">
        <v>1548.780487804878</v>
      </c>
      <c r="R201" s="274">
        <v>1634.8571428571429</v>
      </c>
      <c r="S201" s="275">
        <v>1303.3333333333333</v>
      </c>
      <c r="T201" s="275">
        <v>1412.3529411764705</v>
      </c>
      <c r="U201" s="275">
        <v>1455.2272727272727</v>
      </c>
      <c r="V201" s="275">
        <v>1511</v>
      </c>
      <c r="W201" s="275">
        <v>1548.8095238095239</v>
      </c>
      <c r="X201" s="273">
        <v>1615.952380952381</v>
      </c>
      <c r="Y201" s="276">
        <v>1478.2780082987551</v>
      </c>
    </row>
    <row r="202" spans="1:28" s="464" customFormat="1" x14ac:dyDescent="0.2">
      <c r="A202" s="255" t="s">
        <v>7</v>
      </c>
      <c r="B202" s="277">
        <v>100</v>
      </c>
      <c r="C202" s="278">
        <v>100</v>
      </c>
      <c r="D202" s="333">
        <v>100</v>
      </c>
      <c r="E202" s="279">
        <v>100</v>
      </c>
      <c r="F202" s="280">
        <v>100</v>
      </c>
      <c r="G202" s="278">
        <v>100</v>
      </c>
      <c r="H202" s="278">
        <v>100</v>
      </c>
      <c r="I202" s="278">
        <v>100</v>
      </c>
      <c r="J202" s="278">
        <v>100</v>
      </c>
      <c r="K202" s="278">
        <v>100</v>
      </c>
      <c r="L202" s="278">
        <v>100</v>
      </c>
      <c r="M202" s="277">
        <v>100</v>
      </c>
      <c r="N202" s="278">
        <v>100</v>
      </c>
      <c r="O202" s="278">
        <v>100</v>
      </c>
      <c r="P202" s="278">
        <v>100</v>
      </c>
      <c r="Q202" s="333">
        <v>100</v>
      </c>
      <c r="R202" s="279">
        <v>100</v>
      </c>
      <c r="S202" s="280">
        <v>100</v>
      </c>
      <c r="T202" s="280">
        <v>100</v>
      </c>
      <c r="U202" s="280">
        <v>100</v>
      </c>
      <c r="V202" s="280">
        <v>100</v>
      </c>
      <c r="W202" s="280">
        <v>100</v>
      </c>
      <c r="X202" s="278">
        <v>100</v>
      </c>
      <c r="Y202" s="281">
        <v>84.232365145228215</v>
      </c>
    </row>
    <row r="203" spans="1:28" s="464" customFormat="1" x14ac:dyDescent="0.2">
      <c r="A203" s="255" t="s">
        <v>8</v>
      </c>
      <c r="B203" s="282">
        <v>3.3854377902430344E-2</v>
      </c>
      <c r="C203" s="283">
        <v>2.8724691112339707E-2</v>
      </c>
      <c r="D203" s="336">
        <v>2.671503466124036E-2</v>
      </c>
      <c r="E203" s="284">
        <v>3.0931909159261736E-2</v>
      </c>
      <c r="F203" s="285">
        <v>3.2178989521773879E-2</v>
      </c>
      <c r="G203" s="283">
        <v>2.9562972298029403E-2</v>
      </c>
      <c r="H203" s="283">
        <v>2.8814114588263311E-2</v>
      </c>
      <c r="I203" s="283">
        <v>1.8731908836275114E-2</v>
      </c>
      <c r="J203" s="283">
        <v>2.2022087525372821E-2</v>
      </c>
      <c r="K203" s="283">
        <v>2.6375484010100651E-2</v>
      </c>
      <c r="L203" s="283">
        <v>2.6018708840897284E-2</v>
      </c>
      <c r="M203" s="282">
        <v>3.0289976752278833E-2</v>
      </c>
      <c r="N203" s="283">
        <v>2.8857667039234858E-2</v>
      </c>
      <c r="O203" s="283">
        <v>2.0616243614348936E-2</v>
      </c>
      <c r="P203" s="283">
        <v>2.1469017054836295E-2</v>
      </c>
      <c r="Q203" s="336">
        <v>2.3397356578738898E-2</v>
      </c>
      <c r="R203" s="284">
        <v>2.5966435653768532E-2</v>
      </c>
      <c r="S203" s="285">
        <v>3.3262131316742959E-2</v>
      </c>
      <c r="T203" s="285">
        <v>2.5819214893508902E-2</v>
      </c>
      <c r="U203" s="285">
        <v>2.1001568893684659E-2</v>
      </c>
      <c r="V203" s="285">
        <v>2.501794595822078E-2</v>
      </c>
      <c r="W203" s="285">
        <v>2.3415641005799983E-2</v>
      </c>
      <c r="X203" s="283">
        <v>2.7009969929133421E-2</v>
      </c>
      <c r="Y203" s="286">
        <v>6.5902256593128788E-2</v>
      </c>
    </row>
    <row r="204" spans="1:28" s="464" customFormat="1" x14ac:dyDescent="0.2">
      <c r="A204" s="271" t="s">
        <v>1</v>
      </c>
      <c r="B204" s="287">
        <f>B201/B200*100-100</f>
        <v>-11.06821106821107</v>
      </c>
      <c r="C204" s="288">
        <f t="shared" ref="C204:F204" si="76">C201/C200*100-100</f>
        <v>-4.7884841363102169</v>
      </c>
      <c r="D204" s="288">
        <f t="shared" si="76"/>
        <v>0.32818532818532731</v>
      </c>
      <c r="E204" s="289">
        <f t="shared" si="76"/>
        <v>8.0888030888030897</v>
      </c>
      <c r="F204" s="290">
        <f t="shared" si="76"/>
        <v>-12.400635930047684</v>
      </c>
      <c r="G204" s="288">
        <f>G201/G200*100-100</f>
        <v>-6.6000783392087641</v>
      </c>
      <c r="H204" s="288">
        <f t="shared" ref="H204:L204" si="77">H201/H200*100-100</f>
        <v>-3.75</v>
      </c>
      <c r="I204" s="288">
        <f t="shared" si="77"/>
        <v>-1.3513513513513544</v>
      </c>
      <c r="J204" s="288">
        <f t="shared" si="77"/>
        <v>0.88904694167852938</v>
      </c>
      <c r="K204" s="288">
        <f t="shared" si="77"/>
        <v>3.814298169136876</v>
      </c>
      <c r="L204" s="288">
        <f t="shared" si="77"/>
        <v>10.875160875160873</v>
      </c>
      <c r="M204" s="287">
        <f>M201/M200*100-100</f>
        <v>-9.3656156156156243</v>
      </c>
      <c r="N204" s="288">
        <f t="shared" ref="N204:Y204" si="78">N201/N200*100-100</f>
        <v>-3.0244530244530381</v>
      </c>
      <c r="O204" s="288">
        <f t="shared" si="78"/>
        <v>-0.66159909909910652</v>
      </c>
      <c r="P204" s="288">
        <f t="shared" si="78"/>
        <v>2.0903716216216282</v>
      </c>
      <c r="Q204" s="288">
        <f t="shared" si="78"/>
        <v>4.6473302570863524</v>
      </c>
      <c r="R204" s="289">
        <f t="shared" si="78"/>
        <v>10.463320463320457</v>
      </c>
      <c r="S204" s="290">
        <f t="shared" si="78"/>
        <v>-11.936936936936931</v>
      </c>
      <c r="T204" s="288">
        <f t="shared" si="78"/>
        <v>-4.5707472178060442</v>
      </c>
      <c r="U204" s="288">
        <f t="shared" si="78"/>
        <v>-1.6738329238329186</v>
      </c>
      <c r="V204" s="288">
        <f t="shared" si="78"/>
        <v>2.0945945945945965</v>
      </c>
      <c r="W204" s="288">
        <f t="shared" si="78"/>
        <v>4.6492921492921511</v>
      </c>
      <c r="X204" s="288">
        <f t="shared" si="78"/>
        <v>9.1859716859716798</v>
      </c>
      <c r="Y204" s="291">
        <f t="shared" si="78"/>
        <v>-0.11635079062465081</v>
      </c>
    </row>
    <row r="205" spans="1:28" s="464" customFormat="1" ht="13.5" thickBot="1" x14ac:dyDescent="0.25">
      <c r="A205" s="292" t="s">
        <v>27</v>
      </c>
      <c r="B205" s="293">
        <f>B201-B196</f>
        <v>-47.172977624784835</v>
      </c>
      <c r="C205" s="294">
        <f t="shared" ref="C205:X205" si="79">C201-C196</f>
        <v>45.766980967347763</v>
      </c>
      <c r="D205" s="294">
        <f t="shared" si="79"/>
        <v>121.49368904188191</v>
      </c>
      <c r="E205" s="295">
        <f t="shared" si="79"/>
        <v>236.3508318990248</v>
      </c>
      <c r="F205" s="413">
        <f t="shared" si="79"/>
        <v>-66.892865579966838</v>
      </c>
      <c r="G205" s="294">
        <f t="shared" si="79"/>
        <v>18.955386764449258</v>
      </c>
      <c r="H205" s="294">
        <f t="shared" si="79"/>
        <v>61.136546184739018</v>
      </c>
      <c r="I205" s="294">
        <f t="shared" si="79"/>
        <v>96.636546184739018</v>
      </c>
      <c r="J205" s="294">
        <f t="shared" si="79"/>
        <v>129.7944409215811</v>
      </c>
      <c r="K205" s="294">
        <f t="shared" si="79"/>
        <v>173.08815908796487</v>
      </c>
      <c r="L205" s="294">
        <f t="shared" si="79"/>
        <v>277.58892713711998</v>
      </c>
      <c r="M205" s="293">
        <f t="shared" si="79"/>
        <v>-21.974564926372068</v>
      </c>
      <c r="N205" s="294">
        <f t="shared" si="79"/>
        <v>71.874641422834202</v>
      </c>
      <c r="O205" s="294">
        <f t="shared" si="79"/>
        <v>106.84487951807228</v>
      </c>
      <c r="P205" s="294">
        <f t="shared" si="79"/>
        <v>147.57404618473902</v>
      </c>
      <c r="Q205" s="294">
        <f t="shared" si="79"/>
        <v>185.41703398961704</v>
      </c>
      <c r="R205" s="295">
        <f t="shared" si="79"/>
        <v>271.49368904188191</v>
      </c>
      <c r="S205" s="296">
        <f t="shared" si="79"/>
        <v>-60.030120481927725</v>
      </c>
      <c r="T205" s="297">
        <f t="shared" si="79"/>
        <v>48.989487361209513</v>
      </c>
      <c r="U205" s="297">
        <f t="shared" si="79"/>
        <v>91.863818912011766</v>
      </c>
      <c r="V205" s="297">
        <f t="shared" si="79"/>
        <v>147.63654618473902</v>
      </c>
      <c r="W205" s="297">
        <f t="shared" si="79"/>
        <v>185.44606999426287</v>
      </c>
      <c r="X205" s="297">
        <f t="shared" si="79"/>
        <v>252.58892713711998</v>
      </c>
      <c r="Y205" s="298">
        <f>Y201-Y185</f>
        <v>114.91455448349416</v>
      </c>
    </row>
    <row r="206" spans="1:28" s="464" customFormat="1" x14ac:dyDescent="0.2">
      <c r="A206" s="299" t="s">
        <v>51</v>
      </c>
      <c r="B206" s="300">
        <v>282</v>
      </c>
      <c r="C206" s="301">
        <v>589</v>
      </c>
      <c r="D206" s="390">
        <v>585</v>
      </c>
      <c r="E206" s="302">
        <v>387</v>
      </c>
      <c r="F206" s="303">
        <v>238</v>
      </c>
      <c r="G206" s="301">
        <v>932</v>
      </c>
      <c r="H206" s="301">
        <v>710</v>
      </c>
      <c r="I206" s="301">
        <v>946</v>
      </c>
      <c r="J206" s="301">
        <v>726</v>
      </c>
      <c r="K206" s="301">
        <v>763</v>
      </c>
      <c r="L206" s="301">
        <v>490</v>
      </c>
      <c r="M206" s="300">
        <v>349</v>
      </c>
      <c r="N206" s="301">
        <v>549</v>
      </c>
      <c r="O206" s="301">
        <v>578</v>
      </c>
      <c r="P206" s="301">
        <v>439</v>
      </c>
      <c r="Q206" s="301">
        <v>527</v>
      </c>
      <c r="R206" s="302">
        <v>454</v>
      </c>
      <c r="S206" s="303">
        <v>275</v>
      </c>
      <c r="T206" s="303">
        <v>437</v>
      </c>
      <c r="U206" s="303">
        <v>602</v>
      </c>
      <c r="V206" s="303">
        <v>442</v>
      </c>
      <c r="W206" s="303">
        <v>525</v>
      </c>
      <c r="X206" s="301">
        <v>549</v>
      </c>
      <c r="Y206" s="304">
        <f>SUM(B206:X206)</f>
        <v>12374</v>
      </c>
      <c r="Z206" s="228" t="s">
        <v>56</v>
      </c>
      <c r="AA206" s="305">
        <f>Y190-Y206</f>
        <v>25</v>
      </c>
      <c r="AB206" s="306">
        <f>AA206/Y190</f>
        <v>2.016291636422292E-3</v>
      </c>
    </row>
    <row r="207" spans="1:28" s="464" customFormat="1" x14ac:dyDescent="0.2">
      <c r="A207" s="307" t="s">
        <v>28</v>
      </c>
      <c r="B207" s="246">
        <v>70.5</v>
      </c>
      <c r="C207" s="244">
        <v>69.5</v>
      </c>
      <c r="D207" s="424">
        <v>68.5</v>
      </c>
      <c r="E207" s="247">
        <v>67</v>
      </c>
      <c r="F207" s="248">
        <v>68.5</v>
      </c>
      <c r="G207" s="244">
        <v>67.5</v>
      </c>
      <c r="H207" s="244">
        <v>67</v>
      </c>
      <c r="I207" s="244">
        <v>66.5</v>
      </c>
      <c r="J207" s="244">
        <v>66</v>
      </c>
      <c r="K207" s="244">
        <v>65</v>
      </c>
      <c r="L207" s="244">
        <v>64</v>
      </c>
      <c r="M207" s="246">
        <v>67.5</v>
      </c>
      <c r="N207" s="244">
        <v>66.5</v>
      </c>
      <c r="O207" s="244">
        <v>65.5</v>
      </c>
      <c r="P207" s="244">
        <v>64.5</v>
      </c>
      <c r="Q207" s="244">
        <v>64</v>
      </c>
      <c r="R207" s="247">
        <v>63</v>
      </c>
      <c r="S207" s="248">
        <v>69</v>
      </c>
      <c r="T207" s="248">
        <v>67.5</v>
      </c>
      <c r="U207" s="248">
        <v>67</v>
      </c>
      <c r="V207" s="248">
        <v>66</v>
      </c>
      <c r="W207" s="248">
        <v>65</v>
      </c>
      <c r="X207" s="244">
        <v>64</v>
      </c>
      <c r="Y207" s="237"/>
      <c r="Z207" s="228" t="s">
        <v>57</v>
      </c>
      <c r="AA207" s="228">
        <v>61.39</v>
      </c>
      <c r="AB207" s="228"/>
    </row>
    <row r="208" spans="1:28" s="464" customFormat="1" ht="13.5" thickBot="1" x14ac:dyDescent="0.25">
      <c r="A208" s="308" t="s">
        <v>26</v>
      </c>
      <c r="B208" s="249">
        <f>B207-B195</f>
        <v>7.2000000000000028</v>
      </c>
      <c r="C208" s="245">
        <f t="shared" ref="C208:X208" si="80">C207-C195</f>
        <v>6.2000000000000028</v>
      </c>
      <c r="D208" s="245">
        <f t="shared" si="80"/>
        <v>5.2000000000000028</v>
      </c>
      <c r="E208" s="250">
        <f t="shared" si="80"/>
        <v>3.7000000000000028</v>
      </c>
      <c r="F208" s="251">
        <f t="shared" si="80"/>
        <v>7.2999999999999972</v>
      </c>
      <c r="G208" s="245">
        <f t="shared" si="80"/>
        <v>6.2999999999999972</v>
      </c>
      <c r="H208" s="245">
        <f t="shared" si="80"/>
        <v>5.7999999999999972</v>
      </c>
      <c r="I208" s="245">
        <f t="shared" si="80"/>
        <v>5.2999999999999972</v>
      </c>
      <c r="J208" s="245">
        <f t="shared" si="80"/>
        <v>4.7999999999999972</v>
      </c>
      <c r="K208" s="245">
        <f t="shared" si="80"/>
        <v>3.7999999999999972</v>
      </c>
      <c r="L208" s="245">
        <f t="shared" si="80"/>
        <v>2.7999999999999972</v>
      </c>
      <c r="M208" s="249">
        <f t="shared" si="80"/>
        <v>7.2000000000000028</v>
      </c>
      <c r="N208" s="245">
        <f t="shared" si="80"/>
        <v>6.2000000000000028</v>
      </c>
      <c r="O208" s="245">
        <f t="shared" si="80"/>
        <v>5.2000000000000028</v>
      </c>
      <c r="P208" s="245">
        <f t="shared" si="80"/>
        <v>4.2000000000000028</v>
      </c>
      <c r="Q208" s="245">
        <f t="shared" si="80"/>
        <v>3.7000000000000028</v>
      </c>
      <c r="R208" s="250">
        <f t="shared" si="80"/>
        <v>2.7000000000000028</v>
      </c>
      <c r="S208" s="251">
        <f t="shared" si="80"/>
        <v>7.7000000000000028</v>
      </c>
      <c r="T208" s="245">
        <f t="shared" si="80"/>
        <v>6.2000000000000028</v>
      </c>
      <c r="U208" s="245">
        <f t="shared" si="80"/>
        <v>5.7000000000000028</v>
      </c>
      <c r="V208" s="245">
        <f t="shared" si="80"/>
        <v>4.7000000000000028</v>
      </c>
      <c r="W208" s="245">
        <f t="shared" si="80"/>
        <v>3.7000000000000028</v>
      </c>
      <c r="X208" s="245">
        <f t="shared" si="80"/>
        <v>2.7000000000000028</v>
      </c>
      <c r="Y208" s="238"/>
      <c r="Z208" s="228" t="s">
        <v>26</v>
      </c>
      <c r="AA208" s="431">
        <f>AA207-AA191</f>
        <v>3.3500000000000014</v>
      </c>
      <c r="AB208" s="228"/>
    </row>
  </sheetData>
  <mergeCells count="54">
    <mergeCell ref="F2:I2"/>
    <mergeCell ref="K9:N9"/>
    <mergeCell ref="O9:R9"/>
    <mergeCell ref="B9:J9"/>
    <mergeCell ref="B51:C51"/>
    <mergeCell ref="B25:J25"/>
    <mergeCell ref="P25:S25"/>
    <mergeCell ref="K25:O25"/>
    <mergeCell ref="B68:M68"/>
    <mergeCell ref="N68:S68"/>
    <mergeCell ref="T68:Y68"/>
    <mergeCell ref="AC6:AD6"/>
    <mergeCell ref="B39:J39"/>
    <mergeCell ref="K39:O39"/>
    <mergeCell ref="P39:S39"/>
    <mergeCell ref="X34:AG36"/>
    <mergeCell ref="B53:J53"/>
    <mergeCell ref="K53:O53"/>
    <mergeCell ref="P53:S53"/>
    <mergeCell ref="N96:S96"/>
    <mergeCell ref="T96:Y96"/>
    <mergeCell ref="E96:M96"/>
    <mergeCell ref="B96:D96"/>
    <mergeCell ref="N82:S82"/>
    <mergeCell ref="T82:Y82"/>
    <mergeCell ref="B82:M82"/>
    <mergeCell ref="M125:R125"/>
    <mergeCell ref="S125:X125"/>
    <mergeCell ref="B125:E125"/>
    <mergeCell ref="F125:L125"/>
    <mergeCell ref="B110:D110"/>
    <mergeCell ref="E110:M110"/>
    <mergeCell ref="N110:S110"/>
    <mergeCell ref="T110:Y110"/>
    <mergeCell ref="B153:E153"/>
    <mergeCell ref="F153:L153"/>
    <mergeCell ref="M153:R153"/>
    <mergeCell ref="S153:X153"/>
    <mergeCell ref="B139:E139"/>
    <mergeCell ref="F139:L139"/>
    <mergeCell ref="M139:R139"/>
    <mergeCell ref="S139:X139"/>
    <mergeCell ref="B197:E197"/>
    <mergeCell ref="F197:L197"/>
    <mergeCell ref="M197:R197"/>
    <mergeCell ref="S197:X197"/>
    <mergeCell ref="B167:E167"/>
    <mergeCell ref="F167:L167"/>
    <mergeCell ref="M167:R167"/>
    <mergeCell ref="S167:X167"/>
    <mergeCell ref="B181:E181"/>
    <mergeCell ref="F181:L181"/>
    <mergeCell ref="M181:R181"/>
    <mergeCell ref="S181:X18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Jonathan Barbosa Jaimes</cp:lastModifiedBy>
  <cp:lastPrinted>2018-07-16T23:48:49Z</cp:lastPrinted>
  <dcterms:created xsi:type="dcterms:W3CDTF">1996-11-27T10:00:04Z</dcterms:created>
  <dcterms:modified xsi:type="dcterms:W3CDTF">2021-06-11T20:44:23Z</dcterms:modified>
</cp:coreProperties>
</file>