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2BD0F8C6-6026-48CB-BAB9-E8DB668B8AE1}" xr6:coauthVersionLast="36" xr6:coauthVersionMax="36" xr10:uidLastSave="{00000000-0000-0000-0000-000000000000}"/>
  <bookViews>
    <workbookView xWindow="0" yWindow="0" windowWidth="20490" windowHeight="7545" activeTab="2" xr2:uid="{8426F80F-2F82-4B07-86E3-5D0E738FB7E8}"/>
  </bookViews>
  <sheets>
    <sheet name="SEM 1" sheetId="1" r:id="rId1"/>
    <sheet name="SEM 2" sheetId="3" r:id="rId2"/>
    <sheet name="IMPRIMIR" sheetId="2" r:id="rId3"/>
  </sheets>
  <definedNames>
    <definedName name="_xlnm.Print_Area" localSheetId="2">IMPRIMIR!$A$1:$T$46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3" l="1"/>
  <c r="C28" i="3"/>
  <c r="Q28" i="3" l="1"/>
  <c r="P28" i="3"/>
  <c r="O28" i="3"/>
  <c r="N28" i="3"/>
  <c r="M28" i="3"/>
  <c r="L28" i="3"/>
  <c r="K28" i="3"/>
  <c r="J28" i="3"/>
  <c r="I28" i="3"/>
  <c r="H28" i="3"/>
  <c r="G28" i="3"/>
  <c r="F28" i="3"/>
  <c r="E28" i="3"/>
  <c r="B28" i="3"/>
  <c r="G39" i="3" l="1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N19" i="2"/>
  <c r="O19" i="2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4" i="1"/>
  <c r="T21" i="1"/>
  <c r="T20" i="1"/>
  <c r="T19" i="1"/>
  <c r="H49" i="3" l="1"/>
  <c r="H47" i="3"/>
  <c r="T18" i="1"/>
  <c r="H48" i="1" l="1"/>
  <c r="K19" i="2"/>
  <c r="L19" i="2"/>
  <c r="T27" i="1"/>
  <c r="M45" i="2" l="1"/>
  <c r="D45" i="2"/>
  <c r="E45" i="2"/>
  <c r="E19" i="2"/>
  <c r="F19" i="2"/>
  <c r="G19" i="2"/>
  <c r="H19" i="2"/>
  <c r="E69" i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T23" i="1" l="1"/>
  <c r="T22" i="1"/>
  <c r="B30" i="1"/>
  <c r="N45" i="2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G32" i="2"/>
  <c r="F32" i="2"/>
  <c r="E32" i="2"/>
  <c r="D32" i="2"/>
  <c r="C32" i="2"/>
  <c r="B32" i="2"/>
  <c r="H31" i="2"/>
  <c r="H30" i="2"/>
  <c r="H29" i="2"/>
  <c r="H28" i="2"/>
  <c r="H27" i="2"/>
  <c r="H26" i="2"/>
  <c r="H25" i="2"/>
  <c r="Q19" i="2"/>
  <c r="P19" i="2"/>
  <c r="M19" i="2"/>
  <c r="J19" i="2"/>
  <c r="I19" i="2"/>
  <c r="D19" i="2"/>
  <c r="C19" i="2"/>
  <c r="B19" i="2"/>
  <c r="R18" i="2"/>
  <c r="R17" i="2"/>
  <c r="R16" i="2"/>
  <c r="R15" i="2"/>
  <c r="R14" i="2"/>
  <c r="R13" i="2"/>
  <c r="R12" i="2"/>
  <c r="G45" i="2" l="1"/>
  <c r="R19" i="2"/>
  <c r="O45" i="2"/>
  <c r="H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<sst xmlns="http://schemas.openxmlformats.org/spreadsheetml/2006/main" count="226" uniqueCount="57">
  <si>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</si>
  <si>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</si>
  <si>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</si>
  <si>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</si>
  <si>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</si>
  <si>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</si>
  <si>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</si>
  <si>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</si>
  <si>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</si>
  <si>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</si>
  <si>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</si>
  <si>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</si>
  <si>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</si>
  <si>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</si>
  <si>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</si>
  <si>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</si>
  <si>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</si>
  <si>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</si>
  <si>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</si>
  <si>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</si>
  <si>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</si>
  <si>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</si>
  <si>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</si>
  <si>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</si>
  <si>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</si>
  <si>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</si>
  <si>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</si>
  <si>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</si>
  <si>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</si>
  <si>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</si>
  <si>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</si>
  <si>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</si>
  <si>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</si>
  <si>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</si>
  <si>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</si>
  <si>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</si>
  <si>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</si>
  <si>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</si>
  <si>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</si>
  <si>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</si>
  <si>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</si>
  <si>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</si>
  <si>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</si>
  <si>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</si>
  <si>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</si>
  <si>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</si>
  <si>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</si>
  <si>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</si>
  <si>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</si>
  <si>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</si>
  <si>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</si>
  <si>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</si>
  <si>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</si>
  <si>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Inicio - Preinicio</t>
  </si>
  <si>
    <t>F541 - M542</t>
  </si>
  <si>
    <t>SEMANA 2</t>
  </si>
  <si>
    <t>23 AL 29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</si>
</sst>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3366"/>
      <name val="Arial"/>
      <family val="2"/>
    </font>
    <font>
      <sz val="12"/>
      <color theme="1"/>
      <name val="Arial"/>
      <family val="2"/>
    </font>
    <font>
      <sz val="2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9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8" fillId="7" borderId="0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34" xfId="0" applyFont="1" applyFill="1" applyBorder="1" applyAlignment="1">
      <alignment horizontal="center" vertical="center"/>
    </xf>
    <xf numFmtId="0" fontId="18" fillId="9" borderId="4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8" fillId="10" borderId="6" xfId="0" applyFont="1" applyFill="1" applyBorder="1" applyAlignment="1">
      <alignment horizontal="center" vertical="center"/>
    </xf>
    <xf numFmtId="0" fontId="28" fillId="11" borderId="7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4" borderId="8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164" fontId="26" fillId="0" borderId="6" xfId="0" applyNumberFormat="1" applyFont="1" applyFill="1" applyBorder="1" applyAlignment="1">
      <alignment horizontal="center" vertical="center"/>
    </xf>
    <xf numFmtId="164" fontId="26" fillId="0" borderId="16" xfId="0" applyNumberFormat="1" applyFont="1" applyFill="1" applyBorder="1" applyAlignment="1">
      <alignment horizontal="center" vertical="center"/>
    </xf>
    <xf numFmtId="164" fontId="26" fillId="0" borderId="7" xfId="0" applyNumberFormat="1" applyFont="1" applyFill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/>
    </xf>
    <xf numFmtId="164" fontId="26" fillId="0" borderId="10" xfId="0" applyNumberFormat="1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64" fontId="26" fillId="0" borderId="36" xfId="0" applyNumberFormat="1" applyFont="1" applyFill="1" applyBorder="1" applyAlignment="1">
      <alignment horizontal="center" vertical="center"/>
    </xf>
    <xf numFmtId="164" fontId="26" fillId="0" borderId="26" xfId="0" applyNumberFormat="1" applyFont="1" applyFill="1" applyBorder="1" applyAlignment="1">
      <alignment horizontal="center" vertical="center"/>
    </xf>
    <xf numFmtId="164" fontId="26" fillId="0" borderId="37" xfId="0" applyNumberFormat="1" applyFont="1" applyFill="1" applyBorder="1" applyAlignment="1">
      <alignment horizontal="center" vertical="center"/>
    </xf>
    <xf numFmtId="164" fontId="26" fillId="0" borderId="37" xfId="0" applyNumberFormat="1" applyFont="1" applyBorder="1" applyAlignment="1">
      <alignment horizontal="center" vertical="center"/>
    </xf>
    <xf numFmtId="164" fontId="26" fillId="0" borderId="39" xfId="0" applyNumberFormat="1" applyFont="1" applyFill="1" applyBorder="1" applyAlignment="1">
      <alignment horizontal="center" vertical="center"/>
    </xf>
    <xf numFmtId="0" fontId="18" fillId="9" borderId="30" xfId="0" applyFont="1" applyFill="1" applyBorder="1" applyAlignment="1">
      <alignment horizontal="center" vertical="center"/>
    </xf>
    <xf numFmtId="164" fontId="18" fillId="0" borderId="40" xfId="0" applyNumberFormat="1" applyFont="1" applyFill="1" applyBorder="1" applyAlignment="1">
      <alignment horizontal="center" vertical="center"/>
    </xf>
    <xf numFmtId="164" fontId="18" fillId="0" borderId="41" xfId="0" applyNumberFormat="1" applyFont="1" applyFill="1" applyBorder="1" applyAlignment="1">
      <alignment horizontal="center" vertical="center"/>
    </xf>
    <xf numFmtId="164" fontId="18" fillId="0" borderId="32" xfId="0" applyNumberFormat="1" applyFont="1" applyFill="1" applyBorder="1" applyAlignment="1">
      <alignment horizontal="center" vertical="center"/>
    </xf>
    <xf numFmtId="164" fontId="18" fillId="0" borderId="17" xfId="0" applyNumberFormat="1" applyFont="1" applyFill="1" applyBorder="1" applyAlignment="1">
      <alignment horizontal="center" vertical="center"/>
    </xf>
    <xf numFmtId="164" fontId="18" fillId="0" borderId="23" xfId="0" applyNumberFormat="1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42" xfId="0" applyFont="1" applyFill="1" applyBorder="1" applyAlignment="1">
      <alignment horizontal="center" vertical="center"/>
    </xf>
    <xf numFmtId="0" fontId="18" fillId="9" borderId="43" xfId="0" applyFont="1" applyFill="1" applyBorder="1" applyAlignment="1">
      <alignment horizontal="center" vertical="center"/>
    </xf>
    <xf numFmtId="0" fontId="18" fillId="0" borderId="0" xfId="0" quotePrefix="1" applyFont="1" applyBorder="1" applyAlignment="1">
      <alignment horizontal="center" vertical="center"/>
    </xf>
    <xf numFmtId="0" fontId="28" fillId="15" borderId="9" xfId="0" applyFont="1" applyFill="1" applyBorder="1" applyAlignment="1">
      <alignment horizontal="center" vertical="center"/>
    </xf>
    <xf numFmtId="164" fontId="26" fillId="2" borderId="7" xfId="0" applyNumberFormat="1" applyFont="1" applyFill="1" applyBorder="1" applyAlignment="1">
      <alignment horizontal="center" vertical="center"/>
    </xf>
    <xf numFmtId="164" fontId="26" fillId="2" borderId="9" xfId="0" applyNumberFormat="1" applyFont="1" applyFill="1" applyBorder="1" applyAlignment="1">
      <alignment horizontal="center" vertical="center"/>
    </xf>
    <xf numFmtId="164" fontId="26" fillId="2" borderId="10" xfId="0" applyNumberFormat="1" applyFont="1" applyFill="1" applyBorder="1" applyAlignment="1">
      <alignment horizontal="center" vertical="center"/>
    </xf>
    <xf numFmtId="164" fontId="26" fillId="2" borderId="37" xfId="0" applyNumberFormat="1" applyFont="1" applyFill="1" applyBorder="1" applyAlignment="1">
      <alignment horizontal="center" vertical="center"/>
    </xf>
    <xf numFmtId="164" fontId="26" fillId="2" borderId="38" xfId="0" applyNumberFormat="1" applyFont="1" applyFill="1" applyBorder="1" applyAlignment="1">
      <alignment horizontal="center" vertical="center"/>
    </xf>
    <xf numFmtId="164" fontId="18" fillId="2" borderId="40" xfId="0" applyNumberFormat="1" applyFont="1" applyFill="1" applyBorder="1" applyAlignment="1">
      <alignment horizontal="center" vertical="center"/>
    </xf>
    <xf numFmtId="164" fontId="18" fillId="2" borderId="44" xfId="0" applyNumberFormat="1" applyFont="1" applyFill="1" applyBorder="1" applyAlignment="1">
      <alignment horizontal="center" vertical="center"/>
    </xf>
    <xf numFmtId="164" fontId="18" fillId="2" borderId="45" xfId="0" applyNumberFormat="1" applyFont="1" applyFill="1" applyBorder="1" applyAlignment="1">
      <alignment horizontal="center" vertical="center"/>
    </xf>
    <xf numFmtId="164" fontId="18" fillId="2" borderId="32" xfId="0" applyNumberFormat="1" applyFont="1" applyFill="1" applyBorder="1" applyAlignment="1">
      <alignment horizontal="center" vertical="center"/>
    </xf>
    <xf numFmtId="164" fontId="18" fillId="2" borderId="23" xfId="0" applyNumberFormat="1" applyFont="1" applyFill="1" applyBorder="1" applyAlignment="1">
      <alignment horizontal="center" vertical="center"/>
    </xf>
    <xf numFmtId="1" fontId="26" fillId="2" borderId="23" xfId="0" applyNumberFormat="1" applyFont="1" applyFill="1" applyBorder="1" applyAlignment="1">
      <alignment horizontal="center" vertical="center"/>
    </xf>
    <xf numFmtId="1" fontId="26" fillId="2" borderId="0" xfId="0" applyNumberFormat="1" applyFont="1" applyFill="1" applyBorder="1" applyAlignment="1">
      <alignment horizontal="center" vertical="center"/>
    </xf>
    <xf numFmtId="0" fontId="18" fillId="7" borderId="23" xfId="0" applyFont="1" applyFill="1" applyBorder="1" applyAlignment="1">
      <alignment horizontal="center" vertical="center"/>
    </xf>
    <xf numFmtId="0" fontId="18" fillId="8" borderId="49" xfId="0" applyFont="1" applyFill="1" applyBorder="1" applyAlignment="1">
      <alignment horizontal="center" vertical="center"/>
    </xf>
    <xf numFmtId="0" fontId="18" fillId="3" borderId="35" xfId="0" applyFont="1" applyFill="1" applyBorder="1" applyAlignment="1">
      <alignment horizontal="center" vertical="center"/>
    </xf>
    <xf numFmtId="0" fontId="18" fillId="9" borderId="50" xfId="0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18" fillId="3" borderId="29" xfId="0" applyFont="1" applyFill="1" applyBorder="1" applyAlignment="1">
      <alignment horizontal="center" vertical="center"/>
    </xf>
    <xf numFmtId="1" fontId="18" fillId="0" borderId="6" xfId="0" applyNumberFormat="1" applyFont="1" applyFill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164" fontId="26" fillId="0" borderId="51" xfId="0" applyNumberFormat="1" applyFont="1" applyFill="1" applyBorder="1" applyAlignment="1">
      <alignment horizontal="center" vertical="center"/>
    </xf>
    <xf numFmtId="164" fontId="26" fillId="0" borderId="16" xfId="0" applyNumberFormat="1" applyFont="1" applyBorder="1" applyAlignment="1">
      <alignment horizontal="center" vertical="center"/>
    </xf>
    <xf numFmtId="164" fontId="26" fillId="0" borderId="53" xfId="0" applyNumberFormat="1" applyFont="1" applyFill="1" applyBorder="1" applyAlignment="1">
      <alignment horizontal="center" vertical="center"/>
    </xf>
    <xf numFmtId="0" fontId="18" fillId="0" borderId="54" xfId="0" applyFont="1" applyBorder="1" applyAlignment="1">
      <alignment horizontal="center" vertical="center"/>
    </xf>
    <xf numFmtId="164" fontId="26" fillId="0" borderId="26" xfId="0" applyNumberFormat="1" applyFont="1" applyBorder="1" applyAlignment="1">
      <alignment horizontal="center" vertical="center"/>
    </xf>
    <xf numFmtId="164" fontId="18" fillId="0" borderId="55" xfId="0" applyNumberFormat="1" applyFont="1" applyFill="1" applyBorder="1" applyAlignment="1">
      <alignment horizontal="center" vertical="center"/>
    </xf>
    <xf numFmtId="164" fontId="18" fillId="0" borderId="56" xfId="0" applyNumberFormat="1" applyFont="1" applyFill="1" applyBorder="1" applyAlignment="1">
      <alignment horizontal="center" vertical="center"/>
    </xf>
    <xf numFmtId="0" fontId="18" fillId="16" borderId="17" xfId="0" applyFont="1" applyFill="1" applyBorder="1" applyAlignment="1">
      <alignment horizontal="center" vertical="center"/>
    </xf>
    <xf numFmtId="164" fontId="18" fillId="0" borderId="44" xfId="0" applyNumberFormat="1" applyFont="1" applyFill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47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7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9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164" fontId="18" fillId="0" borderId="60" xfId="0" applyNumberFormat="1" applyFont="1" applyFill="1" applyBorder="1" applyAlignment="1">
      <alignment horizontal="center" vertical="center"/>
    </xf>
    <xf numFmtId="0" fontId="18" fillId="3" borderId="20" xfId="0" quotePrefix="1" applyFont="1" applyFill="1" applyBorder="1" applyAlignment="1">
      <alignment horizontal="center" vertical="center"/>
    </xf>
    <xf numFmtId="0" fontId="18" fillId="3" borderId="42" xfId="0" quotePrefix="1" applyFont="1" applyFill="1" applyBorder="1" applyAlignment="1">
      <alignment horizontal="center" vertical="center"/>
    </xf>
    <xf numFmtId="164" fontId="26" fillId="0" borderId="12" xfId="0" applyNumberFormat="1" applyFont="1" applyFill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8" fillId="7" borderId="22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164" fontId="18" fillId="0" borderId="27" xfId="0" applyNumberFormat="1" applyFont="1" applyFill="1" applyBorder="1" applyAlignment="1">
      <alignment horizontal="center" vertical="center"/>
    </xf>
    <xf numFmtId="0" fontId="28" fillId="13" borderId="9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18" fillId="7" borderId="30" xfId="0" applyFont="1" applyFill="1" applyBorder="1" applyAlignment="1">
      <alignment horizontal="center" vertical="center"/>
    </xf>
    <xf numFmtId="0" fontId="18" fillId="7" borderId="31" xfId="0" applyFont="1" applyFill="1" applyBorder="1" applyAlignment="1">
      <alignment horizontal="center" vertical="center"/>
    </xf>
    <xf numFmtId="0" fontId="18" fillId="7" borderId="32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1" fillId="7" borderId="46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90334</xdr:colOff>
      <xdr:row>0</xdr:row>
      <xdr:rowOff>60324</xdr:rowOff>
    </xdr:from>
    <xdr:to>
      <xdr:col>0</xdr:col>
      <xdr:colOff>1725083</xdr:colOff>
      <xdr:row>2</xdr:row>
      <xdr:rowOff>186742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34" y="60324"/>
          <a:ext cx="1634749" cy="656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45" t="s">
        <v>0</v>
      </c>
      <c r="B3" s="245"/>
      <c r="C3" s="24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46" t="s">
        <v>2</v>
      </c>
      <c r="F9" s="246"/>
      <c r="G9" s="24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46"/>
      <c r="S9" s="24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247" t="s">
        <v>5</v>
      </c>
      <c r="L11" s="247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185" t="s">
        <v>7</v>
      </c>
      <c r="B15" s="256" t="s">
        <v>25</v>
      </c>
      <c r="C15" s="257"/>
      <c r="D15" s="257"/>
      <c r="E15" s="257"/>
      <c r="F15" s="257"/>
      <c r="G15" s="257"/>
      <c r="H15" s="257"/>
      <c r="I15" s="257"/>
      <c r="J15" s="257"/>
      <c r="K15" s="258"/>
      <c r="L15" s="250" t="s">
        <v>8</v>
      </c>
      <c r="M15" s="251"/>
      <c r="N15" s="251"/>
      <c r="O15" s="251"/>
      <c r="P15" s="251"/>
      <c r="Q15" s="251"/>
      <c r="R15" s="251"/>
      <c r="S15" s="252"/>
      <c r="T15" s="12"/>
    </row>
    <row r="16" spans="1:30" ht="39.950000000000003" customHeight="1" x14ac:dyDescent="0.25">
      <c r="A16" s="186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217"/>
      <c r="L16" s="226"/>
      <c r="M16" s="227"/>
      <c r="N16" s="227"/>
      <c r="O16" s="227"/>
      <c r="P16" s="227"/>
      <c r="Q16" s="227"/>
      <c r="R16" s="227"/>
      <c r="S16" s="228"/>
      <c r="T16" s="17" t="s">
        <v>10</v>
      </c>
      <c r="V16" s="19"/>
      <c r="W16" s="19"/>
    </row>
    <row r="17" spans="1:30" ht="39.950000000000003" customHeight="1" x14ac:dyDescent="0.25">
      <c r="A17" s="187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18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188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219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189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219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188" t="s">
        <v>14</v>
      </c>
      <c r="B20" s="77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219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189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219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188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219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189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219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188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219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189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220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190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221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191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222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192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223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193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224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194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225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185" t="s">
        <v>24</v>
      </c>
      <c r="B36" s="248" t="s">
        <v>25</v>
      </c>
      <c r="C36" s="249"/>
      <c r="D36" s="249"/>
      <c r="E36" s="249"/>
      <c r="F36" s="249"/>
      <c r="G36" s="249"/>
      <c r="H36" s="196"/>
      <c r="I36" s="53" t="s">
        <v>26</v>
      </c>
      <c r="J36" s="204"/>
      <c r="K36" s="254" t="s">
        <v>25</v>
      </c>
      <c r="L36" s="254"/>
      <c r="M36" s="254"/>
      <c r="N36" s="254"/>
      <c r="O36" s="248"/>
      <c r="P36" s="208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186" t="s">
        <v>27</v>
      </c>
      <c r="B37" s="195"/>
      <c r="C37" s="15"/>
      <c r="D37" s="15"/>
      <c r="E37" s="15"/>
      <c r="F37" s="15"/>
      <c r="G37" s="15"/>
      <c r="H37" s="197" t="s">
        <v>10</v>
      </c>
      <c r="J37" s="205"/>
      <c r="K37" s="195"/>
      <c r="L37" s="15"/>
      <c r="M37" s="15"/>
      <c r="N37" s="15"/>
      <c r="O37" s="15"/>
      <c r="P37" s="197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187" t="s">
        <v>11</v>
      </c>
      <c r="B38" s="175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97"/>
      <c r="J38" s="206" t="s">
        <v>11</v>
      </c>
      <c r="K38" s="195">
        <v>1</v>
      </c>
      <c r="L38" s="56">
        <v>2</v>
      </c>
      <c r="M38" s="56">
        <v>3</v>
      </c>
      <c r="N38" s="56">
        <v>4</v>
      </c>
      <c r="O38" s="56">
        <v>5</v>
      </c>
      <c r="P38" s="197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188" t="s">
        <v>12</v>
      </c>
      <c r="B39" s="176">
        <v>8.7639999999999993</v>
      </c>
      <c r="C39" s="176">
        <v>8.7639999999999993</v>
      </c>
      <c r="D39" s="176">
        <v>8.7639999999999993</v>
      </c>
      <c r="E39" s="176">
        <v>8.7639999999999993</v>
      </c>
      <c r="F39" s="176">
        <v>8.75</v>
      </c>
      <c r="G39" s="176">
        <v>8.75</v>
      </c>
      <c r="H39" s="198">
        <f t="shared" ref="H39:H46" si="22">SUM(B39:G39)</f>
        <v>52.555999999999997</v>
      </c>
      <c r="I39" s="2">
        <v>14</v>
      </c>
      <c r="J39" s="188" t="s">
        <v>12</v>
      </c>
      <c r="K39" s="176">
        <v>10.065</v>
      </c>
      <c r="L39" s="176">
        <v>10.065</v>
      </c>
      <c r="M39" s="176">
        <v>10.065</v>
      </c>
      <c r="N39" s="176">
        <v>10.065</v>
      </c>
      <c r="O39" s="176">
        <v>10.065</v>
      </c>
      <c r="P39" s="198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189" t="s">
        <v>13</v>
      </c>
      <c r="B40" s="176">
        <v>10.016</v>
      </c>
      <c r="C40" s="176">
        <v>10.016</v>
      </c>
      <c r="D40" s="176">
        <v>10.016</v>
      </c>
      <c r="E40" s="176">
        <v>10.016</v>
      </c>
      <c r="F40" s="176">
        <v>10</v>
      </c>
      <c r="G40" s="176">
        <v>10</v>
      </c>
      <c r="H40" s="198">
        <f t="shared" si="22"/>
        <v>60.064</v>
      </c>
      <c r="I40" s="2">
        <v>16</v>
      </c>
      <c r="J40" s="189" t="s">
        <v>13</v>
      </c>
      <c r="K40" s="176">
        <v>12.077999999999999</v>
      </c>
      <c r="L40" s="176">
        <v>12.077999999999999</v>
      </c>
      <c r="M40" s="176">
        <v>12.077999999999999</v>
      </c>
      <c r="N40" s="176">
        <v>12.077999999999999</v>
      </c>
      <c r="O40" s="176">
        <v>12.077999999999999</v>
      </c>
      <c r="P40" s="198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188" t="s">
        <v>14</v>
      </c>
      <c r="B41" s="177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98">
        <f t="shared" si="22"/>
        <v>71.325999999999993</v>
      </c>
      <c r="I41" s="2">
        <v>19</v>
      </c>
      <c r="J41" s="188" t="s">
        <v>14</v>
      </c>
      <c r="K41" s="177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98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189" t="s">
        <v>15</v>
      </c>
      <c r="B42" s="176">
        <v>13.772</v>
      </c>
      <c r="C42" s="176">
        <v>13.772</v>
      </c>
      <c r="D42" s="176">
        <v>13.772</v>
      </c>
      <c r="E42" s="176">
        <v>13.772</v>
      </c>
      <c r="F42" s="176">
        <v>13.75</v>
      </c>
      <c r="G42" s="176">
        <v>13.75</v>
      </c>
      <c r="H42" s="198">
        <f t="shared" si="22"/>
        <v>82.587999999999994</v>
      </c>
      <c r="I42" s="2">
        <v>22</v>
      </c>
      <c r="J42" s="189" t="s">
        <v>15</v>
      </c>
      <c r="K42" s="176">
        <v>19.459</v>
      </c>
      <c r="L42" s="176">
        <v>19.459</v>
      </c>
      <c r="M42" s="176">
        <v>19.459</v>
      </c>
      <c r="N42" s="176">
        <v>19.459</v>
      </c>
      <c r="O42" s="176">
        <v>19.459</v>
      </c>
      <c r="P42" s="198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188" t="s">
        <v>16</v>
      </c>
      <c r="B43" s="176">
        <v>15.574999999999999</v>
      </c>
      <c r="C43" s="176">
        <v>15.525</v>
      </c>
      <c r="D43" s="176">
        <v>15.574999999999999</v>
      </c>
      <c r="E43" s="176">
        <v>15.625</v>
      </c>
      <c r="F43" s="176">
        <v>15.525</v>
      </c>
      <c r="G43" s="176">
        <v>15.55</v>
      </c>
      <c r="H43" s="198">
        <f t="shared" si="22"/>
        <v>93.375</v>
      </c>
      <c r="I43" s="2">
        <v>25</v>
      </c>
      <c r="J43" s="188" t="s">
        <v>16</v>
      </c>
      <c r="K43" s="176">
        <f>K48*$Q$43/1000</f>
        <v>23.31</v>
      </c>
      <c r="L43" s="176">
        <f t="shared" ref="L43:O43" si="24">L48*$Q$43/1000</f>
        <v>23.31</v>
      </c>
      <c r="M43" s="176">
        <f t="shared" si="24"/>
        <v>23.274999999999999</v>
      </c>
      <c r="N43" s="176">
        <f t="shared" si="24"/>
        <v>23.31</v>
      </c>
      <c r="O43" s="176">
        <f t="shared" si="24"/>
        <v>23.344999999999999</v>
      </c>
      <c r="P43" s="198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189" t="s">
        <v>17</v>
      </c>
      <c r="B44" s="176">
        <v>16.8</v>
      </c>
      <c r="C44" s="176">
        <v>15.8355</v>
      </c>
      <c r="D44" s="176">
        <v>15.8865</v>
      </c>
      <c r="E44" s="176">
        <v>15.9375</v>
      </c>
      <c r="F44" s="176">
        <v>15.8355</v>
      </c>
      <c r="G44" s="176">
        <v>15.861000000000001</v>
      </c>
      <c r="H44" s="198">
        <f t="shared" si="22"/>
        <v>96.155999999999992</v>
      </c>
      <c r="I44" s="2">
        <v>25.5</v>
      </c>
      <c r="J44" s="189" t="s">
        <v>17</v>
      </c>
      <c r="K44" s="176">
        <f>K48*$Q$44/1000</f>
        <v>27.306000000000001</v>
      </c>
      <c r="L44" s="176">
        <f t="shared" ref="L44:O44" si="25">L48*$Q$44/1000</f>
        <v>27.306000000000001</v>
      </c>
      <c r="M44" s="176">
        <f t="shared" si="25"/>
        <v>27.265000000000001</v>
      </c>
      <c r="N44" s="176">
        <f t="shared" si="25"/>
        <v>27.306000000000001</v>
      </c>
      <c r="O44" s="176">
        <f t="shared" si="25"/>
        <v>27.347000000000001</v>
      </c>
      <c r="P44" s="198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188" t="s">
        <v>18</v>
      </c>
      <c r="B45" s="176">
        <f>B48*$I$45/1000</f>
        <v>12.22</v>
      </c>
      <c r="C45" s="176">
        <f t="shared" ref="C45:G45" si="26">C48*$I$45/1000</f>
        <v>15.054</v>
      </c>
      <c r="D45" s="176">
        <f t="shared" si="26"/>
        <v>15.054</v>
      </c>
      <c r="E45" s="176">
        <f t="shared" si="26"/>
        <v>21.71</v>
      </c>
      <c r="F45" s="176">
        <f t="shared" si="26"/>
        <v>20.149999999999999</v>
      </c>
      <c r="G45" s="176">
        <f t="shared" si="26"/>
        <v>12.558</v>
      </c>
      <c r="H45" s="198">
        <f t="shared" si="22"/>
        <v>96.746000000000009</v>
      </c>
      <c r="I45" s="2">
        <v>26</v>
      </c>
      <c r="J45" s="188" t="s">
        <v>18</v>
      </c>
      <c r="K45" s="176">
        <f>K48*$Q$45/1000</f>
        <v>30.969000000000001</v>
      </c>
      <c r="L45" s="176">
        <f t="shared" ref="L45:O45" si="27">L48*$Q$45/1000</f>
        <v>30.969000000000001</v>
      </c>
      <c r="M45" s="176">
        <f t="shared" si="27"/>
        <v>30.922499999999999</v>
      </c>
      <c r="N45" s="176">
        <f t="shared" si="27"/>
        <v>30.969000000000001</v>
      </c>
      <c r="O45" s="176">
        <f t="shared" si="27"/>
        <v>31.015499999999999</v>
      </c>
      <c r="P45" s="198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189" t="s">
        <v>10</v>
      </c>
      <c r="B46" s="178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98">
        <f t="shared" si="22"/>
        <v>552.81099999999992</v>
      </c>
      <c r="J46" s="153" t="s">
        <v>10</v>
      </c>
      <c r="K46" s="178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98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190" t="s">
        <v>19</v>
      </c>
      <c r="B47" s="179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99">
        <f>+((H46/H48)/7)*1000</f>
        <v>21.223595807578601</v>
      </c>
      <c r="J47" s="207" t="s">
        <v>19</v>
      </c>
      <c r="K47" s="179">
        <v>30</v>
      </c>
      <c r="L47" s="30">
        <v>30</v>
      </c>
      <c r="M47" s="30">
        <v>30</v>
      </c>
      <c r="N47" s="30">
        <v>30</v>
      </c>
      <c r="O47" s="30">
        <v>30</v>
      </c>
      <c r="P47" s="199">
        <f>+((P46/P48)/7)*1000</f>
        <v>29.734019734019739</v>
      </c>
      <c r="Q47" s="64"/>
      <c r="R47" s="64"/>
    </row>
    <row r="48" spans="1:30" ht="33.75" customHeight="1" x14ac:dyDescent="0.25">
      <c r="A48" s="191" t="s">
        <v>20</v>
      </c>
      <c r="B48" s="180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200">
        <f>SUM(B48:G48)</f>
        <v>3721</v>
      </c>
      <c r="I48" s="65"/>
      <c r="J48" s="191" t="s">
        <v>20</v>
      </c>
      <c r="K48" s="203">
        <v>666</v>
      </c>
      <c r="L48" s="66">
        <v>666</v>
      </c>
      <c r="M48" s="66">
        <v>665</v>
      </c>
      <c r="N48" s="66">
        <v>666</v>
      </c>
      <c r="O48" s="66">
        <v>667</v>
      </c>
      <c r="P48" s="209">
        <f>SUM(K48:O48)</f>
        <v>3330</v>
      </c>
      <c r="Q48" s="67"/>
      <c r="R48" s="67"/>
    </row>
    <row r="49" spans="1:30" ht="33.75" customHeight="1" x14ac:dyDescent="0.25">
      <c r="A49" s="192" t="s">
        <v>21</v>
      </c>
      <c r="B49" s="181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201">
        <f>((H46*1000)/H48)/7</f>
        <v>21.223595807578601</v>
      </c>
      <c r="J49" s="192" t="s">
        <v>21</v>
      </c>
      <c r="K49" s="181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210">
        <f>((P46*1000)/P48)/7</f>
        <v>29.734019734019739</v>
      </c>
      <c r="Q49" s="67"/>
      <c r="R49" s="67"/>
    </row>
    <row r="50" spans="1:30" ht="33.75" customHeight="1" x14ac:dyDescent="0.25">
      <c r="A50" s="193" t="s">
        <v>22</v>
      </c>
      <c r="B50" s="182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184"/>
      <c r="J50" s="193" t="s">
        <v>22</v>
      </c>
      <c r="K50" s="182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211"/>
    </row>
    <row r="51" spans="1:30" ht="33.75" customHeight="1" thickBot="1" x14ac:dyDescent="0.3">
      <c r="A51" s="194" t="s">
        <v>23</v>
      </c>
      <c r="B51" s="183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202"/>
      <c r="I51" s="50"/>
      <c r="J51" s="194" t="s">
        <v>23</v>
      </c>
      <c r="K51" s="183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8"/>
      <c r="B54" s="69"/>
      <c r="C54" s="69"/>
      <c r="D54" s="69"/>
      <c r="E54" s="69"/>
      <c r="F54" s="69"/>
      <c r="G54" s="69"/>
      <c r="H54" s="69"/>
      <c r="I54" s="69"/>
      <c r="J54" s="255"/>
      <c r="K54" s="255"/>
      <c r="L54" s="69"/>
      <c r="M54" s="69"/>
      <c r="N54" s="69"/>
      <c r="O54" s="70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5" t="s">
        <v>28</v>
      </c>
      <c r="B55" s="253" t="s">
        <v>8</v>
      </c>
      <c r="C55" s="254"/>
      <c r="D55" s="254"/>
      <c r="E55" s="254"/>
      <c r="F55" s="248"/>
      <c r="G55" s="212"/>
      <c r="H55" s="71"/>
      <c r="I55" s="71"/>
      <c r="J55" s="72"/>
      <c r="K55" s="72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86" t="s">
        <v>27</v>
      </c>
      <c r="B56" s="195"/>
      <c r="C56" s="15"/>
      <c r="D56" s="15"/>
      <c r="E56" s="15"/>
      <c r="F56" s="15"/>
      <c r="G56" s="197" t="s">
        <v>10</v>
      </c>
      <c r="I56" s="54"/>
      <c r="J56" s="54"/>
      <c r="K56" s="54"/>
      <c r="L56" s="54"/>
      <c r="M56" s="73"/>
      <c r="N56" s="73"/>
      <c r="O56" s="73"/>
      <c r="P56" s="54"/>
      <c r="Q56" s="54"/>
      <c r="R56" s="74"/>
      <c r="S56" s="74"/>
      <c r="T56" s="74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86" t="s">
        <v>11</v>
      </c>
      <c r="B57" s="195">
        <v>1</v>
      </c>
      <c r="C57" s="56">
        <v>2</v>
      </c>
      <c r="D57" s="56">
        <v>3</v>
      </c>
      <c r="E57" s="56">
        <v>4</v>
      </c>
      <c r="F57" s="56">
        <v>5</v>
      </c>
      <c r="G57" s="197"/>
      <c r="H57" s="54"/>
      <c r="I57" s="54"/>
      <c r="J57" s="54"/>
      <c r="K57" s="54"/>
      <c r="L57" s="54"/>
      <c r="M57" s="73"/>
      <c r="N57" s="73"/>
      <c r="O57" s="73"/>
      <c r="P57" s="54"/>
      <c r="Q57" s="54"/>
      <c r="R57" s="74"/>
      <c r="S57" s="74"/>
      <c r="T57" s="74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88" t="s">
        <v>12</v>
      </c>
      <c r="B58" s="176">
        <v>10.08</v>
      </c>
      <c r="C58" s="176">
        <v>10.08</v>
      </c>
      <c r="D58" s="176">
        <v>10.08</v>
      </c>
      <c r="E58" s="176">
        <v>10.065</v>
      </c>
      <c r="F58" s="176">
        <v>10.065</v>
      </c>
      <c r="G58" s="198">
        <f t="shared" ref="G58:G65" si="32">SUM(B58:F58)</f>
        <v>50.37</v>
      </c>
      <c r="H58" s="75"/>
      <c r="I58" s="54">
        <v>15</v>
      </c>
      <c r="J58" s="54"/>
      <c r="K58" s="54"/>
      <c r="L58" s="54"/>
      <c r="M58" s="73"/>
      <c r="N58" s="73"/>
      <c r="O58" s="73"/>
      <c r="P58" s="54"/>
      <c r="Q58" s="54"/>
      <c r="R58" s="74"/>
      <c r="S58" s="74"/>
      <c r="T58" s="74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89" t="s">
        <v>13</v>
      </c>
      <c r="B59" s="176">
        <v>12.096</v>
      </c>
      <c r="C59" s="176">
        <v>12.096</v>
      </c>
      <c r="D59" s="176">
        <v>12.096</v>
      </c>
      <c r="E59" s="176">
        <v>12.077999999999999</v>
      </c>
      <c r="F59" s="176">
        <v>12.077999999999999</v>
      </c>
      <c r="G59" s="198">
        <f t="shared" si="32"/>
        <v>60.444000000000003</v>
      </c>
      <c r="H59" s="75"/>
      <c r="I59" s="54">
        <v>18</v>
      </c>
      <c r="J59" s="54"/>
      <c r="K59" s="54"/>
      <c r="L59" s="54"/>
      <c r="M59" s="73"/>
      <c r="N59" s="73"/>
      <c r="O59" s="73"/>
      <c r="P59" s="54"/>
      <c r="Q59" s="54"/>
      <c r="R59" s="74"/>
      <c r="S59" s="74"/>
      <c r="T59" s="74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88" t="s">
        <v>14</v>
      </c>
      <c r="B60" s="177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98">
        <f t="shared" si="32"/>
        <v>77.233999999999995</v>
      </c>
      <c r="H60" s="75"/>
      <c r="I60" s="54">
        <v>23</v>
      </c>
      <c r="J60" s="54"/>
      <c r="K60" s="54"/>
      <c r="L60" s="54"/>
      <c r="M60" s="73"/>
      <c r="N60" s="73"/>
      <c r="O60" s="73"/>
      <c r="P60" s="54"/>
      <c r="Q60" s="54"/>
      <c r="R60" s="74"/>
      <c r="S60" s="74"/>
      <c r="T60" s="74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89" t="s">
        <v>15</v>
      </c>
      <c r="B61" s="176">
        <v>19.488</v>
      </c>
      <c r="C61" s="176">
        <v>19.488</v>
      </c>
      <c r="D61" s="176">
        <v>19.488</v>
      </c>
      <c r="E61" s="176">
        <v>19.459</v>
      </c>
      <c r="F61" s="176">
        <v>19.459</v>
      </c>
      <c r="G61" s="198">
        <f t="shared" si="32"/>
        <v>97.382000000000005</v>
      </c>
      <c r="H61" s="75"/>
      <c r="I61" s="54">
        <v>29</v>
      </c>
      <c r="J61" s="54"/>
      <c r="K61" s="54"/>
      <c r="L61" s="54"/>
      <c r="M61" s="73"/>
      <c r="N61" s="73"/>
      <c r="O61" s="73"/>
      <c r="P61" s="54"/>
      <c r="Q61" s="54"/>
      <c r="R61" s="74"/>
      <c r="S61" s="74"/>
      <c r="T61" s="74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88" t="s">
        <v>16</v>
      </c>
      <c r="B62" s="176">
        <f>B67*$I$62/1000</f>
        <v>23.24</v>
      </c>
      <c r="C62" s="176">
        <f>C67*$I$62/1000</f>
        <v>23.135000000000002</v>
      </c>
      <c r="D62" s="176">
        <f>D67*$I$62/1000</f>
        <v>23.204999999999998</v>
      </c>
      <c r="E62" s="176">
        <f>E67*$I$62/1000</f>
        <v>23.274999999999999</v>
      </c>
      <c r="F62" s="176">
        <f>F67*$I$62/1000</f>
        <v>23.274999999999999</v>
      </c>
      <c r="G62" s="198">
        <f t="shared" si="32"/>
        <v>116.13</v>
      </c>
      <c r="H62" s="75"/>
      <c r="I62" s="54">
        <v>35</v>
      </c>
      <c r="J62" s="54"/>
      <c r="K62" s="54"/>
      <c r="L62" s="54"/>
      <c r="M62" s="73"/>
      <c r="N62" s="73"/>
      <c r="O62" s="73"/>
      <c r="P62" s="54"/>
      <c r="Q62" s="54"/>
      <c r="R62" s="74"/>
      <c r="S62" s="74"/>
      <c r="T62" s="74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89" t="s">
        <v>17</v>
      </c>
      <c r="B63" s="176">
        <f>B67*$I$63/1000</f>
        <v>27.224</v>
      </c>
      <c r="C63" s="176">
        <f>C67*$I$63/1000</f>
        <v>27.100999999999999</v>
      </c>
      <c r="D63" s="176">
        <f>D67*$I$63/1000</f>
        <v>27.183</v>
      </c>
      <c r="E63" s="176">
        <f>E67*$I$63/1000</f>
        <v>27.265000000000001</v>
      </c>
      <c r="F63" s="176">
        <f>F67*$I$63/1000</f>
        <v>27.265000000000001</v>
      </c>
      <c r="G63" s="198">
        <f t="shared" si="32"/>
        <v>136.03800000000001</v>
      </c>
      <c r="H63" s="75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188" t="s">
        <v>18</v>
      </c>
      <c r="B64" s="176">
        <f>B67*$I$64/1000</f>
        <v>29.88</v>
      </c>
      <c r="C64" s="176">
        <f>C67*$I$64/1000</f>
        <v>29.745000000000001</v>
      </c>
      <c r="D64" s="176">
        <f>D67*$I$64/1000</f>
        <v>29.835000000000001</v>
      </c>
      <c r="E64" s="176">
        <f>E67*$I$64/1000</f>
        <v>29.925000000000001</v>
      </c>
      <c r="F64" s="176">
        <f>F67*$I$64/1000</f>
        <v>29.925000000000001</v>
      </c>
      <c r="G64" s="198">
        <f t="shared" si="32"/>
        <v>149.31</v>
      </c>
      <c r="H64" s="75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216" t="s">
        <v>10</v>
      </c>
      <c r="B65" s="178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98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90" t="s">
        <v>19</v>
      </c>
      <c r="B66" s="179">
        <v>30</v>
      </c>
      <c r="C66" s="30">
        <v>30</v>
      </c>
      <c r="D66" s="30">
        <v>30</v>
      </c>
      <c r="E66" s="30">
        <v>30</v>
      </c>
      <c r="F66" s="30">
        <v>30</v>
      </c>
      <c r="G66" s="199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91" t="s">
        <v>20</v>
      </c>
      <c r="B67" s="203">
        <v>664</v>
      </c>
      <c r="C67" s="66">
        <v>661</v>
      </c>
      <c r="D67" s="66">
        <v>663</v>
      </c>
      <c r="E67" s="66">
        <v>665</v>
      </c>
      <c r="F67" s="66">
        <v>665</v>
      </c>
      <c r="G67" s="209">
        <f>SUM(B67:F67)</f>
        <v>3318</v>
      </c>
      <c r="I67" s="76"/>
      <c r="M67" s="3"/>
      <c r="N67" s="3"/>
      <c r="O67" s="3"/>
      <c r="P67" s="3"/>
      <c r="Q67" s="3"/>
    </row>
    <row r="68" spans="1:28" ht="33.75" customHeight="1" x14ac:dyDescent="0.25">
      <c r="A68" s="192" t="s">
        <v>21</v>
      </c>
      <c r="B68" s="181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213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193" t="s">
        <v>22</v>
      </c>
      <c r="B69" s="182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184"/>
      <c r="H69" s="50"/>
      <c r="Q69" s="3"/>
    </row>
    <row r="70" spans="1:28" ht="33.75" customHeight="1" thickBot="1" x14ac:dyDescent="0.3">
      <c r="A70" s="194" t="s">
        <v>23</v>
      </c>
      <c r="B70" s="183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214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7"/>
    </row>
    <row r="73" spans="1:28" ht="33.75" customHeight="1" x14ac:dyDescent="0.25"/>
    <row r="74" spans="1:28" ht="33.75" customHeight="1" x14ac:dyDescent="0.25">
      <c r="A74" s="54"/>
      <c r="B74" s="74"/>
      <c r="C74" s="74"/>
      <c r="D74" s="74"/>
      <c r="E74" s="74"/>
      <c r="F74" s="74"/>
      <c r="G74" s="74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S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A00D-11CE-4D3C-A01D-7FAD8F640E8F}">
  <dimension ref="A1:AD239"/>
  <sheetViews>
    <sheetView topLeftCell="A15" zoomScale="30" zoomScaleNormal="30" workbookViewId="0">
      <selection activeCell="I23" sqref="I23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45" t="s">
        <v>0</v>
      </c>
      <c r="B3" s="245"/>
      <c r="C3" s="245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"/>
      <c r="Z3" s="2"/>
      <c r="AA3" s="2"/>
      <c r="AB3" s="2"/>
      <c r="AC3" s="2"/>
      <c r="AD3" s="2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7" t="s">
        <v>1</v>
      </c>
      <c r="B9" s="237"/>
      <c r="C9" s="237"/>
      <c r="D9" s="1"/>
      <c r="E9" s="246" t="s">
        <v>2</v>
      </c>
      <c r="F9" s="246"/>
      <c r="G9" s="246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46"/>
      <c r="S9" s="24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7"/>
      <c r="B10" s="237"/>
      <c r="C10" s="2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7" t="s">
        <v>4</v>
      </c>
      <c r="B11" s="237"/>
      <c r="C11" s="237"/>
      <c r="D11" s="1"/>
      <c r="E11" s="235">
        <v>2</v>
      </c>
      <c r="F11" s="1"/>
      <c r="G11" s="1"/>
      <c r="H11" s="1"/>
      <c r="I11" s="1"/>
      <c r="J11" s="1"/>
      <c r="K11" s="247" t="s">
        <v>55</v>
      </c>
      <c r="L11" s="247"/>
      <c r="M11" s="236"/>
      <c r="N11" s="2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7"/>
      <c r="B12" s="237"/>
      <c r="C12" s="237"/>
      <c r="D12" s="1"/>
      <c r="E12" s="5"/>
      <c r="F12" s="1"/>
      <c r="G12" s="1"/>
      <c r="H12" s="1"/>
      <c r="I12" s="1"/>
      <c r="J12" s="1"/>
      <c r="K12" s="236"/>
      <c r="L12" s="236"/>
      <c r="M12" s="236"/>
      <c r="N12" s="2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1"/>
      <c r="X13" s="1"/>
      <c r="Y13" s="1"/>
    </row>
    <row r="14" spans="1:30" s="3" customFormat="1" ht="27" thickBot="1" x14ac:dyDescent="0.3">
      <c r="A14" s="2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185" t="s">
        <v>7</v>
      </c>
      <c r="B15" s="259" t="s">
        <v>25</v>
      </c>
      <c r="C15" s="260"/>
      <c r="D15" s="260"/>
      <c r="E15" s="260"/>
      <c r="F15" s="260"/>
      <c r="G15" s="260"/>
      <c r="H15" s="260"/>
      <c r="I15" s="260"/>
      <c r="J15" s="261"/>
      <c r="K15" s="262" t="s">
        <v>8</v>
      </c>
      <c r="L15" s="263"/>
      <c r="M15" s="263"/>
      <c r="N15" s="263"/>
      <c r="O15" s="263"/>
      <c r="P15" s="263"/>
      <c r="Q15" s="264"/>
      <c r="R15" s="12"/>
    </row>
    <row r="16" spans="1:30" ht="39.950000000000003" customHeight="1" x14ac:dyDescent="0.25">
      <c r="A16" s="186" t="s">
        <v>9</v>
      </c>
      <c r="B16" s="239"/>
      <c r="C16" s="240"/>
      <c r="D16" s="241"/>
      <c r="E16" s="240"/>
      <c r="F16" s="240"/>
      <c r="G16" s="240"/>
      <c r="H16" s="241"/>
      <c r="I16" s="240"/>
      <c r="J16" s="240"/>
      <c r="K16" s="226"/>
      <c r="L16" s="227"/>
      <c r="M16" s="227"/>
      <c r="N16" s="227"/>
      <c r="O16" s="227"/>
      <c r="P16" s="227"/>
      <c r="Q16" s="227"/>
      <c r="R16" s="17" t="s">
        <v>10</v>
      </c>
      <c r="T16" s="19"/>
      <c r="U16" s="19"/>
    </row>
    <row r="17" spans="1:30" ht="39.950000000000003" customHeight="1" x14ac:dyDescent="0.25">
      <c r="A17" s="187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188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244">
        <v>29</v>
      </c>
      <c r="T18" s="2"/>
      <c r="U18" s="19"/>
    </row>
    <row r="19" spans="1:30" ht="39.950000000000003" customHeight="1" x14ac:dyDescent="0.25">
      <c r="A19" s="189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188" t="s">
        <v>14</v>
      </c>
      <c r="B20" s="77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189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188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189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188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189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190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191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192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C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193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194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185" t="s">
        <v>24</v>
      </c>
      <c r="B36" s="248" t="s">
        <v>25</v>
      </c>
      <c r="C36" s="249"/>
      <c r="D36" s="249"/>
      <c r="E36" s="249"/>
      <c r="F36" s="249"/>
      <c r="G36" s="249"/>
      <c r="H36" s="196"/>
      <c r="I36" s="53" t="s">
        <v>26</v>
      </c>
      <c r="J36" s="204"/>
      <c r="K36" s="254" t="s">
        <v>25</v>
      </c>
      <c r="L36" s="254"/>
      <c r="M36" s="254"/>
      <c r="N36" s="254"/>
      <c r="O36" s="248"/>
      <c r="P36" s="208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186" t="s">
        <v>27</v>
      </c>
      <c r="B37" s="195"/>
      <c r="C37" s="15"/>
      <c r="D37" s="15"/>
      <c r="E37" s="15"/>
      <c r="F37" s="15"/>
      <c r="G37" s="15"/>
      <c r="H37" s="197" t="s">
        <v>10</v>
      </c>
      <c r="J37" s="205"/>
      <c r="K37" s="195"/>
      <c r="L37" s="15"/>
      <c r="M37" s="15"/>
      <c r="N37" s="15"/>
      <c r="O37" s="15"/>
      <c r="P37" s="197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187" t="s">
        <v>11</v>
      </c>
      <c r="B38" s="175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97"/>
      <c r="J38" s="206" t="s">
        <v>11</v>
      </c>
      <c r="K38" s="195">
        <v>1</v>
      </c>
      <c r="L38" s="56">
        <v>2</v>
      </c>
      <c r="M38" s="56">
        <v>3</v>
      </c>
      <c r="N38" s="56">
        <v>4</v>
      </c>
      <c r="O38" s="56">
        <v>5</v>
      </c>
      <c r="P38" s="197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188" t="s">
        <v>12</v>
      </c>
      <c r="B39" s="22">
        <f>B48*$I$39/1000</f>
        <v>13.103999999999999</v>
      </c>
      <c r="C39" s="176">
        <f t="shared" ref="C39:G39" si="16">C48*$I$39/1000</f>
        <v>16.184000000000001</v>
      </c>
      <c r="D39" s="176">
        <f t="shared" si="16"/>
        <v>16.212</v>
      </c>
      <c r="E39" s="176">
        <f t="shared" si="16"/>
        <v>23.38</v>
      </c>
      <c r="F39" s="176">
        <f t="shared" si="16"/>
        <v>21.7</v>
      </c>
      <c r="G39" s="176">
        <f t="shared" si="16"/>
        <v>13.523999999999999</v>
      </c>
      <c r="H39" s="198">
        <f t="shared" ref="H39:H46" si="17">SUM(B39:G39)</f>
        <v>104.104</v>
      </c>
      <c r="I39" s="244">
        <v>28</v>
      </c>
      <c r="J39" s="188" t="s">
        <v>12</v>
      </c>
      <c r="K39" s="176">
        <f>K48*$Q$39/1000</f>
        <v>33.506999999999998</v>
      </c>
      <c r="L39" s="176">
        <f t="shared" ref="L39:O39" si="18">L48*$Q$39/1000</f>
        <v>33.813000000000002</v>
      </c>
      <c r="M39" s="176">
        <f t="shared" si="18"/>
        <v>33.762</v>
      </c>
      <c r="N39" s="176">
        <f t="shared" si="18"/>
        <v>33.863999999999997</v>
      </c>
      <c r="O39" s="176">
        <f t="shared" si="18"/>
        <v>33.762</v>
      </c>
      <c r="P39" s="198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189" t="s">
        <v>13</v>
      </c>
      <c r="B40" s="176">
        <v>14.196</v>
      </c>
      <c r="C40" s="176">
        <v>17.195499999999999</v>
      </c>
      <c r="D40" s="176">
        <v>16.887499999999999</v>
      </c>
      <c r="E40" s="176">
        <v>23.38</v>
      </c>
      <c r="F40" s="176">
        <v>21.247916666666665</v>
      </c>
      <c r="G40" s="176">
        <v>12.960500000000001</v>
      </c>
      <c r="H40" s="198">
        <f t="shared" si="17"/>
        <v>105.86741666666666</v>
      </c>
      <c r="I40" s="2"/>
      <c r="J40" s="189" t="s">
        <v>13</v>
      </c>
      <c r="K40" s="176">
        <f>K48*$Q$40/1000</f>
        <v>35.478000000000002</v>
      </c>
      <c r="L40" s="176">
        <f t="shared" ref="L40:O40" si="20">L48*$Q$40/1000</f>
        <v>35.802</v>
      </c>
      <c r="M40" s="176">
        <f t="shared" si="20"/>
        <v>35.747999999999998</v>
      </c>
      <c r="N40" s="176">
        <f t="shared" si="20"/>
        <v>35.856000000000002</v>
      </c>
      <c r="O40" s="176">
        <f t="shared" si="20"/>
        <v>35.747999999999998</v>
      </c>
      <c r="P40" s="198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188" t="s">
        <v>14</v>
      </c>
      <c r="B41" s="177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98">
        <f t="shared" si="17"/>
        <v>105.86741666666666</v>
      </c>
      <c r="I41" s="2"/>
      <c r="J41" s="188" t="s">
        <v>14</v>
      </c>
      <c r="K41" s="177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98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189" t="s">
        <v>15</v>
      </c>
      <c r="B42" s="176">
        <v>14.196</v>
      </c>
      <c r="C42" s="176">
        <v>17.195499999999999</v>
      </c>
      <c r="D42" s="176">
        <v>16.887499999999999</v>
      </c>
      <c r="E42" s="176">
        <v>23.38</v>
      </c>
      <c r="F42" s="176">
        <v>21.247916666666665</v>
      </c>
      <c r="G42" s="176">
        <v>12.960500000000001</v>
      </c>
      <c r="H42" s="198">
        <f t="shared" si="17"/>
        <v>105.86741666666666</v>
      </c>
      <c r="I42" s="2"/>
      <c r="J42" s="189" t="s">
        <v>15</v>
      </c>
      <c r="K42" s="176">
        <f>K48*$Q$42/1000</f>
        <v>42.704999999999998</v>
      </c>
      <c r="L42" s="176">
        <f t="shared" ref="L42:O42" si="22">L48*$Q$42/1000</f>
        <v>43.094999999999999</v>
      </c>
      <c r="M42" s="176">
        <f t="shared" si="22"/>
        <v>43.03</v>
      </c>
      <c r="N42" s="176">
        <f t="shared" si="22"/>
        <v>43.16</v>
      </c>
      <c r="O42" s="176">
        <f t="shared" si="22"/>
        <v>43.03</v>
      </c>
      <c r="P42" s="198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188" t="s">
        <v>16</v>
      </c>
      <c r="B43" s="176">
        <v>14.196</v>
      </c>
      <c r="C43" s="176">
        <v>17.195499999999999</v>
      </c>
      <c r="D43" s="176">
        <v>16.887499999999999</v>
      </c>
      <c r="E43" s="176">
        <v>23.38</v>
      </c>
      <c r="F43" s="176">
        <v>21.247916666666665</v>
      </c>
      <c r="G43" s="176">
        <v>12.960500000000001</v>
      </c>
      <c r="H43" s="198">
        <f t="shared" si="17"/>
        <v>105.86741666666666</v>
      </c>
      <c r="I43" s="2"/>
      <c r="J43" s="188" t="s">
        <v>16</v>
      </c>
      <c r="K43" s="176">
        <f>K48*$Q$43/1000</f>
        <v>47.960999999999999</v>
      </c>
      <c r="L43" s="176">
        <f t="shared" ref="L43:O43" si="23">L48*$Q$43/1000</f>
        <v>48.399000000000001</v>
      </c>
      <c r="M43" s="176">
        <f t="shared" si="23"/>
        <v>48.326000000000001</v>
      </c>
      <c r="N43" s="176">
        <f t="shared" si="23"/>
        <v>48.472000000000001</v>
      </c>
      <c r="O43" s="176">
        <f t="shared" si="23"/>
        <v>48.326000000000001</v>
      </c>
      <c r="P43" s="198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189" t="s">
        <v>17</v>
      </c>
      <c r="B44" s="176">
        <v>14.196</v>
      </c>
      <c r="C44" s="176">
        <v>17.195499999999999</v>
      </c>
      <c r="D44" s="176">
        <v>16.887499999999999</v>
      </c>
      <c r="E44" s="176">
        <v>23.38</v>
      </c>
      <c r="F44" s="176">
        <v>21.247916666666665</v>
      </c>
      <c r="G44" s="176">
        <v>12.960500000000001</v>
      </c>
      <c r="H44" s="198">
        <f t="shared" si="17"/>
        <v>105.86741666666666</v>
      </c>
      <c r="I44" s="2"/>
      <c r="J44" s="189" t="s">
        <v>17</v>
      </c>
      <c r="K44" s="176">
        <f>K48*$Q$44/1000</f>
        <v>49.274999999999999</v>
      </c>
      <c r="L44" s="176">
        <f t="shared" ref="L44:O44" si="24">L48*$Q$44/1000</f>
        <v>49.725000000000001</v>
      </c>
      <c r="M44" s="176">
        <f t="shared" si="24"/>
        <v>49.65</v>
      </c>
      <c r="N44" s="176">
        <f t="shared" si="24"/>
        <v>49.8</v>
      </c>
      <c r="O44" s="176">
        <f t="shared" si="24"/>
        <v>49.65</v>
      </c>
      <c r="P44" s="198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188" t="s">
        <v>18</v>
      </c>
      <c r="B45" s="176">
        <v>14.196</v>
      </c>
      <c r="C45" s="176">
        <v>17.195499999999999</v>
      </c>
      <c r="D45" s="176">
        <v>16.887499999999999</v>
      </c>
      <c r="E45" s="176">
        <v>23.38</v>
      </c>
      <c r="F45" s="176">
        <v>21.247916666666665</v>
      </c>
      <c r="G45" s="176">
        <v>12.960500000000001</v>
      </c>
      <c r="H45" s="198">
        <f t="shared" si="17"/>
        <v>105.86741666666666</v>
      </c>
      <c r="I45" s="2"/>
      <c r="J45" s="188" t="s">
        <v>18</v>
      </c>
      <c r="K45" s="176">
        <f>K48*$Q$45/1000</f>
        <v>49.932000000000002</v>
      </c>
      <c r="L45" s="176">
        <f t="shared" ref="L45:O45" si="25">L48*$Q$45/1000</f>
        <v>50.387999999999998</v>
      </c>
      <c r="M45" s="176">
        <f t="shared" si="25"/>
        <v>50.311999999999998</v>
      </c>
      <c r="N45" s="176">
        <f t="shared" si="25"/>
        <v>50.463999999999999</v>
      </c>
      <c r="O45" s="176">
        <f t="shared" si="25"/>
        <v>50.311999999999998</v>
      </c>
      <c r="P45" s="198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189" t="s">
        <v>10</v>
      </c>
      <c r="B46" s="178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98">
        <f t="shared" si="17"/>
        <v>739.30849999999998</v>
      </c>
      <c r="J46" s="153" t="s">
        <v>10</v>
      </c>
      <c r="K46" s="178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98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190" t="s">
        <v>19</v>
      </c>
      <c r="B47" s="179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99">
        <f>+((H46/H48)/7)*1000</f>
        <v>28.406535771920389</v>
      </c>
      <c r="J47" s="207" t="s">
        <v>19</v>
      </c>
      <c r="K47" s="179">
        <v>65</v>
      </c>
      <c r="L47" s="30">
        <v>65</v>
      </c>
      <c r="M47" s="30">
        <v>65</v>
      </c>
      <c r="N47" s="30">
        <v>65</v>
      </c>
      <c r="O47" s="30">
        <v>65</v>
      </c>
      <c r="P47" s="199">
        <f>+((P46/P48)/7)*1000</f>
        <v>64.857142857142861</v>
      </c>
      <c r="Q47" s="64"/>
      <c r="R47" s="64"/>
    </row>
    <row r="48" spans="1:30" ht="33.75" customHeight="1" x14ac:dyDescent="0.25">
      <c r="A48" s="191" t="s">
        <v>20</v>
      </c>
      <c r="B48" s="180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200">
        <f>SUM(B48:G48)</f>
        <v>3718</v>
      </c>
      <c r="I48" s="65"/>
      <c r="J48" s="191" t="s">
        <v>20</v>
      </c>
      <c r="K48" s="203">
        <v>657</v>
      </c>
      <c r="L48" s="66">
        <v>663</v>
      </c>
      <c r="M48" s="66">
        <v>662</v>
      </c>
      <c r="N48" s="66">
        <v>664</v>
      </c>
      <c r="O48" s="66">
        <v>662</v>
      </c>
      <c r="P48" s="209">
        <f>SUM(K48:O48)</f>
        <v>3308</v>
      </c>
      <c r="Q48" s="67"/>
      <c r="R48" s="67"/>
    </row>
    <row r="49" spans="1:30" ht="33.75" customHeight="1" x14ac:dyDescent="0.25">
      <c r="A49" s="192" t="s">
        <v>21</v>
      </c>
      <c r="B49" s="181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201">
        <f>((H46*1000)/H48)/7</f>
        <v>28.406535771920385</v>
      </c>
      <c r="J49" s="192" t="s">
        <v>21</v>
      </c>
      <c r="K49" s="181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210">
        <f>((P46*1000)/P48)/7</f>
        <v>64.857142857142861</v>
      </c>
      <c r="Q49" s="67"/>
      <c r="R49" s="67"/>
    </row>
    <row r="50" spans="1:30" ht="33.75" customHeight="1" x14ac:dyDescent="0.25">
      <c r="A50" s="193" t="s">
        <v>22</v>
      </c>
      <c r="B50" s="182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184"/>
      <c r="J50" s="193" t="s">
        <v>22</v>
      </c>
      <c r="K50" s="182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211"/>
    </row>
    <row r="51" spans="1:30" ht="33.75" customHeight="1" thickBot="1" x14ac:dyDescent="0.3">
      <c r="A51" s="194" t="s">
        <v>23</v>
      </c>
      <c r="B51" s="183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202"/>
      <c r="I51" s="50"/>
      <c r="J51" s="194" t="s">
        <v>23</v>
      </c>
      <c r="K51" s="183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8"/>
      <c r="B54" s="69"/>
      <c r="C54" s="69"/>
      <c r="D54" s="69"/>
      <c r="E54" s="69"/>
      <c r="F54" s="69"/>
      <c r="G54" s="69"/>
      <c r="H54" s="69"/>
      <c r="I54" s="69"/>
      <c r="J54" s="255"/>
      <c r="K54" s="255"/>
      <c r="L54" s="69"/>
      <c r="M54" s="69"/>
      <c r="N54" s="69"/>
      <c r="O54" s="70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5" t="s">
        <v>28</v>
      </c>
      <c r="B55" s="253" t="s">
        <v>8</v>
      </c>
      <c r="C55" s="254"/>
      <c r="D55" s="254"/>
      <c r="E55" s="254"/>
      <c r="F55" s="248"/>
      <c r="G55" s="212"/>
      <c r="H55" s="71"/>
      <c r="I55" s="71"/>
      <c r="J55" s="72"/>
      <c r="K55" s="72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86" t="s">
        <v>27</v>
      </c>
      <c r="B56" s="195"/>
      <c r="C56" s="15"/>
      <c r="D56" s="15"/>
      <c r="E56" s="15"/>
      <c r="F56" s="15"/>
      <c r="G56" s="197" t="s">
        <v>10</v>
      </c>
      <c r="I56" s="54"/>
      <c r="J56" s="54"/>
      <c r="K56" s="54"/>
      <c r="L56" s="54"/>
      <c r="M56" s="73"/>
      <c r="N56" s="73"/>
      <c r="O56" s="73"/>
      <c r="P56" s="54"/>
      <c r="Q56" s="54"/>
      <c r="R56" s="74"/>
      <c r="S56" s="74"/>
      <c r="T56" s="74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86" t="s">
        <v>11</v>
      </c>
      <c r="B57" s="195">
        <v>1</v>
      </c>
      <c r="C57" s="56">
        <v>2</v>
      </c>
      <c r="D57" s="56">
        <v>3</v>
      </c>
      <c r="E57" s="56">
        <v>4</v>
      </c>
      <c r="F57" s="56">
        <v>5</v>
      </c>
      <c r="G57" s="197"/>
      <c r="H57" s="54"/>
      <c r="I57" s="54"/>
      <c r="J57" s="54"/>
      <c r="K57" s="54"/>
      <c r="L57" s="54"/>
      <c r="M57" s="73"/>
      <c r="N57" s="73"/>
      <c r="O57" s="73"/>
      <c r="P57" s="54"/>
      <c r="Q57" s="54"/>
      <c r="R57" s="74"/>
      <c r="S57" s="74"/>
      <c r="T57" s="74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88" t="s">
        <v>12</v>
      </c>
      <c r="B58" s="176">
        <f>B67*$I$58/1000</f>
        <v>33.609000000000002</v>
      </c>
      <c r="C58" s="176">
        <f t="shared" ref="C58:F58" si="30">C67*$I$58/1000</f>
        <v>33.098999999999997</v>
      </c>
      <c r="D58" s="176">
        <f t="shared" si="30"/>
        <v>32.997</v>
      </c>
      <c r="E58" s="176">
        <f t="shared" si="30"/>
        <v>33.353999999999999</v>
      </c>
      <c r="F58" s="176">
        <f t="shared" si="30"/>
        <v>33.353999999999999</v>
      </c>
      <c r="G58" s="198">
        <f t="shared" ref="G58:G65" si="31">SUM(B58:F58)</f>
        <v>166.41300000000001</v>
      </c>
      <c r="H58" s="75"/>
      <c r="I58" s="2">
        <v>51</v>
      </c>
      <c r="J58" s="54"/>
      <c r="K58" s="54"/>
      <c r="L58" s="54"/>
      <c r="M58" s="73"/>
      <c r="N58" s="73"/>
      <c r="O58" s="73"/>
      <c r="P58" s="54"/>
      <c r="Q58" s="54"/>
      <c r="R58" s="74"/>
      <c r="S58" s="74"/>
      <c r="T58" s="74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89" t="s">
        <v>13</v>
      </c>
      <c r="B59" s="176">
        <f>B67*$I$59/1000</f>
        <v>35.585999999999999</v>
      </c>
      <c r="C59" s="176">
        <f t="shared" ref="C59:F59" si="32">C67*$I$59/1000</f>
        <v>35.045999999999999</v>
      </c>
      <c r="D59" s="176">
        <f t="shared" si="32"/>
        <v>34.938000000000002</v>
      </c>
      <c r="E59" s="176">
        <f t="shared" si="32"/>
        <v>35.316000000000003</v>
      </c>
      <c r="F59" s="176">
        <f t="shared" si="32"/>
        <v>35.316000000000003</v>
      </c>
      <c r="G59" s="198">
        <f t="shared" si="31"/>
        <v>176.20200000000003</v>
      </c>
      <c r="H59" s="75"/>
      <c r="I59" s="2">
        <v>54</v>
      </c>
      <c r="J59" s="54"/>
      <c r="K59" s="54"/>
      <c r="L59" s="54"/>
      <c r="M59" s="73"/>
      <c r="N59" s="73"/>
      <c r="O59" s="73"/>
      <c r="P59" s="54"/>
      <c r="Q59" s="54"/>
      <c r="R59" s="74"/>
      <c r="S59" s="74"/>
      <c r="T59" s="74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88" t="s">
        <v>14</v>
      </c>
      <c r="B60" s="177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98">
        <f t="shared" si="31"/>
        <v>192.517</v>
      </c>
      <c r="H60" s="75"/>
      <c r="I60" s="2">
        <v>59</v>
      </c>
      <c r="J60" s="54"/>
      <c r="K60" s="54"/>
      <c r="L60" s="54"/>
      <c r="M60" s="73"/>
      <c r="N60" s="73"/>
      <c r="O60" s="73"/>
      <c r="P60" s="54"/>
      <c r="Q60" s="54"/>
      <c r="R60" s="74"/>
      <c r="S60" s="74"/>
      <c r="T60" s="74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89" t="s">
        <v>15</v>
      </c>
      <c r="B61" s="176">
        <f>B67*$I$61/1000</f>
        <v>42.835000000000001</v>
      </c>
      <c r="C61" s="176">
        <f t="shared" ref="C61:F61" si="34">C67*$I$61/1000</f>
        <v>42.185000000000002</v>
      </c>
      <c r="D61" s="176">
        <f t="shared" si="34"/>
        <v>42.055</v>
      </c>
      <c r="E61" s="176">
        <f t="shared" si="34"/>
        <v>42.51</v>
      </c>
      <c r="F61" s="176">
        <f t="shared" si="34"/>
        <v>42.51</v>
      </c>
      <c r="G61" s="198">
        <f t="shared" si="31"/>
        <v>212.095</v>
      </c>
      <c r="H61" s="75"/>
      <c r="I61" s="2">
        <v>65</v>
      </c>
      <c r="J61" s="54"/>
      <c r="K61" s="54"/>
      <c r="L61" s="54"/>
      <c r="M61" s="73"/>
      <c r="N61" s="73"/>
      <c r="O61" s="73"/>
      <c r="P61" s="54"/>
      <c r="Q61" s="54"/>
      <c r="R61" s="74"/>
      <c r="S61" s="74"/>
      <c r="T61" s="74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88" t="s">
        <v>16</v>
      </c>
      <c r="B62" s="176">
        <f>B67*$I$62/1000</f>
        <v>48.106999999999999</v>
      </c>
      <c r="C62" s="176">
        <f t="shared" ref="C62:F62" si="35">C67*$I$62/1000</f>
        <v>47.377000000000002</v>
      </c>
      <c r="D62" s="176">
        <f t="shared" si="35"/>
        <v>47.231000000000002</v>
      </c>
      <c r="E62" s="176">
        <f t="shared" si="35"/>
        <v>47.741999999999997</v>
      </c>
      <c r="F62" s="176">
        <f t="shared" si="35"/>
        <v>47.741999999999997</v>
      </c>
      <c r="G62" s="198">
        <f t="shared" si="31"/>
        <v>238.19899999999998</v>
      </c>
      <c r="H62" s="75"/>
      <c r="I62" s="2">
        <v>73</v>
      </c>
      <c r="J62" s="54"/>
      <c r="K62" s="54"/>
      <c r="L62" s="54"/>
      <c r="M62" s="73"/>
      <c r="N62" s="73"/>
      <c r="O62" s="73"/>
      <c r="P62" s="54"/>
      <c r="Q62" s="54"/>
      <c r="R62" s="74"/>
      <c r="S62" s="74"/>
      <c r="T62" s="74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89" t="s">
        <v>17</v>
      </c>
      <c r="B63" s="176">
        <f>B67*$I$63/1000</f>
        <v>49.424999999999997</v>
      </c>
      <c r="C63" s="176">
        <f t="shared" ref="C63:F63" si="36">C67*$I$63/1000</f>
        <v>48.674999999999997</v>
      </c>
      <c r="D63" s="176">
        <f t="shared" si="36"/>
        <v>48.524999999999999</v>
      </c>
      <c r="E63" s="176">
        <f t="shared" si="36"/>
        <v>49.05</v>
      </c>
      <c r="F63" s="176">
        <f t="shared" si="36"/>
        <v>49.05</v>
      </c>
      <c r="G63" s="198">
        <f t="shared" si="31"/>
        <v>244.72500000000002</v>
      </c>
      <c r="H63" s="75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188" t="s">
        <v>18</v>
      </c>
      <c r="B64" s="176">
        <f>B67*$I$64/1000</f>
        <v>50.084000000000003</v>
      </c>
      <c r="C64" s="176">
        <f t="shared" ref="C64:F64" si="37">C67*$I$64/1000</f>
        <v>49.323999999999998</v>
      </c>
      <c r="D64" s="176">
        <f t="shared" si="37"/>
        <v>49.171999999999997</v>
      </c>
      <c r="E64" s="176">
        <f t="shared" si="37"/>
        <v>49.704000000000001</v>
      </c>
      <c r="F64" s="176">
        <f t="shared" si="37"/>
        <v>49.704000000000001</v>
      </c>
      <c r="G64" s="198">
        <f t="shared" si="31"/>
        <v>247.988</v>
      </c>
      <c r="H64" s="75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216" t="s">
        <v>10</v>
      </c>
      <c r="B65" s="178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98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90" t="s">
        <v>19</v>
      </c>
      <c r="B66" s="179">
        <v>65</v>
      </c>
      <c r="C66" s="30">
        <v>65</v>
      </c>
      <c r="D66" s="30">
        <v>65</v>
      </c>
      <c r="E66" s="30">
        <v>65</v>
      </c>
      <c r="F66" s="30">
        <v>65</v>
      </c>
      <c r="G66" s="199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91" t="s">
        <v>20</v>
      </c>
      <c r="B67" s="203">
        <v>659</v>
      </c>
      <c r="C67" s="66">
        <v>649</v>
      </c>
      <c r="D67" s="66">
        <v>647</v>
      </c>
      <c r="E67" s="66">
        <v>654</v>
      </c>
      <c r="F67" s="66">
        <v>654</v>
      </c>
      <c r="G67" s="209">
        <f>SUM(B67:F67)</f>
        <v>3263</v>
      </c>
      <c r="I67" s="76"/>
      <c r="M67" s="3"/>
      <c r="N67" s="3"/>
      <c r="O67" s="3"/>
      <c r="P67" s="3"/>
      <c r="Q67" s="3"/>
    </row>
    <row r="68" spans="1:28" ht="33.75" customHeight="1" x14ac:dyDescent="0.25">
      <c r="A68" s="192" t="s">
        <v>21</v>
      </c>
      <c r="B68" s="181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213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193" t="s">
        <v>22</v>
      </c>
      <c r="B69" s="182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184"/>
      <c r="H69" s="50"/>
      <c r="Q69" s="3"/>
    </row>
    <row r="70" spans="1:28" ht="33.75" customHeight="1" thickBot="1" x14ac:dyDescent="0.3">
      <c r="A70" s="194" t="s">
        <v>23</v>
      </c>
      <c r="B70" s="183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214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7"/>
    </row>
    <row r="73" spans="1:28" ht="33.75" customHeight="1" x14ac:dyDescent="0.25"/>
    <row r="74" spans="1:28" ht="33.75" customHeight="1" x14ac:dyDescent="0.25">
      <c r="A74" s="54"/>
      <c r="B74" s="74"/>
      <c r="C74" s="74"/>
      <c r="D74" s="74"/>
      <c r="E74" s="74"/>
      <c r="F74" s="74"/>
      <c r="G74" s="74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T51"/>
  <sheetViews>
    <sheetView showGridLines="0" tabSelected="1" view="pageBreakPreview" zoomScale="70" zoomScaleNormal="70" zoomScaleSheetLayoutView="70" workbookViewId="0">
      <selection activeCell="L14" sqref="L14"/>
    </sheetView>
  </sheetViews>
  <sheetFormatPr baseColWidth="10" defaultRowHeight="15.75" x14ac:dyDescent="0.25"/>
  <cols>
    <col min="1" max="1" width="37" style="81" bestFit="1" customWidth="1"/>
    <col min="2" max="8" width="11.28515625" style="81" customWidth="1"/>
    <col min="9" max="9" width="17.7109375" style="81" bestFit="1" customWidth="1"/>
    <col min="10" max="10" width="12" style="81" customWidth="1"/>
    <col min="11" max="20" width="11.28515625" style="81" customWidth="1"/>
    <col min="21" max="21" width="10.85546875" style="81" customWidth="1"/>
    <col min="22" max="22" width="8.28515625" style="81" customWidth="1"/>
    <col min="23" max="16384" width="11.42578125" style="81"/>
  </cols>
  <sheetData>
    <row r="1" spans="1:24" ht="24" customHeight="1" x14ac:dyDescent="0.25">
      <c r="A1" s="265"/>
      <c r="B1" s="268" t="s">
        <v>29</v>
      </c>
      <c r="C1" s="269"/>
      <c r="D1" s="269"/>
      <c r="E1" s="269"/>
      <c r="F1" s="269"/>
      <c r="G1" s="269"/>
      <c r="H1" s="269"/>
      <c r="I1" s="269"/>
      <c r="J1" s="269"/>
      <c r="K1" s="269"/>
      <c r="L1" s="270"/>
      <c r="M1" s="271" t="s">
        <v>30</v>
      </c>
      <c r="N1" s="271"/>
      <c r="O1" s="271"/>
      <c r="P1" s="271"/>
      <c r="Q1" s="78"/>
      <c r="R1" s="78"/>
      <c r="S1" s="78"/>
      <c r="T1" s="79"/>
      <c r="U1" s="80"/>
      <c r="V1" s="80"/>
    </row>
    <row r="2" spans="1:24" ht="24" customHeight="1" x14ac:dyDescent="0.25">
      <c r="A2" s="266"/>
      <c r="B2" s="272" t="s">
        <v>31</v>
      </c>
      <c r="C2" s="273"/>
      <c r="D2" s="273"/>
      <c r="E2" s="273"/>
      <c r="F2" s="273"/>
      <c r="G2" s="273"/>
      <c r="H2" s="273"/>
      <c r="I2" s="273"/>
      <c r="J2" s="273"/>
      <c r="K2" s="273"/>
      <c r="L2" s="274"/>
      <c r="M2" s="278" t="s">
        <v>32</v>
      </c>
      <c r="N2" s="278"/>
      <c r="O2" s="278"/>
      <c r="P2" s="278"/>
      <c r="Q2" s="80"/>
      <c r="R2" s="80"/>
      <c r="S2" s="80"/>
      <c r="T2" s="82"/>
      <c r="U2" s="80"/>
      <c r="V2" s="80"/>
    </row>
    <row r="3" spans="1:24" ht="24" customHeight="1" x14ac:dyDescent="0.25">
      <c r="A3" s="267"/>
      <c r="B3" s="275"/>
      <c r="C3" s="276"/>
      <c r="D3" s="276"/>
      <c r="E3" s="276"/>
      <c r="F3" s="276"/>
      <c r="G3" s="276"/>
      <c r="H3" s="276"/>
      <c r="I3" s="276"/>
      <c r="J3" s="276"/>
      <c r="K3" s="276"/>
      <c r="L3" s="277"/>
      <c r="M3" s="278" t="s">
        <v>33</v>
      </c>
      <c r="N3" s="278"/>
      <c r="O3" s="278"/>
      <c r="P3" s="278"/>
      <c r="Q3" s="83"/>
      <c r="R3" s="83"/>
      <c r="S3" s="83"/>
      <c r="T3" s="82"/>
      <c r="U3" s="80"/>
      <c r="V3" s="80"/>
    </row>
    <row r="4" spans="1:24" ht="24" customHeight="1" x14ac:dyDescent="0.25">
      <c r="A4" s="84"/>
      <c r="B4" s="84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0"/>
      <c r="R4" s="80"/>
      <c r="S4" s="80"/>
      <c r="T4" s="82"/>
      <c r="U4" s="80"/>
      <c r="V4" s="80"/>
    </row>
    <row r="5" spans="1:24" s="91" customFormat="1" ht="24" customHeight="1" x14ac:dyDescent="0.25">
      <c r="A5" s="86" t="s">
        <v>34</v>
      </c>
      <c r="B5" s="275">
        <v>2</v>
      </c>
      <c r="C5" s="276"/>
      <c r="D5" s="87"/>
      <c r="E5" s="87"/>
      <c r="F5" s="87" t="s">
        <v>35</v>
      </c>
      <c r="G5" s="291" t="s">
        <v>54</v>
      </c>
      <c r="H5" s="291"/>
      <c r="I5" s="88"/>
      <c r="J5" s="87" t="s">
        <v>36</v>
      </c>
      <c r="K5" s="276">
        <v>2</v>
      </c>
      <c r="L5" s="276"/>
      <c r="M5" s="89"/>
      <c r="N5" s="89"/>
      <c r="O5" s="89"/>
      <c r="P5" s="89"/>
      <c r="Q5" s="89"/>
      <c r="R5" s="89"/>
      <c r="S5" s="89"/>
      <c r="T5" s="90"/>
      <c r="U5" s="89"/>
      <c r="V5" s="89"/>
      <c r="X5" s="81"/>
    </row>
    <row r="6" spans="1:24" s="91" customFormat="1" ht="24" customHeight="1" x14ac:dyDescent="0.25">
      <c r="A6" s="86"/>
      <c r="B6" s="86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9"/>
      <c r="R6" s="89"/>
      <c r="S6" s="89"/>
      <c r="T6" s="90"/>
      <c r="U6" s="89"/>
      <c r="V6" s="89"/>
      <c r="X6" s="81"/>
    </row>
    <row r="7" spans="1:24" s="91" customFormat="1" ht="24" customHeight="1" x14ac:dyDescent="0.25">
      <c r="A7" s="86" t="s">
        <v>37</v>
      </c>
      <c r="B7" s="292" t="s">
        <v>2</v>
      </c>
      <c r="C7" s="293"/>
      <c r="D7" s="174"/>
      <c r="E7" s="174"/>
      <c r="F7" s="87" t="s">
        <v>38</v>
      </c>
      <c r="G7" s="291" t="s">
        <v>56</v>
      </c>
      <c r="H7" s="291"/>
      <c r="I7" s="92"/>
      <c r="J7" s="87" t="s">
        <v>39</v>
      </c>
      <c r="K7" s="89"/>
      <c r="L7" s="276" t="s">
        <v>53</v>
      </c>
      <c r="M7" s="276"/>
      <c r="N7" s="276"/>
      <c r="O7" s="93"/>
      <c r="P7" s="93"/>
      <c r="Q7" s="89"/>
      <c r="R7" s="89"/>
      <c r="S7" s="89"/>
      <c r="T7" s="90"/>
      <c r="U7" s="89"/>
      <c r="V7" s="89"/>
      <c r="X7" s="81"/>
    </row>
    <row r="8" spans="1:24" s="91" customFormat="1" ht="24" customHeight="1" thickBot="1" x14ac:dyDescent="0.3">
      <c r="A8" s="86"/>
      <c r="B8" s="86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9"/>
      <c r="R8" s="89"/>
      <c r="S8" s="89"/>
      <c r="T8" s="90"/>
      <c r="U8" s="89"/>
      <c r="V8" s="80"/>
      <c r="W8" s="81"/>
      <c r="X8" s="81"/>
    </row>
    <row r="9" spans="1:24" s="91" customFormat="1" ht="24" customHeight="1" thickBot="1" x14ac:dyDescent="0.3">
      <c r="A9" s="94" t="s">
        <v>40</v>
      </c>
      <c r="B9" s="279" t="s">
        <v>25</v>
      </c>
      <c r="C9" s="280"/>
      <c r="D9" s="280"/>
      <c r="E9" s="280"/>
      <c r="F9" s="280"/>
      <c r="G9" s="280"/>
      <c r="H9" s="280"/>
      <c r="I9" s="280"/>
      <c r="J9" s="281"/>
      <c r="K9" s="279" t="s">
        <v>8</v>
      </c>
      <c r="L9" s="280"/>
      <c r="M9" s="280"/>
      <c r="N9" s="280"/>
      <c r="O9" s="280"/>
      <c r="P9" s="280"/>
      <c r="Q9" s="280"/>
      <c r="R9" s="238"/>
      <c r="S9" s="95"/>
      <c r="T9" s="90"/>
      <c r="U9" s="95"/>
      <c r="V9" s="95"/>
      <c r="W9" s="89"/>
    </row>
    <row r="10" spans="1:24" ht="24" customHeight="1" x14ac:dyDescent="0.25">
      <c r="A10" s="96" t="s">
        <v>41</v>
      </c>
      <c r="B10" s="97">
        <v>1</v>
      </c>
      <c r="C10" s="98">
        <v>2</v>
      </c>
      <c r="D10" s="98">
        <v>3</v>
      </c>
      <c r="E10" s="98">
        <v>4</v>
      </c>
      <c r="F10" s="98">
        <v>5</v>
      </c>
      <c r="G10" s="98">
        <v>6</v>
      </c>
      <c r="H10" s="98">
        <v>7</v>
      </c>
      <c r="I10" s="98">
        <v>8</v>
      </c>
      <c r="J10" s="98">
        <v>9</v>
      </c>
      <c r="K10" s="97">
        <v>1</v>
      </c>
      <c r="L10" s="230">
        <v>2</v>
      </c>
      <c r="M10" s="230">
        <v>3</v>
      </c>
      <c r="N10" s="230">
        <v>4</v>
      </c>
      <c r="O10" s="230">
        <v>5</v>
      </c>
      <c r="P10" s="230">
        <v>6</v>
      </c>
      <c r="Q10" s="231">
        <v>7</v>
      </c>
      <c r="R10" s="100" t="s">
        <v>10</v>
      </c>
      <c r="S10" s="80"/>
      <c r="T10" s="90"/>
      <c r="U10" s="80"/>
      <c r="V10" s="80"/>
      <c r="W10" s="80"/>
    </row>
    <row r="11" spans="1:24" ht="24" customHeight="1" x14ac:dyDescent="0.25">
      <c r="A11" s="101" t="s">
        <v>42</v>
      </c>
      <c r="B11" s="102">
        <v>1</v>
      </c>
      <c r="C11" s="103">
        <v>2</v>
      </c>
      <c r="D11" s="103">
        <v>2</v>
      </c>
      <c r="E11" s="104">
        <v>3</v>
      </c>
      <c r="F11" s="104">
        <v>3</v>
      </c>
      <c r="G11" s="106">
        <v>4</v>
      </c>
      <c r="H11" s="106">
        <v>4</v>
      </c>
      <c r="I11" s="105">
        <v>5</v>
      </c>
      <c r="J11" s="136">
        <v>6</v>
      </c>
      <c r="K11" s="102">
        <v>1</v>
      </c>
      <c r="L11" s="103">
        <v>2</v>
      </c>
      <c r="M11" s="103">
        <v>2</v>
      </c>
      <c r="N11" s="104">
        <v>3</v>
      </c>
      <c r="O11" s="104">
        <v>3</v>
      </c>
      <c r="P11" s="106">
        <v>4</v>
      </c>
      <c r="Q11" s="243">
        <v>5</v>
      </c>
      <c r="R11" s="107"/>
      <c r="S11" s="80"/>
      <c r="T11" s="90"/>
      <c r="U11" s="80"/>
      <c r="V11" s="80"/>
      <c r="W11" s="80"/>
    </row>
    <row r="12" spans="1:24" ht="24" customHeight="1" x14ac:dyDescent="0.25">
      <c r="A12" s="101" t="s">
        <v>43</v>
      </c>
      <c r="B12" s="108">
        <v>16.704000000000001</v>
      </c>
      <c r="C12" s="109">
        <v>25.984000000000002</v>
      </c>
      <c r="D12" s="109">
        <v>25.984000000000002</v>
      </c>
      <c r="E12" s="109">
        <v>21.895</v>
      </c>
      <c r="F12" s="109">
        <v>21.895</v>
      </c>
      <c r="G12" s="109">
        <v>17.370999999999999</v>
      </c>
      <c r="H12" s="109">
        <v>17.370999999999999</v>
      </c>
      <c r="I12" s="110">
        <v>29.58</v>
      </c>
      <c r="J12" s="110">
        <v>24.041</v>
      </c>
      <c r="K12" s="108">
        <v>19.227</v>
      </c>
      <c r="L12" s="111">
        <v>23.606000000000002</v>
      </c>
      <c r="M12" s="111">
        <v>23.577000000000002</v>
      </c>
      <c r="N12" s="111">
        <v>20.358000000000001</v>
      </c>
      <c r="O12" s="111">
        <v>20.358000000000001</v>
      </c>
      <c r="P12" s="111">
        <v>31.117000000000001</v>
      </c>
      <c r="Q12" s="112">
        <v>21.257000000000001</v>
      </c>
      <c r="R12" s="113">
        <f t="shared" ref="R12:R18" si="0">SUM(B12:Q12)</f>
        <v>360.32500000000005</v>
      </c>
      <c r="S12" s="80"/>
      <c r="T12" s="90"/>
      <c r="U12" s="80"/>
      <c r="V12" s="80"/>
      <c r="W12" s="80"/>
    </row>
    <row r="13" spans="1:24" ht="24" customHeight="1" x14ac:dyDescent="0.25">
      <c r="A13" s="101" t="s">
        <v>44</v>
      </c>
      <c r="B13" s="108">
        <v>18.048000000000002</v>
      </c>
      <c r="C13" s="109">
        <v>26.506666666666664</v>
      </c>
      <c r="D13" s="109">
        <v>26.506666666666664</v>
      </c>
      <c r="E13" s="109">
        <v>21.894999999999996</v>
      </c>
      <c r="F13" s="109">
        <v>21.894999999999996</v>
      </c>
      <c r="G13" s="109">
        <v>16.672166666666666</v>
      </c>
      <c r="H13" s="109">
        <v>16.672166666666666</v>
      </c>
      <c r="I13" s="110">
        <v>27.794999999999998</v>
      </c>
      <c r="J13" s="110">
        <v>22.590250000000001</v>
      </c>
      <c r="K13" s="108">
        <v>21.160749999999997</v>
      </c>
      <c r="L13" s="111">
        <v>25.0305</v>
      </c>
      <c r="M13" s="111">
        <v>24.999750000000002</v>
      </c>
      <c r="N13" s="111">
        <v>20.767499999999998</v>
      </c>
      <c r="O13" s="111">
        <v>20.767499999999998</v>
      </c>
      <c r="P13" s="111">
        <v>31.117000000000001</v>
      </c>
      <c r="Q13" s="112">
        <v>20.401833333333332</v>
      </c>
      <c r="R13" s="113">
        <f t="shared" si="0"/>
        <v>362.82574999999997</v>
      </c>
      <c r="S13" s="80"/>
      <c r="T13" s="90"/>
      <c r="U13" s="80"/>
      <c r="V13" s="80"/>
      <c r="W13" s="80"/>
    </row>
    <row r="14" spans="1:24" ht="24" customHeight="1" x14ac:dyDescent="0.25">
      <c r="A14" s="101" t="s">
        <v>45</v>
      </c>
      <c r="B14" s="108">
        <v>18.048000000000002</v>
      </c>
      <c r="C14" s="109">
        <v>27.133866666666666</v>
      </c>
      <c r="D14" s="109">
        <v>27.133866666666666</v>
      </c>
      <c r="E14" s="109">
        <v>21.894999999999996</v>
      </c>
      <c r="F14" s="109">
        <v>21.894999999999996</v>
      </c>
      <c r="G14" s="109">
        <v>16.672166666666666</v>
      </c>
      <c r="H14" s="109">
        <v>16.672166666666666</v>
      </c>
      <c r="I14" s="110">
        <v>27.794999999999998</v>
      </c>
      <c r="J14" s="110">
        <v>22.590250000000001</v>
      </c>
      <c r="K14" s="108">
        <v>21.160749999999997</v>
      </c>
      <c r="L14" s="111">
        <v>25.0305</v>
      </c>
      <c r="M14" s="111">
        <v>24.999750000000002</v>
      </c>
      <c r="N14" s="111">
        <v>20.767499999999998</v>
      </c>
      <c r="O14" s="111">
        <v>20.767499999999998</v>
      </c>
      <c r="P14" s="111">
        <v>31.117000000000001</v>
      </c>
      <c r="Q14" s="112">
        <v>20.401833333333332</v>
      </c>
      <c r="R14" s="113">
        <f t="shared" si="0"/>
        <v>364.08014999999995</v>
      </c>
      <c r="S14" s="80"/>
      <c r="T14" s="90"/>
      <c r="U14" s="80"/>
      <c r="V14" s="80"/>
      <c r="W14" s="80"/>
    </row>
    <row r="15" spans="1:24" ht="24" customHeight="1" x14ac:dyDescent="0.25">
      <c r="A15" s="101" t="s">
        <v>46</v>
      </c>
      <c r="B15" s="108">
        <v>18.048000000000002</v>
      </c>
      <c r="C15" s="109">
        <v>27.133866666666666</v>
      </c>
      <c r="D15" s="109">
        <v>27.133866666666666</v>
      </c>
      <c r="E15" s="109">
        <v>21.894999999999996</v>
      </c>
      <c r="F15" s="109">
        <v>21.894999999999996</v>
      </c>
      <c r="G15" s="109">
        <v>16.672166666666666</v>
      </c>
      <c r="H15" s="109">
        <v>16.672166666666666</v>
      </c>
      <c r="I15" s="110">
        <v>27.794999999999998</v>
      </c>
      <c r="J15" s="110">
        <v>22.590250000000001</v>
      </c>
      <c r="K15" s="108">
        <v>21.160749999999997</v>
      </c>
      <c r="L15" s="111">
        <v>25.0305</v>
      </c>
      <c r="M15" s="111">
        <v>24.999750000000002</v>
      </c>
      <c r="N15" s="111">
        <v>20.767499999999998</v>
      </c>
      <c r="O15" s="111">
        <v>20.767499999999998</v>
      </c>
      <c r="P15" s="111">
        <v>31.117000000000001</v>
      </c>
      <c r="Q15" s="112">
        <v>20.401833333333332</v>
      </c>
      <c r="R15" s="113">
        <f t="shared" si="0"/>
        <v>364.08014999999995</v>
      </c>
      <c r="S15" s="80"/>
      <c r="T15" s="90"/>
      <c r="U15" s="80"/>
      <c r="V15" s="80"/>
      <c r="W15" s="80"/>
    </row>
    <row r="16" spans="1:24" ht="24" customHeight="1" x14ac:dyDescent="0.25">
      <c r="A16" s="101" t="s">
        <v>47</v>
      </c>
      <c r="B16" s="108">
        <v>18.048000000000002</v>
      </c>
      <c r="C16" s="109">
        <v>27.133866666666666</v>
      </c>
      <c r="D16" s="109">
        <v>27.133866666666666</v>
      </c>
      <c r="E16" s="109">
        <v>21.894999999999996</v>
      </c>
      <c r="F16" s="109">
        <v>21.894999999999996</v>
      </c>
      <c r="G16" s="109">
        <v>16.672166666666666</v>
      </c>
      <c r="H16" s="109">
        <v>16.672166666666666</v>
      </c>
      <c r="I16" s="110">
        <v>27.794999999999998</v>
      </c>
      <c r="J16" s="110">
        <v>22.590250000000001</v>
      </c>
      <c r="K16" s="108">
        <v>21.160749999999997</v>
      </c>
      <c r="L16" s="111">
        <v>25.0305</v>
      </c>
      <c r="M16" s="111">
        <v>24.999750000000002</v>
      </c>
      <c r="N16" s="111">
        <v>20.767499999999998</v>
      </c>
      <c r="O16" s="111">
        <v>20.767499999999998</v>
      </c>
      <c r="P16" s="111">
        <v>31.117000000000001</v>
      </c>
      <c r="Q16" s="112">
        <v>20.401833333333332</v>
      </c>
      <c r="R16" s="113">
        <f t="shared" si="0"/>
        <v>364.08014999999995</v>
      </c>
      <c r="S16" s="80"/>
      <c r="T16" s="90"/>
      <c r="U16" s="80"/>
      <c r="V16" s="80"/>
      <c r="W16" s="80"/>
    </row>
    <row r="17" spans="1:46" ht="24" customHeight="1" x14ac:dyDescent="0.25">
      <c r="A17" s="101" t="s">
        <v>48</v>
      </c>
      <c r="B17" s="108">
        <v>18.048000000000002</v>
      </c>
      <c r="C17" s="109">
        <v>27.133866666666666</v>
      </c>
      <c r="D17" s="109">
        <v>27.133866666666666</v>
      </c>
      <c r="E17" s="109">
        <v>21.894999999999996</v>
      </c>
      <c r="F17" s="109">
        <v>21.894999999999996</v>
      </c>
      <c r="G17" s="109">
        <v>16.672166666666666</v>
      </c>
      <c r="H17" s="109">
        <v>16.672166666666666</v>
      </c>
      <c r="I17" s="110">
        <v>27.794999999999998</v>
      </c>
      <c r="J17" s="110">
        <v>22.590250000000001</v>
      </c>
      <c r="K17" s="108">
        <v>21.160749999999997</v>
      </c>
      <c r="L17" s="111">
        <v>25.0305</v>
      </c>
      <c r="M17" s="111">
        <v>24.999750000000002</v>
      </c>
      <c r="N17" s="111">
        <v>20.767499999999998</v>
      </c>
      <c r="O17" s="111">
        <v>20.767499999999998</v>
      </c>
      <c r="P17" s="111">
        <v>31.117000000000001</v>
      </c>
      <c r="Q17" s="112">
        <v>20.401833333333332</v>
      </c>
      <c r="R17" s="113">
        <f t="shared" si="0"/>
        <v>364.08014999999995</v>
      </c>
      <c r="S17" s="80"/>
      <c r="T17" s="90"/>
      <c r="U17" s="80"/>
      <c r="V17" s="80"/>
      <c r="W17" s="80"/>
    </row>
    <row r="18" spans="1:46" ht="24" customHeight="1" thickBot="1" x14ac:dyDescent="0.3">
      <c r="A18" s="114" t="s">
        <v>49</v>
      </c>
      <c r="B18" s="115">
        <v>18.048000000000002</v>
      </c>
      <c r="C18" s="116">
        <v>27.133866666666666</v>
      </c>
      <c r="D18" s="116">
        <v>27.133866666666666</v>
      </c>
      <c r="E18" s="116">
        <v>21.894999999999996</v>
      </c>
      <c r="F18" s="116">
        <v>21.894999999999996</v>
      </c>
      <c r="G18" s="116">
        <v>16.672166666666666</v>
      </c>
      <c r="H18" s="116">
        <v>16.672166666666666</v>
      </c>
      <c r="I18" s="117">
        <v>27.794999999999998</v>
      </c>
      <c r="J18" s="117">
        <v>22.590250000000001</v>
      </c>
      <c r="K18" s="232">
        <v>21.160749999999997</v>
      </c>
      <c r="L18" s="233">
        <v>25.0305</v>
      </c>
      <c r="M18" s="233">
        <v>24.999750000000002</v>
      </c>
      <c r="N18" s="233">
        <v>20.767499999999998</v>
      </c>
      <c r="O18" s="233">
        <v>20.767499999999998</v>
      </c>
      <c r="P18" s="233">
        <v>31.117000000000001</v>
      </c>
      <c r="Q18" s="234">
        <v>20.401833333333332</v>
      </c>
      <c r="R18" s="119">
        <f t="shared" si="0"/>
        <v>364.08014999999995</v>
      </c>
      <c r="S18" s="80"/>
      <c r="T18" s="90"/>
      <c r="U18" s="80"/>
      <c r="V18" s="80"/>
      <c r="W18" s="80"/>
    </row>
    <row r="19" spans="1:46" ht="24" customHeight="1" thickBot="1" x14ac:dyDescent="0.3">
      <c r="A19" s="120" t="s">
        <v>10</v>
      </c>
      <c r="B19" s="121">
        <f>SUM(B12:B18)</f>
        <v>124.99200000000002</v>
      </c>
      <c r="C19" s="122">
        <f t="shared" ref="C19:Q19" si="1">SUM(C12:C18)</f>
        <v>188.16000000000003</v>
      </c>
      <c r="D19" s="122">
        <f t="shared" si="1"/>
        <v>188.16000000000003</v>
      </c>
      <c r="E19" s="122">
        <f t="shared" si="1"/>
        <v>153.26499999999999</v>
      </c>
      <c r="F19" s="122">
        <f t="shared" si="1"/>
        <v>153.26499999999999</v>
      </c>
      <c r="G19" s="122">
        <f t="shared" si="1"/>
        <v>117.40400000000001</v>
      </c>
      <c r="H19" s="122">
        <f t="shared" si="1"/>
        <v>117.40400000000001</v>
      </c>
      <c r="I19" s="122">
        <f t="shared" si="1"/>
        <v>196.34999999999997</v>
      </c>
      <c r="J19" s="122">
        <f t="shared" si="1"/>
        <v>159.58250000000001</v>
      </c>
      <c r="K19" s="229">
        <f t="shared" si="1"/>
        <v>146.19149999999996</v>
      </c>
      <c r="L19" s="229">
        <f t="shared" si="1"/>
        <v>173.78899999999999</v>
      </c>
      <c r="M19" s="229">
        <f t="shared" si="1"/>
        <v>173.57550000000003</v>
      </c>
      <c r="N19" s="229">
        <f t="shared" si="1"/>
        <v>144.96299999999999</v>
      </c>
      <c r="O19" s="229">
        <f t="shared" si="1"/>
        <v>144.96299999999999</v>
      </c>
      <c r="P19" s="229">
        <f t="shared" si="1"/>
        <v>217.81899999999999</v>
      </c>
      <c r="Q19" s="229">
        <f t="shared" si="1"/>
        <v>143.66799999999998</v>
      </c>
      <c r="R19" s="123">
        <f>SUM(R12:R18)</f>
        <v>2543.5514999999996</v>
      </c>
      <c r="S19" s="80"/>
      <c r="T19" s="90"/>
      <c r="U19" s="80"/>
      <c r="V19" s="80"/>
      <c r="W19" s="80"/>
    </row>
    <row r="20" spans="1:46" ht="24" customHeight="1" x14ac:dyDescent="0.25">
      <c r="A20" s="125"/>
      <c r="B20" s="126">
        <v>576</v>
      </c>
      <c r="C20" s="127">
        <v>896</v>
      </c>
      <c r="D20" s="127">
        <v>896</v>
      </c>
      <c r="E20" s="127">
        <v>755</v>
      </c>
      <c r="F20" s="127">
        <v>755</v>
      </c>
      <c r="G20" s="127">
        <v>599</v>
      </c>
      <c r="H20" s="127">
        <v>599</v>
      </c>
      <c r="I20" s="127">
        <v>1020</v>
      </c>
      <c r="J20" s="127">
        <v>829</v>
      </c>
      <c r="K20" s="127">
        <v>663</v>
      </c>
      <c r="L20" s="127">
        <v>814</v>
      </c>
      <c r="M20" s="127">
        <v>813</v>
      </c>
      <c r="N20" s="127">
        <v>702</v>
      </c>
      <c r="O20" s="127">
        <v>702</v>
      </c>
      <c r="P20" s="127">
        <v>1073</v>
      </c>
      <c r="Q20" s="127">
        <v>733</v>
      </c>
      <c r="R20" s="127"/>
      <c r="S20" s="127"/>
      <c r="T20" s="242"/>
      <c r="U20" s="80"/>
      <c r="V20" s="80"/>
      <c r="W20" s="80"/>
    </row>
    <row r="21" spans="1:46" ht="24" customHeight="1" thickBot="1" x14ac:dyDescent="0.3">
      <c r="A21" s="128"/>
      <c r="B21" s="128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80"/>
      <c r="Q21" s="80"/>
      <c r="R21" s="80"/>
      <c r="S21" s="80"/>
      <c r="T21" s="82"/>
      <c r="U21" s="80"/>
      <c r="V21" s="80"/>
    </row>
    <row r="22" spans="1:46" ht="24" customHeight="1" thickBot="1" x14ac:dyDescent="0.3">
      <c r="A22" s="94" t="s">
        <v>50</v>
      </c>
      <c r="B22" s="279" t="s">
        <v>25</v>
      </c>
      <c r="C22" s="280"/>
      <c r="D22" s="280"/>
      <c r="E22" s="280"/>
      <c r="F22" s="280"/>
      <c r="G22" s="280"/>
      <c r="H22" s="281"/>
      <c r="I22" s="95"/>
      <c r="J22" s="282"/>
      <c r="K22" s="283"/>
      <c r="L22" s="283"/>
      <c r="M22" s="283"/>
      <c r="N22" s="283"/>
      <c r="O22" s="283"/>
      <c r="P22" s="283"/>
      <c r="Q22" s="283"/>
      <c r="R22" s="283"/>
      <c r="S22" s="283"/>
      <c r="T22" s="284"/>
      <c r="U22" s="130"/>
      <c r="V22" s="80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</row>
    <row r="23" spans="1:46" ht="24" customHeight="1" x14ac:dyDescent="0.25">
      <c r="A23" s="96" t="s">
        <v>41</v>
      </c>
      <c r="B23" s="97">
        <v>1</v>
      </c>
      <c r="C23" s="132">
        <v>2</v>
      </c>
      <c r="D23" s="132">
        <v>3</v>
      </c>
      <c r="E23" s="132">
        <v>4</v>
      </c>
      <c r="F23" s="132">
        <v>5</v>
      </c>
      <c r="G23" s="133">
        <v>6</v>
      </c>
      <c r="H23" s="134" t="s">
        <v>10</v>
      </c>
      <c r="I23" s="135"/>
      <c r="J23" s="285"/>
      <c r="K23" s="286"/>
      <c r="L23" s="286"/>
      <c r="M23" s="286"/>
      <c r="N23" s="286"/>
      <c r="O23" s="286"/>
      <c r="P23" s="286"/>
      <c r="Q23" s="286"/>
      <c r="R23" s="286"/>
      <c r="S23" s="286"/>
      <c r="T23" s="287"/>
      <c r="U23" s="80"/>
      <c r="V23" s="80"/>
    </row>
    <row r="24" spans="1:46" ht="24" customHeight="1" x14ac:dyDescent="0.25">
      <c r="A24" s="101" t="s">
        <v>42</v>
      </c>
      <c r="B24" s="102"/>
      <c r="C24" s="103"/>
      <c r="D24" s="104"/>
      <c r="E24" s="105"/>
      <c r="F24" s="106"/>
      <c r="G24" s="136"/>
      <c r="H24" s="107"/>
      <c r="I24" s="87"/>
      <c r="J24" s="285"/>
      <c r="K24" s="286"/>
      <c r="L24" s="286"/>
      <c r="M24" s="286"/>
      <c r="N24" s="286"/>
      <c r="O24" s="286"/>
      <c r="P24" s="286"/>
      <c r="Q24" s="286"/>
      <c r="R24" s="286"/>
      <c r="S24" s="286"/>
      <c r="T24" s="287"/>
      <c r="U24" s="80"/>
      <c r="V24" s="80"/>
    </row>
    <row r="25" spans="1:46" ht="24" customHeight="1" x14ac:dyDescent="0.25">
      <c r="A25" s="101" t="s">
        <v>43</v>
      </c>
      <c r="B25" s="108">
        <v>13.103999999999999</v>
      </c>
      <c r="C25" s="137">
        <v>16.184000000000001</v>
      </c>
      <c r="D25" s="137">
        <v>16.212</v>
      </c>
      <c r="E25" s="137">
        <v>23.38</v>
      </c>
      <c r="F25" s="137">
        <v>21.7</v>
      </c>
      <c r="G25" s="138">
        <v>13.523999999999999</v>
      </c>
      <c r="H25" s="139">
        <f t="shared" ref="H25:H31" si="2">SUM(B25:G25)</f>
        <v>104.104</v>
      </c>
      <c r="I25" s="87"/>
      <c r="J25" s="285"/>
      <c r="K25" s="286"/>
      <c r="L25" s="286"/>
      <c r="M25" s="286"/>
      <c r="N25" s="286"/>
      <c r="O25" s="286"/>
      <c r="P25" s="286"/>
      <c r="Q25" s="286"/>
      <c r="R25" s="286"/>
      <c r="S25" s="286"/>
      <c r="T25" s="287"/>
      <c r="U25" s="80"/>
      <c r="V25" s="80"/>
    </row>
    <row r="26" spans="1:46" ht="24" customHeight="1" x14ac:dyDescent="0.25">
      <c r="A26" s="101" t="s">
        <v>44</v>
      </c>
      <c r="B26" s="108">
        <v>14.196</v>
      </c>
      <c r="C26" s="137">
        <v>17.195499999999999</v>
      </c>
      <c r="D26" s="137">
        <v>16.887499999999999</v>
      </c>
      <c r="E26" s="137">
        <v>23.38</v>
      </c>
      <c r="F26" s="137">
        <v>21.247916666666665</v>
      </c>
      <c r="G26" s="138">
        <v>12.960500000000001</v>
      </c>
      <c r="H26" s="139">
        <f t="shared" si="2"/>
        <v>105.86741666666666</v>
      </c>
      <c r="I26" s="92"/>
      <c r="J26" s="285"/>
      <c r="K26" s="286"/>
      <c r="L26" s="286"/>
      <c r="M26" s="286"/>
      <c r="N26" s="286"/>
      <c r="O26" s="286"/>
      <c r="P26" s="286"/>
      <c r="Q26" s="286"/>
      <c r="R26" s="286"/>
      <c r="S26" s="286"/>
      <c r="T26" s="287"/>
      <c r="U26" s="80"/>
      <c r="V26" s="80"/>
    </row>
    <row r="27" spans="1:46" ht="24" customHeight="1" x14ac:dyDescent="0.25">
      <c r="A27" s="101" t="s">
        <v>45</v>
      </c>
      <c r="B27" s="108">
        <v>14.196</v>
      </c>
      <c r="C27" s="137">
        <v>17.195499999999999</v>
      </c>
      <c r="D27" s="137">
        <v>16.887499999999999</v>
      </c>
      <c r="E27" s="137">
        <v>23.38</v>
      </c>
      <c r="F27" s="137">
        <v>21.247916666666665</v>
      </c>
      <c r="G27" s="138">
        <v>12.960500000000001</v>
      </c>
      <c r="H27" s="139">
        <f t="shared" si="2"/>
        <v>105.86741666666666</v>
      </c>
      <c r="I27" s="92"/>
      <c r="J27" s="285"/>
      <c r="K27" s="286"/>
      <c r="L27" s="286"/>
      <c r="M27" s="286"/>
      <c r="N27" s="286"/>
      <c r="O27" s="286"/>
      <c r="P27" s="286"/>
      <c r="Q27" s="286"/>
      <c r="R27" s="286"/>
      <c r="S27" s="286"/>
      <c r="T27" s="287"/>
      <c r="U27" s="80"/>
      <c r="V27" s="80"/>
    </row>
    <row r="28" spans="1:46" ht="24" customHeight="1" x14ac:dyDescent="0.25">
      <c r="A28" s="101" t="s">
        <v>46</v>
      </c>
      <c r="B28" s="108">
        <v>14.196</v>
      </c>
      <c r="C28" s="137">
        <v>17.195499999999999</v>
      </c>
      <c r="D28" s="137">
        <v>16.887499999999999</v>
      </c>
      <c r="E28" s="137">
        <v>23.38</v>
      </c>
      <c r="F28" s="137">
        <v>21.247916666666665</v>
      </c>
      <c r="G28" s="138">
        <v>12.960500000000001</v>
      </c>
      <c r="H28" s="139">
        <f t="shared" si="2"/>
        <v>105.86741666666666</v>
      </c>
      <c r="I28" s="92"/>
      <c r="J28" s="285"/>
      <c r="K28" s="286"/>
      <c r="L28" s="286"/>
      <c r="M28" s="286"/>
      <c r="N28" s="286"/>
      <c r="O28" s="286"/>
      <c r="P28" s="286"/>
      <c r="Q28" s="286"/>
      <c r="R28" s="286"/>
      <c r="S28" s="286"/>
      <c r="T28" s="287"/>
      <c r="U28" s="80"/>
      <c r="V28" s="80"/>
    </row>
    <row r="29" spans="1:46" ht="24" customHeight="1" x14ac:dyDescent="0.25">
      <c r="A29" s="101" t="s">
        <v>47</v>
      </c>
      <c r="B29" s="108">
        <v>14.196</v>
      </c>
      <c r="C29" s="137">
        <v>17.195499999999999</v>
      </c>
      <c r="D29" s="137">
        <v>16.887499999999999</v>
      </c>
      <c r="E29" s="137">
        <v>23.38</v>
      </c>
      <c r="F29" s="137">
        <v>21.247916666666665</v>
      </c>
      <c r="G29" s="138">
        <v>12.960500000000001</v>
      </c>
      <c r="H29" s="139">
        <f t="shared" si="2"/>
        <v>105.86741666666666</v>
      </c>
      <c r="I29" s="92"/>
      <c r="J29" s="285"/>
      <c r="K29" s="286"/>
      <c r="L29" s="286"/>
      <c r="M29" s="286"/>
      <c r="N29" s="286"/>
      <c r="O29" s="286"/>
      <c r="P29" s="286"/>
      <c r="Q29" s="286"/>
      <c r="R29" s="286"/>
      <c r="S29" s="286"/>
      <c r="T29" s="287"/>
      <c r="U29" s="80"/>
      <c r="V29" s="80"/>
    </row>
    <row r="30" spans="1:46" ht="24" customHeight="1" x14ac:dyDescent="0.25">
      <c r="A30" s="101" t="s">
        <v>48</v>
      </c>
      <c r="B30" s="108">
        <v>14.196</v>
      </c>
      <c r="C30" s="137">
        <v>17.195499999999999</v>
      </c>
      <c r="D30" s="137">
        <v>16.887499999999999</v>
      </c>
      <c r="E30" s="137">
        <v>23.38</v>
      </c>
      <c r="F30" s="137">
        <v>21.247916666666665</v>
      </c>
      <c r="G30" s="138">
        <v>12.960500000000001</v>
      </c>
      <c r="H30" s="139">
        <f t="shared" si="2"/>
        <v>105.86741666666666</v>
      </c>
      <c r="I30" s="92"/>
      <c r="J30" s="285"/>
      <c r="K30" s="286"/>
      <c r="L30" s="286"/>
      <c r="M30" s="286"/>
      <c r="N30" s="286"/>
      <c r="O30" s="286"/>
      <c r="P30" s="286"/>
      <c r="Q30" s="286"/>
      <c r="R30" s="286"/>
      <c r="S30" s="286"/>
      <c r="T30" s="287"/>
      <c r="U30" s="80"/>
      <c r="V30" s="80"/>
    </row>
    <row r="31" spans="1:46" ht="24" customHeight="1" thickBot="1" x14ac:dyDescent="0.3">
      <c r="A31" s="114" t="s">
        <v>49</v>
      </c>
      <c r="B31" s="115">
        <v>14.196</v>
      </c>
      <c r="C31" s="140">
        <v>17.195499999999999</v>
      </c>
      <c r="D31" s="140">
        <v>16.887499999999999</v>
      </c>
      <c r="E31" s="140">
        <v>23.38</v>
      </c>
      <c r="F31" s="140">
        <v>21.247916666666665</v>
      </c>
      <c r="G31" s="141">
        <v>12.960500000000001</v>
      </c>
      <c r="H31" s="139">
        <f t="shared" si="2"/>
        <v>105.86741666666666</v>
      </c>
      <c r="I31" s="92"/>
      <c r="J31" s="285"/>
      <c r="K31" s="286"/>
      <c r="L31" s="286"/>
      <c r="M31" s="286"/>
      <c r="N31" s="286"/>
      <c r="O31" s="286"/>
      <c r="P31" s="286"/>
      <c r="Q31" s="286"/>
      <c r="R31" s="286"/>
      <c r="S31" s="286"/>
      <c r="T31" s="287"/>
      <c r="U31" s="80"/>
      <c r="V31" s="80"/>
    </row>
    <row r="32" spans="1:46" ht="24" customHeight="1" thickBot="1" x14ac:dyDescent="0.3">
      <c r="A32" s="120" t="s">
        <v>10</v>
      </c>
      <c r="B32" s="142">
        <f t="shared" ref="B32:H32" si="3">SUM(B25:B31)</f>
        <v>98.279999999999987</v>
      </c>
      <c r="C32" s="143">
        <f t="shared" si="3"/>
        <v>119.35699999999999</v>
      </c>
      <c r="D32" s="143">
        <f t="shared" si="3"/>
        <v>117.53700000000001</v>
      </c>
      <c r="E32" s="143">
        <f t="shared" si="3"/>
        <v>163.66</v>
      </c>
      <c r="F32" s="143">
        <f t="shared" si="3"/>
        <v>149.1875</v>
      </c>
      <c r="G32" s="144">
        <f t="shared" si="3"/>
        <v>91.286999999999992</v>
      </c>
      <c r="H32" s="145">
        <f t="shared" si="3"/>
        <v>739.30850000000009</v>
      </c>
      <c r="I32" s="87"/>
      <c r="J32" s="288"/>
      <c r="K32" s="289"/>
      <c r="L32" s="289"/>
      <c r="M32" s="289"/>
      <c r="N32" s="289"/>
      <c r="O32" s="289"/>
      <c r="P32" s="289"/>
      <c r="Q32" s="289"/>
      <c r="R32" s="289"/>
      <c r="S32" s="289"/>
      <c r="T32" s="290"/>
      <c r="U32" s="80"/>
      <c r="V32" s="80"/>
    </row>
    <row r="33" spans="1:24" ht="24" customHeight="1" x14ac:dyDescent="0.25">
      <c r="A33" s="146"/>
      <c r="B33" s="147">
        <v>468</v>
      </c>
      <c r="C33" s="148">
        <v>578</v>
      </c>
      <c r="D33" s="148">
        <v>579</v>
      </c>
      <c r="E33" s="148">
        <v>835</v>
      </c>
      <c r="F33" s="148">
        <v>775</v>
      </c>
      <c r="G33" s="148">
        <v>483</v>
      </c>
      <c r="H33" s="148"/>
      <c r="I33" s="87"/>
      <c r="J33" s="87"/>
      <c r="K33" s="87"/>
      <c r="L33" s="87"/>
      <c r="M33" s="87"/>
      <c r="N33" s="87"/>
      <c r="O33" s="87"/>
      <c r="P33" s="87"/>
      <c r="Q33" s="80"/>
      <c r="R33" s="80"/>
      <c r="S33" s="80"/>
      <c r="T33" s="82"/>
      <c r="U33" s="80"/>
      <c r="V33" s="80"/>
    </row>
    <row r="34" spans="1:24" ht="24" customHeight="1" thickBot="1" x14ac:dyDescent="0.3">
      <c r="A34" s="149"/>
      <c r="B34" s="149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80"/>
      <c r="R34" s="80"/>
      <c r="S34" s="80"/>
      <c r="T34" s="82"/>
      <c r="U34" s="80"/>
      <c r="V34" s="80"/>
    </row>
    <row r="35" spans="1:24" ht="24" customHeight="1" thickBot="1" x14ac:dyDescent="0.3">
      <c r="A35" s="94" t="s">
        <v>51</v>
      </c>
      <c r="B35" s="279" t="s">
        <v>25</v>
      </c>
      <c r="C35" s="280"/>
      <c r="D35" s="280"/>
      <c r="E35" s="280"/>
      <c r="F35" s="280"/>
      <c r="G35" s="281"/>
      <c r="H35" s="95"/>
      <c r="I35" s="150" t="s">
        <v>52</v>
      </c>
      <c r="J35" s="279" t="s">
        <v>8</v>
      </c>
      <c r="K35" s="280"/>
      <c r="L35" s="280"/>
      <c r="M35" s="280"/>
      <c r="N35" s="280"/>
      <c r="O35" s="281"/>
      <c r="P35" s="80"/>
      <c r="Q35" s="80"/>
      <c r="R35" s="80"/>
      <c r="S35" s="80"/>
      <c r="T35" s="82"/>
      <c r="U35" s="80"/>
      <c r="V35" s="80"/>
      <c r="W35" s="80"/>
      <c r="X35" s="80"/>
    </row>
    <row r="36" spans="1:24" ht="24" customHeight="1" x14ac:dyDescent="0.25">
      <c r="A36" s="96" t="s">
        <v>41</v>
      </c>
      <c r="B36" s="99">
        <v>1</v>
      </c>
      <c r="C36" s="151">
        <v>2</v>
      </c>
      <c r="D36" s="151">
        <v>3</v>
      </c>
      <c r="E36" s="151">
        <v>4</v>
      </c>
      <c r="F36" s="151">
        <v>5</v>
      </c>
      <c r="G36" s="152" t="s">
        <v>10</v>
      </c>
      <c r="H36" s="95"/>
      <c r="I36" s="153" t="s">
        <v>41</v>
      </c>
      <c r="J36" s="154">
        <v>1</v>
      </c>
      <c r="K36" s="151">
        <v>2</v>
      </c>
      <c r="L36" s="151">
        <v>3</v>
      </c>
      <c r="M36" s="151"/>
      <c r="N36" s="151">
        <v>4</v>
      </c>
      <c r="O36" s="152" t="s">
        <v>10</v>
      </c>
      <c r="P36" s="80"/>
      <c r="Q36" s="80"/>
      <c r="R36" s="80"/>
      <c r="S36" s="80"/>
      <c r="T36" s="82"/>
      <c r="U36" s="80"/>
      <c r="V36" s="80"/>
      <c r="W36" s="80"/>
      <c r="X36" s="80"/>
    </row>
    <row r="37" spans="1:24" ht="24" customHeight="1" x14ac:dyDescent="0.25">
      <c r="A37" s="101" t="s">
        <v>42</v>
      </c>
      <c r="B37" s="155"/>
      <c r="C37" s="63"/>
      <c r="D37" s="63"/>
      <c r="E37" s="63"/>
      <c r="F37" s="63"/>
      <c r="G37" s="156"/>
      <c r="H37" s="149"/>
      <c r="I37" s="157" t="s">
        <v>42</v>
      </c>
      <c r="J37" s="158"/>
      <c r="K37" s="159"/>
      <c r="L37" s="159"/>
      <c r="M37" s="159"/>
      <c r="N37" s="159"/>
      <c r="O37" s="160"/>
      <c r="P37" s="80"/>
      <c r="Q37" s="80"/>
      <c r="R37" s="80"/>
      <c r="S37" s="80"/>
      <c r="T37" s="82"/>
      <c r="U37" s="80"/>
      <c r="V37" s="80"/>
      <c r="W37" s="80"/>
      <c r="X37" s="80"/>
    </row>
    <row r="38" spans="1:24" s="80" customFormat="1" ht="24" customHeight="1" x14ac:dyDescent="0.25">
      <c r="A38" s="101" t="s">
        <v>43</v>
      </c>
      <c r="B38" s="108">
        <v>33.506999999999998</v>
      </c>
      <c r="C38" s="110">
        <v>33.813000000000002</v>
      </c>
      <c r="D38" s="110">
        <v>33.762</v>
      </c>
      <c r="E38" s="110">
        <v>33.863999999999997</v>
      </c>
      <c r="F38" s="110">
        <v>33.762</v>
      </c>
      <c r="G38" s="161">
        <f t="shared" ref="G38:G45" si="4">SUM(B38:F38)</f>
        <v>168.708</v>
      </c>
      <c r="H38" s="149"/>
      <c r="I38" s="157" t="s">
        <v>43</v>
      </c>
      <c r="J38" s="109">
        <v>33.609000000000002</v>
      </c>
      <c r="K38" s="137">
        <v>33.098999999999997</v>
      </c>
      <c r="L38" s="118">
        <v>32.997</v>
      </c>
      <c r="M38" s="118">
        <v>33.353999999999999</v>
      </c>
      <c r="N38" s="118">
        <v>33.353999999999999</v>
      </c>
      <c r="O38" s="161">
        <f t="shared" ref="O38:O45" si="5">SUM(J38:N38)</f>
        <v>166.41300000000001</v>
      </c>
      <c r="T38" s="82"/>
    </row>
    <row r="39" spans="1:24" s="80" customFormat="1" ht="24" customHeight="1" x14ac:dyDescent="0.25">
      <c r="A39" s="101" t="s">
        <v>44</v>
      </c>
      <c r="B39" s="108">
        <v>35.478000000000002</v>
      </c>
      <c r="C39" s="110">
        <v>35.802</v>
      </c>
      <c r="D39" s="110">
        <v>35.747999999999998</v>
      </c>
      <c r="E39" s="110">
        <v>35.856000000000002</v>
      </c>
      <c r="F39" s="110">
        <v>35.747999999999998</v>
      </c>
      <c r="G39" s="161">
        <f t="shared" si="4"/>
        <v>178.63199999999998</v>
      </c>
      <c r="H39" s="149"/>
      <c r="I39" s="157" t="s">
        <v>44</v>
      </c>
      <c r="J39" s="162">
        <v>35.585999999999999</v>
      </c>
      <c r="K39" s="111">
        <v>35.045999999999999</v>
      </c>
      <c r="L39" s="111">
        <v>34.938000000000002</v>
      </c>
      <c r="M39" s="111">
        <v>35.316000000000003</v>
      </c>
      <c r="N39" s="111">
        <v>35.316000000000003</v>
      </c>
      <c r="O39" s="161">
        <f t="shared" si="5"/>
        <v>176.20200000000003</v>
      </c>
      <c r="T39" s="82"/>
    </row>
    <row r="40" spans="1:24" s="80" customFormat="1" ht="24" customHeight="1" x14ac:dyDescent="0.25">
      <c r="A40" s="101" t="s">
        <v>45</v>
      </c>
      <c r="B40" s="108">
        <v>39.42</v>
      </c>
      <c r="C40" s="110">
        <v>39.78</v>
      </c>
      <c r="D40" s="110">
        <v>39.72</v>
      </c>
      <c r="E40" s="110">
        <v>39.840000000000003</v>
      </c>
      <c r="F40" s="110">
        <v>39.72</v>
      </c>
      <c r="G40" s="161">
        <f t="shared" si="4"/>
        <v>198.48</v>
      </c>
      <c r="H40" s="149"/>
      <c r="I40" s="157" t="s">
        <v>45</v>
      </c>
      <c r="J40" s="162">
        <v>38.881</v>
      </c>
      <c r="K40" s="111">
        <v>38.290999999999997</v>
      </c>
      <c r="L40" s="111">
        <v>38.173000000000002</v>
      </c>
      <c r="M40" s="111">
        <v>38.585999999999999</v>
      </c>
      <c r="N40" s="111">
        <v>38.585999999999999</v>
      </c>
      <c r="O40" s="161">
        <f t="shared" si="5"/>
        <v>192.517</v>
      </c>
      <c r="T40" s="82"/>
    </row>
    <row r="41" spans="1:24" s="80" customFormat="1" ht="24" customHeight="1" x14ac:dyDescent="0.25">
      <c r="A41" s="101" t="s">
        <v>46</v>
      </c>
      <c r="B41" s="108">
        <v>42.704999999999998</v>
      </c>
      <c r="C41" s="110">
        <v>43.094999999999999</v>
      </c>
      <c r="D41" s="110">
        <v>43.03</v>
      </c>
      <c r="E41" s="110">
        <v>43.16</v>
      </c>
      <c r="F41" s="110">
        <v>43.03</v>
      </c>
      <c r="G41" s="161">
        <f t="shared" si="4"/>
        <v>215.01999999999998</v>
      </c>
      <c r="H41" s="149"/>
      <c r="I41" s="157" t="s">
        <v>46</v>
      </c>
      <c r="J41" s="109">
        <v>42.835000000000001</v>
      </c>
      <c r="K41" s="137">
        <v>42.185000000000002</v>
      </c>
      <c r="L41" s="111">
        <v>42.055</v>
      </c>
      <c r="M41" s="111">
        <v>42.51</v>
      </c>
      <c r="N41" s="111">
        <v>42.51</v>
      </c>
      <c r="O41" s="161">
        <f t="shared" si="5"/>
        <v>212.095</v>
      </c>
      <c r="T41" s="82"/>
    </row>
    <row r="42" spans="1:24" s="80" customFormat="1" ht="24" customHeight="1" x14ac:dyDescent="0.25">
      <c r="A42" s="101" t="s">
        <v>47</v>
      </c>
      <c r="B42" s="108">
        <v>47.960999999999999</v>
      </c>
      <c r="C42" s="110">
        <v>48.399000000000001</v>
      </c>
      <c r="D42" s="110">
        <v>48.326000000000001</v>
      </c>
      <c r="E42" s="110">
        <v>48.472000000000001</v>
      </c>
      <c r="F42" s="110">
        <v>48.326000000000001</v>
      </c>
      <c r="G42" s="161">
        <f t="shared" si="4"/>
        <v>241.48400000000001</v>
      </c>
      <c r="H42" s="149"/>
      <c r="I42" s="157" t="s">
        <v>47</v>
      </c>
      <c r="J42" s="162">
        <v>48.106999999999999</v>
      </c>
      <c r="K42" s="111">
        <v>47.377000000000002</v>
      </c>
      <c r="L42" s="111">
        <v>47.231000000000002</v>
      </c>
      <c r="M42" s="111">
        <v>47.741999999999997</v>
      </c>
      <c r="N42" s="111">
        <v>47.741999999999997</v>
      </c>
      <c r="O42" s="161">
        <f t="shared" si="5"/>
        <v>238.19899999999998</v>
      </c>
      <c r="T42" s="82"/>
    </row>
    <row r="43" spans="1:24" s="80" customFormat="1" ht="24" customHeight="1" x14ac:dyDescent="0.25">
      <c r="A43" s="101" t="s">
        <v>48</v>
      </c>
      <c r="B43" s="108">
        <v>49.274999999999999</v>
      </c>
      <c r="C43" s="110">
        <v>49.725000000000001</v>
      </c>
      <c r="D43" s="110">
        <v>49.65</v>
      </c>
      <c r="E43" s="110">
        <v>49.8</v>
      </c>
      <c r="F43" s="110">
        <v>49.65</v>
      </c>
      <c r="G43" s="161">
        <f t="shared" si="4"/>
        <v>248.1</v>
      </c>
      <c r="H43" s="149"/>
      <c r="I43" s="157" t="s">
        <v>48</v>
      </c>
      <c r="J43" s="162">
        <v>49.424999999999997</v>
      </c>
      <c r="K43" s="111">
        <v>48.674999999999997</v>
      </c>
      <c r="L43" s="111">
        <v>48.524999999999999</v>
      </c>
      <c r="M43" s="111">
        <v>49.05</v>
      </c>
      <c r="N43" s="111">
        <v>49.05</v>
      </c>
      <c r="O43" s="161">
        <f t="shared" si="5"/>
        <v>244.72500000000002</v>
      </c>
      <c r="T43" s="82"/>
    </row>
    <row r="44" spans="1:24" s="80" customFormat="1" ht="24" customHeight="1" thickBot="1" x14ac:dyDescent="0.3">
      <c r="A44" s="114" t="s">
        <v>49</v>
      </c>
      <c r="B44" s="115">
        <v>49.932000000000002</v>
      </c>
      <c r="C44" s="117">
        <v>50.387999999999998</v>
      </c>
      <c r="D44" s="117">
        <v>50.311999999999998</v>
      </c>
      <c r="E44" s="117">
        <v>50.463999999999999</v>
      </c>
      <c r="F44" s="117">
        <v>50.311999999999998</v>
      </c>
      <c r="G44" s="163">
        <f t="shared" si="4"/>
        <v>251.40800000000002</v>
      </c>
      <c r="H44" s="149"/>
      <c r="I44" s="164" t="s">
        <v>49</v>
      </c>
      <c r="J44" s="165">
        <v>50.084000000000003</v>
      </c>
      <c r="K44" s="118">
        <v>49.323999999999998</v>
      </c>
      <c r="L44" s="118">
        <v>49.171999999999997</v>
      </c>
      <c r="M44" s="118">
        <v>49.704000000000001</v>
      </c>
      <c r="N44" s="118">
        <v>49.704000000000001</v>
      </c>
      <c r="O44" s="163">
        <f t="shared" si="5"/>
        <v>247.988</v>
      </c>
      <c r="T44" s="82"/>
    </row>
    <row r="45" spans="1:24" s="80" customFormat="1" ht="24" customHeight="1" thickBot="1" x14ac:dyDescent="0.3">
      <c r="A45" s="120" t="s">
        <v>10</v>
      </c>
      <c r="B45" s="166">
        <f>SUM(B38:B44)</f>
        <v>298.27800000000002</v>
      </c>
      <c r="C45" s="167">
        <f>SUM(C38:C44)</f>
        <v>301.00200000000001</v>
      </c>
      <c r="D45" s="167">
        <f t="shared" ref="D45:E45" si="6">SUM(D38:D44)</f>
        <v>300.548</v>
      </c>
      <c r="E45" s="167">
        <f t="shared" si="6"/>
        <v>301.45600000000002</v>
      </c>
      <c r="F45" s="167">
        <f t="shared" ref="F45" si="7">SUM(F38:F44)</f>
        <v>300.548</v>
      </c>
      <c r="G45" s="124">
        <f t="shared" si="4"/>
        <v>1501.8320000000001</v>
      </c>
      <c r="H45" s="149"/>
      <c r="I45" s="168" t="s">
        <v>10</v>
      </c>
      <c r="J45" s="121">
        <f>SUM(J38:J44)</f>
        <v>298.52699999999999</v>
      </c>
      <c r="K45" s="169">
        <f t="shared" ref="K45:N45" si="8">SUM(K38:K44)</f>
        <v>293.99700000000001</v>
      </c>
      <c r="L45" s="169">
        <f t="shared" si="8"/>
        <v>293.09100000000001</v>
      </c>
      <c r="M45" s="169">
        <f t="shared" si="8"/>
        <v>296.262</v>
      </c>
      <c r="N45" s="169">
        <f t="shared" si="8"/>
        <v>296.262</v>
      </c>
      <c r="O45" s="124">
        <f t="shared" si="5"/>
        <v>1478.1389999999999</v>
      </c>
      <c r="T45" s="82"/>
    </row>
    <row r="46" spans="1:24" s="173" customFormat="1" ht="24" customHeight="1" thickBot="1" x14ac:dyDescent="0.3">
      <c r="A46" s="170"/>
      <c r="B46" s="170">
        <v>657</v>
      </c>
      <c r="C46" s="171">
        <v>663</v>
      </c>
      <c r="D46" s="171">
        <v>662</v>
      </c>
      <c r="E46" s="171">
        <v>664</v>
      </c>
      <c r="F46" s="171">
        <v>662</v>
      </c>
      <c r="G46" s="171"/>
      <c r="H46" s="171"/>
      <c r="I46" s="171"/>
      <c r="J46" s="171">
        <v>659</v>
      </c>
      <c r="K46" s="171">
        <v>649</v>
      </c>
      <c r="L46" s="171">
        <v>647</v>
      </c>
      <c r="M46" s="171">
        <v>654</v>
      </c>
      <c r="N46" s="171">
        <v>654</v>
      </c>
      <c r="O46" s="171"/>
      <c r="P46" s="171"/>
      <c r="Q46" s="171"/>
      <c r="R46" s="171"/>
      <c r="S46" s="171"/>
      <c r="T46" s="172"/>
    </row>
    <row r="47" spans="1:24" ht="14.1" customHeight="1" x14ac:dyDescent="0.25"/>
    <row r="48" spans="1:24" ht="14.1" customHeight="1" x14ac:dyDescent="0.25"/>
    <row r="49" ht="14.1" customHeight="1" x14ac:dyDescent="0.25"/>
    <row r="50" ht="14.1" customHeight="1" x14ac:dyDescent="0.25"/>
    <row r="51" ht="14.1" customHeight="1" x14ac:dyDescent="0.25"/>
  </sheetData>
  <mergeCells count="18">
    <mergeCell ref="B5:C5"/>
    <mergeCell ref="G5:H5"/>
    <mergeCell ref="K5:L5"/>
    <mergeCell ref="G7:H7"/>
    <mergeCell ref="L7:N7"/>
    <mergeCell ref="B7:C7"/>
    <mergeCell ref="B22:H22"/>
    <mergeCell ref="J22:T32"/>
    <mergeCell ref="B35:G35"/>
    <mergeCell ref="J35:O35"/>
    <mergeCell ref="B9:J9"/>
    <mergeCell ref="K9:Q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6" orientation="landscape" horizontalDpi="0" verticalDpi="0" r:id="rId1"/>
  <colBreaks count="1" manualBreakCount="1">
    <brk id="2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SEM 1</vt:lpstr>
      <vt:lpstr>SEM 2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2021-04-24T13:51:31Z</cp:lastPrinted>
  <dcterms:created xsi:type="dcterms:W3CDTF">2021-03-04T08:17:33Z</dcterms:created>
  <dcterms:modified xsi:type="dcterms:W3CDTF">2021-04-24T13:51:41Z</dcterms:modified>
</cp:coreProperties>
</file>