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4D0266C5-FC06-45C9-BD77-934D4EB08BAD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149" i="251" l="1"/>
  <c r="D149" i="251"/>
  <c r="C149" i="251"/>
  <c r="B149" i="251"/>
  <c r="G147" i="251"/>
  <c r="I147" i="251" s="1"/>
  <c r="J147" i="251" s="1"/>
  <c r="G146" i="251"/>
  <c r="D146" i="251"/>
  <c r="C146" i="251"/>
  <c r="B146" i="251"/>
  <c r="G145" i="251"/>
  <c r="D145" i="251"/>
  <c r="C145" i="251"/>
  <c r="B145" i="251"/>
  <c r="K163" i="250"/>
  <c r="H163" i="250"/>
  <c r="G163" i="250"/>
  <c r="F163" i="250"/>
  <c r="E163" i="250"/>
  <c r="D163" i="250"/>
  <c r="C163" i="250"/>
  <c r="B163" i="250"/>
  <c r="I161" i="250"/>
  <c r="K161" i="250" s="1"/>
  <c r="L161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B149" i="249"/>
  <c r="C149" i="249"/>
  <c r="D149" i="249"/>
  <c r="E149" i="249"/>
  <c r="I149" i="249"/>
  <c r="G147" i="249"/>
  <c r="I147" i="249" s="1"/>
  <c r="J147" i="249" s="1"/>
  <c r="G146" i="249"/>
  <c r="F146" i="249"/>
  <c r="E146" i="249"/>
  <c r="D146" i="249"/>
  <c r="C146" i="249"/>
  <c r="B146" i="249"/>
  <c r="G145" i="249"/>
  <c r="E145" i="249"/>
  <c r="D145" i="249"/>
  <c r="C145" i="249"/>
  <c r="B145" i="249"/>
  <c r="Y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W163" i="248"/>
  <c r="Y163" i="248" s="1"/>
  <c r="Z163" i="248" s="1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I136" i="251" l="1"/>
  <c r="D136" i="251"/>
  <c r="C136" i="251"/>
  <c r="B136" i="251"/>
  <c r="G134" i="251"/>
  <c r="I134" i="251" s="1"/>
  <c r="J134" i="251" s="1"/>
  <c r="G133" i="251"/>
  <c r="D133" i="251"/>
  <c r="C133" i="251"/>
  <c r="B133" i="251"/>
  <c r="G132" i="251"/>
  <c r="D132" i="251"/>
  <c r="C132" i="251"/>
  <c r="B132" i="251"/>
  <c r="H149" i="250"/>
  <c r="G149" i="250"/>
  <c r="F149" i="250"/>
  <c r="E149" i="250"/>
  <c r="D149" i="250"/>
  <c r="C149" i="250"/>
  <c r="B149" i="250"/>
  <c r="I146" i="250"/>
  <c r="H146" i="250"/>
  <c r="G146" i="250"/>
  <c r="F146" i="250"/>
  <c r="E146" i="250"/>
  <c r="D146" i="250"/>
  <c r="C146" i="250"/>
  <c r="B146" i="250"/>
  <c r="K149" i="250"/>
  <c r="I147" i="250"/>
  <c r="K147" i="250" s="1"/>
  <c r="L147" i="250" s="1"/>
  <c r="I145" i="250"/>
  <c r="H145" i="250"/>
  <c r="G145" i="250"/>
  <c r="F145" i="250"/>
  <c r="E145" i="250"/>
  <c r="D145" i="250"/>
  <c r="C145" i="250"/>
  <c r="B145" i="250"/>
  <c r="I136" i="249"/>
  <c r="E136" i="249"/>
  <c r="D136" i="249"/>
  <c r="C136" i="249"/>
  <c r="B136" i="249"/>
  <c r="G134" i="249"/>
  <c r="I134" i="249" s="1"/>
  <c r="J134" i="249" s="1"/>
  <c r="G133" i="249"/>
  <c r="F133" i="249"/>
  <c r="E133" i="249"/>
  <c r="D133" i="249"/>
  <c r="C133" i="249"/>
  <c r="B133" i="249"/>
  <c r="G132" i="249"/>
  <c r="E132" i="249"/>
  <c r="D132" i="249"/>
  <c r="C132" i="249"/>
  <c r="B132" i="249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Y151" i="248"/>
  <c r="W149" i="248"/>
  <c r="Y149" i="248" s="1"/>
  <c r="Z149" i="248" s="1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23" i="251" l="1"/>
  <c r="D123" i="251"/>
  <c r="C123" i="251"/>
  <c r="B123" i="251"/>
  <c r="G121" i="251"/>
  <c r="I121" i="251" s="1"/>
  <c r="J121" i="251" s="1"/>
  <c r="G120" i="251"/>
  <c r="D120" i="251"/>
  <c r="C120" i="251"/>
  <c r="B120" i="251"/>
  <c r="G119" i="251"/>
  <c r="D119" i="251"/>
  <c r="C119" i="251"/>
  <c r="B119" i="251"/>
  <c r="H135" i="250"/>
  <c r="G135" i="250"/>
  <c r="F135" i="250"/>
  <c r="E135" i="250"/>
  <c r="D135" i="250"/>
  <c r="C135" i="250"/>
  <c r="B135" i="250"/>
  <c r="I132" i="250"/>
  <c r="H132" i="250"/>
  <c r="G132" i="250"/>
  <c r="F132" i="250"/>
  <c r="E132" i="250"/>
  <c r="D132" i="250"/>
  <c r="C132" i="250"/>
  <c r="B132" i="250"/>
  <c r="G131" i="250"/>
  <c r="K135" i="250"/>
  <c r="I133" i="250"/>
  <c r="I131" i="250"/>
  <c r="H131" i="250"/>
  <c r="F131" i="250"/>
  <c r="E131" i="250"/>
  <c r="D131" i="250"/>
  <c r="C131" i="250"/>
  <c r="B131" i="250"/>
  <c r="I123" i="249"/>
  <c r="E123" i="249"/>
  <c r="D123" i="249"/>
  <c r="C123" i="249"/>
  <c r="B123" i="249"/>
  <c r="G121" i="249"/>
  <c r="I121" i="249" s="1"/>
  <c r="J121" i="249" s="1"/>
  <c r="G120" i="249"/>
  <c r="F120" i="249"/>
  <c r="E120" i="249"/>
  <c r="D120" i="249"/>
  <c r="C120" i="249"/>
  <c r="B120" i="249"/>
  <c r="G119" i="249"/>
  <c r="E119" i="249"/>
  <c r="D119" i="249"/>
  <c r="C119" i="249"/>
  <c r="B119" i="249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W134" i="248" l="1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L133" i="248"/>
  <c r="Y137" i="248" l="1"/>
  <c r="W135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K133" i="248"/>
  <c r="J133" i="248"/>
  <c r="I133" i="248"/>
  <c r="H133" i="248"/>
  <c r="G133" i="248"/>
  <c r="F133" i="248"/>
  <c r="E133" i="248"/>
  <c r="D133" i="248"/>
  <c r="C133" i="248"/>
  <c r="B133" i="248"/>
  <c r="I110" i="251" l="1"/>
  <c r="D110" i="251"/>
  <c r="C110" i="251"/>
  <c r="B110" i="251"/>
  <c r="G108" i="251"/>
  <c r="I108" i="251" s="1"/>
  <c r="J108" i="251" s="1"/>
  <c r="G107" i="251"/>
  <c r="D107" i="251"/>
  <c r="C107" i="251"/>
  <c r="B107" i="251"/>
  <c r="G106" i="251"/>
  <c r="D106" i="251"/>
  <c r="C106" i="251"/>
  <c r="B106" i="251"/>
  <c r="J119" i="250"/>
  <c r="G119" i="250"/>
  <c r="F119" i="250"/>
  <c r="E119" i="250"/>
  <c r="D119" i="250"/>
  <c r="C119" i="250"/>
  <c r="B119" i="250"/>
  <c r="H117" i="250"/>
  <c r="H116" i="250"/>
  <c r="G116" i="250"/>
  <c r="F116" i="250"/>
  <c r="E116" i="250"/>
  <c r="D116" i="250"/>
  <c r="C116" i="250"/>
  <c r="B116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I108" i="249" s="1"/>
  <c r="J108" i="249" s="1"/>
  <c r="G107" i="249"/>
  <c r="F107" i="249"/>
  <c r="E107" i="249"/>
  <c r="D107" i="249"/>
  <c r="C107" i="249"/>
  <c r="B107" i="249"/>
  <c r="G106" i="249"/>
  <c r="E106" i="249"/>
  <c r="D106" i="249"/>
  <c r="C106" i="249"/>
  <c r="B106" i="249"/>
  <c r="X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V119" i="248"/>
  <c r="Y135" i="248" s="1"/>
  <c r="Z135" i="248" s="1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K133" i="250" l="1"/>
  <c r="L133" i="250" s="1"/>
  <c r="I97" i="251"/>
  <c r="D97" i="251"/>
  <c r="C97" i="251"/>
  <c r="B97" i="251"/>
  <c r="G95" i="251"/>
  <c r="G94" i="251"/>
  <c r="D94" i="251"/>
  <c r="C94" i="251"/>
  <c r="B94" i="251"/>
  <c r="G93" i="251"/>
  <c r="D93" i="251"/>
  <c r="C93" i="251"/>
  <c r="B93" i="251"/>
  <c r="J105" i="250"/>
  <c r="G105" i="250"/>
  <c r="F105" i="250"/>
  <c r="E105" i="250"/>
  <c r="D105" i="250"/>
  <c r="C105" i="250"/>
  <c r="B105" i="250"/>
  <c r="H103" i="250"/>
  <c r="J117" i="250" s="1"/>
  <c r="K117" i="250" s="1"/>
  <c r="H102" i="250"/>
  <c r="G102" i="250"/>
  <c r="F102" i="250"/>
  <c r="E102" i="250"/>
  <c r="D102" i="250"/>
  <c r="C102" i="250"/>
  <c r="B102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E93" i="249"/>
  <c r="D93" i="249"/>
  <c r="C93" i="249"/>
  <c r="B93" i="249"/>
  <c r="X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V105" i="248"/>
  <c r="X119" i="248" s="1"/>
  <c r="Y119" i="248" s="1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84" i="251" l="1"/>
  <c r="D84" i="251"/>
  <c r="C84" i="251"/>
  <c r="B84" i="251"/>
  <c r="G82" i="251"/>
  <c r="I95" i="251" s="1"/>
  <c r="J95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103" i="250" s="1"/>
  <c r="K103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95" i="249" s="1"/>
  <c r="J95" i="249" s="1"/>
  <c r="G80" i="249"/>
  <c r="E80" i="249"/>
  <c r="D80" i="249"/>
  <c r="C80" i="249"/>
  <c r="B80" i="249"/>
  <c r="X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X105" i="248" s="1"/>
  <c r="Y105" i="248" s="1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G68" i="251"/>
  <c r="G67" i="251"/>
  <c r="B67" i="251"/>
  <c r="J77" i="250"/>
  <c r="G77" i="250"/>
  <c r="F77" i="250"/>
  <c r="E77" i="250"/>
  <c r="D77" i="250"/>
  <c r="C77" i="250"/>
  <c r="H75" i="250"/>
  <c r="J89" i="250" s="1"/>
  <c r="K89" i="250" s="1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I82" i="249" s="1"/>
  <c r="J82" i="249" s="1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X91" i="248" s="1"/>
  <c r="Y91" i="248" s="1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82" i="251" l="1"/>
  <c r="J82" i="251" s="1"/>
  <c r="B58" i="251"/>
  <c r="I58" i="251"/>
  <c r="G55" i="251"/>
  <c r="B55" i="251"/>
  <c r="G56" i="251"/>
  <c r="G54" i="251"/>
  <c r="B54" i="251"/>
  <c r="J63" i="250"/>
  <c r="G63" i="250"/>
  <c r="F63" i="250"/>
  <c r="E63" i="250"/>
  <c r="D63" i="250"/>
  <c r="C63" i="250"/>
  <c r="B63" i="250"/>
  <c r="H61" i="250"/>
  <c r="J75" i="250" s="1"/>
  <c r="K75" i="250" s="1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I69" i="249" s="1"/>
  <c r="J69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I69" i="251" l="1"/>
  <c r="J69" i="251" s="1"/>
  <c r="B42" i="251"/>
  <c r="B42" i="249"/>
  <c r="I45" i="251" l="1"/>
  <c r="B45" i="251"/>
  <c r="G43" i="25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I43" i="249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H17" i="250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 l="1"/>
  <c r="B4" i="239"/>
  <c r="D4" i="239" s="1"/>
  <c r="B4" i="240"/>
  <c r="D4" i="240" s="1"/>
  <c r="I17" i="249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<sst xmlns="http://schemas.openxmlformats.org/spreadsheetml/2006/main" count="1127" uniqueCount="89">
  <si>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</si>
  <si>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</si>
  <si>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</si>
  <si>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</si>
  <si>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</si>
  <si>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</si>
  <si>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</si>
  <si>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</si>
  <si>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</si>
  <si>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</si>
  <si>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</si>
  <si>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</si>
  <si>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</si>
  <si>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</si>
  <si>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</si>
  <si>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</si>
  <si>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</si>
  <si>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</si>
  <si>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</si>
  <si>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</si>
  <si>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</si>
  <si>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</si>
  <si>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</si>
  <si>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</si>
  <si>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</si>
  <si>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</si>
  <si>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</si>
  <si>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</si>
  <si>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</si>
  <si>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</si>
  <si>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</si>
  <si>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</si>
  <si>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</si>
  <si>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</si>
  <si>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</si>
  <si>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</si>
  <si>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</si>
  <si>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</si>
  <si>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</si>
  <si>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</si>
  <si>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</si>
  <si>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</si>
  <si>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</si>
  <si>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</si>
  <si>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</si>
  <si>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</si>
  <si>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</si>
  <si>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</si>
  <si>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</si>
  <si>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</si>
  <si>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</si>
  <si>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</si>
  <si>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</si>
  <si>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</si>
  <si>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</si>
  <si>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</si>
  <si>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</si>
  <si>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</si>
  <si>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</si>
  <si>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</si>
  <si>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</si>
  <si>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</si>
  <si>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</si>
  <si>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</si>
  <si>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</si>
  <si>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</si>
  <si>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</si>
  <si>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</si>
  <si>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</si>
  <si>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</si>
  <si>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</si>
  <si>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</si>
  <si>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</si>
  <si>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</si>
  <si>
    <t>Semana 7</t>
  </si>
  <si>
    <t>Yo pese caseta A y el resto de las cepas</t>
  </si>
  <si>
    <t>Por que les dimos 2 gr si la tabla da 1?</t>
  </si>
  <si>
    <t>El error fue mio en el momento que digite en el programador y lo modifique en este archivo porque fue el real de la semana</t>
  </si>
  <si>
    <t>Que pena por la falla y no vuelve a suceder</t>
  </si>
  <si>
    <t>Semana 8</t>
  </si>
  <si>
    <t>Rango</t>
  </si>
  <si>
    <t>Caseta A</t>
  </si>
  <si>
    <t>Caseta B</t>
  </si>
  <si>
    <t>Grading hoy a la caseta A</t>
  </si>
  <si>
    <t>El martes realizamos grading a esta cepa</t>
  </si>
  <si>
    <t>Semana 9</t>
  </si>
  <si>
    <t>Para compensar lo que les dimos hace 2 semanas</t>
  </si>
  <si>
    <t>Semana 10</t>
  </si>
  <si>
    <t>Semana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</si>
</sst>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41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4" fillId="0" borderId="4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13" xfId="0" applyNumberFormat="1" applyFont="1" applyFill="1" applyBorder="1" applyAlignment="1">
      <alignment horizontal="center" vertical="center"/>
    </xf>
    <xf numFmtId="164" fontId="1" fillId="13" borderId="0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10" xfId="491" xr:uid="{00000000-0005-0000-0000-000018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00448"/>
        <c:axId val="194056960"/>
      </c:barChart>
      <c:catAx>
        <c:axId val="17380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56960"/>
        <c:crosses val="autoZero"/>
        <c:auto val="1"/>
        <c:lblAlgn val="ctr"/>
        <c:lblOffset val="100"/>
        <c:noMultiLvlLbl val="0"/>
      </c:catAx>
      <c:valAx>
        <c:axId val="1940569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0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74080"/>
        <c:axId val="193375616"/>
      </c:bar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17984"/>
        <c:axId val="193419520"/>
      </c:lineChart>
      <c:catAx>
        <c:axId val="19341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19520"/>
        <c:crosses val="autoZero"/>
        <c:auto val="1"/>
        <c:lblAlgn val="ctr"/>
        <c:lblOffset val="100"/>
        <c:noMultiLvlLbl val="0"/>
      </c:catAx>
      <c:valAx>
        <c:axId val="1934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17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49984"/>
        <c:axId val="193451520"/>
      </c:lineChart>
      <c:catAx>
        <c:axId val="1934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1520"/>
        <c:crosses val="autoZero"/>
        <c:auto val="1"/>
        <c:lblAlgn val="ctr"/>
        <c:lblOffset val="100"/>
        <c:noMultiLvlLbl val="0"/>
      </c:catAx>
      <c:valAx>
        <c:axId val="1934515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49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4976"/>
        <c:axId val="194096512"/>
      </c:lineChart>
      <c:catAx>
        <c:axId val="19409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6512"/>
        <c:crosses val="autoZero"/>
        <c:auto val="1"/>
        <c:lblAlgn val="ctr"/>
        <c:lblOffset val="100"/>
        <c:noMultiLvlLbl val="0"/>
      </c:catAx>
      <c:valAx>
        <c:axId val="19409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4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8496"/>
        <c:axId val="194620032"/>
      </c:lineChart>
      <c:catAx>
        <c:axId val="1946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20032"/>
        <c:crosses val="autoZero"/>
        <c:auto val="1"/>
        <c:lblAlgn val="ctr"/>
        <c:lblOffset val="100"/>
        <c:noMultiLvlLbl val="0"/>
      </c:catAx>
      <c:valAx>
        <c:axId val="19462003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18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36800"/>
        <c:axId val="195048192"/>
      </c:barChart>
      <c:catAx>
        <c:axId val="194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48192"/>
        <c:crosses val="autoZero"/>
        <c:auto val="1"/>
        <c:lblAlgn val="ctr"/>
        <c:lblOffset val="100"/>
        <c:noMultiLvlLbl val="0"/>
      </c:catAx>
      <c:valAx>
        <c:axId val="19504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6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72384"/>
        <c:axId val="195073920"/>
      </c:lineChart>
      <c:catAx>
        <c:axId val="19507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073920"/>
        <c:crosses val="autoZero"/>
        <c:auto val="1"/>
        <c:lblAlgn val="ctr"/>
        <c:lblOffset val="100"/>
        <c:noMultiLvlLbl val="0"/>
      </c:catAx>
      <c:valAx>
        <c:axId val="1950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0723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20512"/>
        <c:axId val="195130496"/>
      </c:line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30496"/>
        <c:crosses val="autoZero"/>
        <c:auto val="1"/>
        <c:lblAlgn val="ctr"/>
        <c:lblOffset val="100"/>
        <c:noMultiLvlLbl val="0"/>
      </c:catAx>
      <c:valAx>
        <c:axId val="1951304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0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80288"/>
        <c:axId val="173581824"/>
      </c:barChart>
      <c:catAx>
        <c:axId val="17358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3581824"/>
        <c:crosses val="autoZero"/>
        <c:auto val="1"/>
        <c:lblAlgn val="ctr"/>
        <c:lblOffset val="100"/>
        <c:noMultiLvlLbl val="0"/>
      </c:catAx>
      <c:valAx>
        <c:axId val="17358182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80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7488"/>
        <c:axId val="195146112"/>
      </c:lineChart>
      <c:catAx>
        <c:axId val="1947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112"/>
        <c:crosses val="autoZero"/>
        <c:auto val="1"/>
        <c:lblAlgn val="ctr"/>
        <c:lblOffset val="100"/>
        <c:noMultiLvlLbl val="0"/>
      </c:catAx>
      <c:valAx>
        <c:axId val="195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67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0928"/>
        <c:axId val="194862464"/>
      </c:lineChart>
      <c:catAx>
        <c:axId val="1948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862464"/>
        <c:crosses val="autoZero"/>
        <c:auto val="1"/>
        <c:lblAlgn val="ctr"/>
        <c:lblOffset val="100"/>
        <c:noMultiLvlLbl val="0"/>
      </c:catAx>
      <c:valAx>
        <c:axId val="19486246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0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2" t="s">
        <v>23</v>
      </c>
      <c r="C17" s="403"/>
      <c r="D17" s="403"/>
      <c r="E17" s="403"/>
      <c r="F17" s="40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149"/>
  <sheetViews>
    <sheetView showGridLines="0" topLeftCell="A119" zoomScale="75" zoomScaleNormal="75" workbookViewId="0">
      <selection activeCell="G12" sqref="G12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7" t="s">
        <v>53</v>
      </c>
      <c r="C9" s="408"/>
      <c r="D9" s="408"/>
      <c r="E9" s="408"/>
      <c r="F9" s="40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7" t="s">
        <v>53</v>
      </c>
      <c r="C22" s="408"/>
      <c r="D22" s="408"/>
      <c r="E22" s="408"/>
      <c r="F22" s="40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7" t="s">
        <v>53</v>
      </c>
      <c r="C35" s="408"/>
      <c r="D35" s="408"/>
      <c r="E35" s="408"/>
      <c r="F35" s="40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7" t="s">
        <v>53</v>
      </c>
      <c r="C48" s="408"/>
      <c r="D48" s="408"/>
      <c r="E48" s="408"/>
      <c r="F48" s="40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407" t="s">
        <v>53</v>
      </c>
      <c r="C61" s="408"/>
      <c r="D61" s="408"/>
      <c r="E61" s="408"/>
      <c r="F61" s="40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7" t="s">
        <v>53</v>
      </c>
      <c r="C74" s="408"/>
      <c r="D74" s="408"/>
      <c r="E74" s="408"/>
      <c r="F74" s="40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1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1" s="361" customFormat="1" x14ac:dyDescent="0.2">
      <c r="A82" s="324" t="s">
        <v>52</v>
      </c>
      <c r="B82" s="285">
        <v>376</v>
      </c>
      <c r="C82" s="286">
        <v>558</v>
      </c>
      <c r="D82" s="286">
        <v>421</v>
      </c>
      <c r="E82" s="286">
        <v>398</v>
      </c>
      <c r="F82" s="345"/>
      <c r="G82" s="346">
        <f>SUM(B82:F82)</f>
        <v>1753</v>
      </c>
      <c r="H82" s="361" t="s">
        <v>56</v>
      </c>
      <c r="I82" s="347">
        <f>G69-G82</f>
        <v>1</v>
      </c>
      <c r="J82" s="348">
        <f>I82/G69</f>
        <v>5.7012542759407071E-4</v>
      </c>
    </row>
    <row r="83" spans="1:11" s="361" customFormat="1" x14ac:dyDescent="0.2">
      <c r="A83" s="324" t="s">
        <v>28</v>
      </c>
      <c r="B83" s="231">
        <v>67</v>
      </c>
      <c r="C83" s="294">
        <v>67</v>
      </c>
      <c r="D83" s="294">
        <v>67</v>
      </c>
      <c r="E83" s="294">
        <v>67</v>
      </c>
      <c r="F83" s="294"/>
      <c r="G83" s="235"/>
      <c r="H83" s="361" t="s">
        <v>57</v>
      </c>
      <c r="I83" s="361">
        <v>65</v>
      </c>
    </row>
    <row r="84" spans="1:11" s="361" customFormat="1" ht="13.5" thickBot="1" x14ac:dyDescent="0.25">
      <c r="A84" s="327" t="s">
        <v>26</v>
      </c>
      <c r="B84" s="380">
        <f>B83-B70</f>
        <v>2</v>
      </c>
      <c r="C84" s="381">
        <f>C83-C70</f>
        <v>2</v>
      </c>
      <c r="D84" s="381">
        <f>D83-D70</f>
        <v>2</v>
      </c>
      <c r="E84" s="381">
        <f>E83-E70</f>
        <v>2</v>
      </c>
      <c r="F84" s="230"/>
      <c r="G84" s="236"/>
      <c r="H84" s="361" t="s">
        <v>26</v>
      </c>
      <c r="I84" s="362">
        <f>I83-I70</f>
        <v>-19</v>
      </c>
    </row>
    <row r="86" spans="1:11" ht="13.5" thickBot="1" x14ac:dyDescent="0.25"/>
    <row r="87" spans="1:11" s="374" customFormat="1" ht="13.5" thickBot="1" x14ac:dyDescent="0.25">
      <c r="A87" s="300" t="s">
        <v>74</v>
      </c>
      <c r="B87" s="407" t="s">
        <v>53</v>
      </c>
      <c r="C87" s="408"/>
      <c r="D87" s="408"/>
      <c r="E87" s="408"/>
      <c r="F87" s="409"/>
      <c r="G87" s="329" t="s">
        <v>0</v>
      </c>
    </row>
    <row r="88" spans="1:11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1" s="374" customFormat="1" x14ac:dyDescent="0.2">
      <c r="A89" s="307" t="s">
        <v>3</v>
      </c>
      <c r="B89" s="333">
        <v>1250</v>
      </c>
      <c r="C89" s="334">
        <v>1250</v>
      </c>
      <c r="D89" s="335">
        <v>1250</v>
      </c>
      <c r="E89" s="335">
        <v>1250</v>
      </c>
      <c r="F89" s="335">
        <v>1250</v>
      </c>
      <c r="G89" s="336">
        <v>1250</v>
      </c>
    </row>
    <row r="90" spans="1:11" s="374" customFormat="1" x14ac:dyDescent="0.2">
      <c r="A90" s="310" t="s">
        <v>6</v>
      </c>
      <c r="B90" s="337">
        <v>1708.2758620689656</v>
      </c>
      <c r="C90" s="338">
        <v>1746.6666666666667</v>
      </c>
      <c r="D90" s="338">
        <v>1785.1612903225807</v>
      </c>
      <c r="E90" s="338">
        <v>1849.6428571428571</v>
      </c>
      <c r="F90" s="338"/>
      <c r="G90" s="266">
        <v>1770</v>
      </c>
    </row>
    <row r="91" spans="1:11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>
        <v>100</v>
      </c>
      <c r="F91" s="341"/>
      <c r="G91" s="342">
        <v>97.637795275590548</v>
      </c>
    </row>
    <row r="92" spans="1:11" s="374" customFormat="1" x14ac:dyDescent="0.2">
      <c r="A92" s="226" t="s">
        <v>8</v>
      </c>
      <c r="B92" s="271">
        <v>3.4101303673332722E-2</v>
      </c>
      <c r="C92" s="272">
        <v>3.1232835962643691E-2</v>
      </c>
      <c r="D92" s="343">
        <v>3.1523930643615201E-2</v>
      </c>
      <c r="E92" s="343">
        <v>4.3239092199498806E-2</v>
      </c>
      <c r="F92" s="343"/>
      <c r="G92" s="344">
        <v>4.5069661493826831E-2</v>
      </c>
    </row>
    <row r="93" spans="1:11" s="374" customFormat="1" x14ac:dyDescent="0.2">
      <c r="A93" s="310" t="s">
        <v>1</v>
      </c>
      <c r="B93" s="275">
        <f t="shared" ref="B93:E93" si="18">B90/B89*100-100</f>
        <v>36.66206896551725</v>
      </c>
      <c r="C93" s="276">
        <f t="shared" si="18"/>
        <v>39.73333333333332</v>
      </c>
      <c r="D93" s="276">
        <f t="shared" si="18"/>
        <v>42.812903225806451</v>
      </c>
      <c r="E93" s="276">
        <f t="shared" si="18"/>
        <v>47.971428571428589</v>
      </c>
      <c r="F93" s="276"/>
      <c r="G93" s="278">
        <f t="shared" ref="G93" si="19">G90/G89*100-100</f>
        <v>41.599999999999994</v>
      </c>
    </row>
    <row r="94" spans="1:11" s="374" customFormat="1" ht="13.5" thickBot="1" x14ac:dyDescent="0.25">
      <c r="A94" s="226" t="s">
        <v>27</v>
      </c>
      <c r="B94" s="280">
        <f>B90-B77</f>
        <v>142.89124668435011</v>
      </c>
      <c r="C94" s="281">
        <f t="shared" ref="C94:G94" si="20">C90-C77</f>
        <v>84.523809523809632</v>
      </c>
      <c r="D94" s="281">
        <f t="shared" si="20"/>
        <v>71.232718894009395</v>
      </c>
      <c r="E94" s="281">
        <f t="shared" si="20"/>
        <v>64.64285714285711</v>
      </c>
      <c r="F94" s="281">
        <f t="shared" si="20"/>
        <v>0</v>
      </c>
      <c r="G94" s="283">
        <f t="shared" si="20"/>
        <v>83.923076923076906</v>
      </c>
    </row>
    <row r="95" spans="1:11" s="374" customFormat="1" x14ac:dyDescent="0.2">
      <c r="A95" s="324" t="s">
        <v>52</v>
      </c>
      <c r="B95" s="285">
        <v>376</v>
      </c>
      <c r="C95" s="286">
        <v>558</v>
      </c>
      <c r="D95" s="286">
        <v>421</v>
      </c>
      <c r="E95" s="286">
        <v>398</v>
      </c>
      <c r="F95" s="345"/>
      <c r="G95" s="346">
        <f>SUM(B95:F95)</f>
        <v>1753</v>
      </c>
      <c r="H95" s="374" t="s">
        <v>56</v>
      </c>
      <c r="I95" s="347">
        <f>G82-G95</f>
        <v>0</v>
      </c>
      <c r="J95" s="348">
        <f>I95/G82</f>
        <v>0</v>
      </c>
      <c r="K95" s="356" t="s">
        <v>77</v>
      </c>
    </row>
    <row r="96" spans="1:11" s="374" customFormat="1" x14ac:dyDescent="0.2">
      <c r="A96" s="324" t="s">
        <v>28</v>
      </c>
      <c r="B96" s="231">
        <v>68</v>
      </c>
      <c r="C96" s="294">
        <v>68</v>
      </c>
      <c r="D96" s="294">
        <v>68</v>
      </c>
      <c r="E96" s="294">
        <v>68</v>
      </c>
      <c r="F96" s="294"/>
      <c r="G96" s="235"/>
      <c r="H96" s="374" t="s">
        <v>57</v>
      </c>
      <c r="I96" s="374">
        <v>67.03</v>
      </c>
      <c r="K96" s="383" t="s">
        <v>78</v>
      </c>
    </row>
    <row r="97" spans="1:13" s="374" customFormat="1" ht="13.5" thickBot="1" x14ac:dyDescent="0.25">
      <c r="A97" s="327" t="s">
        <v>26</v>
      </c>
      <c r="B97" s="229">
        <f>B96-B83</f>
        <v>1</v>
      </c>
      <c r="C97" s="230">
        <f>C96-C83</f>
        <v>1</v>
      </c>
      <c r="D97" s="230">
        <f>D96-D83</f>
        <v>1</v>
      </c>
      <c r="E97" s="230">
        <f>E96-E83</f>
        <v>1</v>
      </c>
      <c r="F97" s="230"/>
      <c r="G97" s="236"/>
      <c r="H97" s="374" t="s">
        <v>26</v>
      </c>
      <c r="I97" s="377">
        <f>I96-I83</f>
        <v>2.0300000000000011</v>
      </c>
      <c r="J97" s="378" t="s">
        <v>76</v>
      </c>
      <c r="K97" s="379"/>
      <c r="L97" s="379"/>
      <c r="M97" s="379"/>
    </row>
    <row r="99" spans="1:13" ht="13.5" thickBot="1" x14ac:dyDescent="0.25"/>
    <row r="100" spans="1:13" ht="13.5" thickBot="1" x14ac:dyDescent="0.25">
      <c r="A100" s="300" t="s">
        <v>79</v>
      </c>
      <c r="B100" s="407" t="s">
        <v>53</v>
      </c>
      <c r="C100" s="408"/>
      <c r="D100" s="408"/>
      <c r="E100" s="408"/>
      <c r="F100" s="409"/>
      <c r="G100" s="329" t="s">
        <v>0</v>
      </c>
      <c r="H100" s="382"/>
      <c r="I100" s="382"/>
      <c r="J100" s="382"/>
    </row>
    <row r="101" spans="1:13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  <c r="H101" s="382"/>
      <c r="I101" s="382"/>
      <c r="J101" s="382"/>
    </row>
    <row r="102" spans="1:13" x14ac:dyDescent="0.2">
      <c r="A102" s="307" t="s">
        <v>3</v>
      </c>
      <c r="B102" s="333">
        <v>1400</v>
      </c>
      <c r="C102" s="334">
        <v>1400</v>
      </c>
      <c r="D102" s="335">
        <v>1400</v>
      </c>
      <c r="E102" s="335">
        <v>1400</v>
      </c>
      <c r="F102" s="335">
        <v>1400</v>
      </c>
      <c r="G102" s="336">
        <v>1400</v>
      </c>
      <c r="H102" s="382"/>
      <c r="I102" s="382"/>
      <c r="J102" s="382"/>
    </row>
    <row r="103" spans="1:13" x14ac:dyDescent="0.2">
      <c r="A103" s="310" t="s">
        <v>6</v>
      </c>
      <c r="B103" s="337">
        <v>1834.375</v>
      </c>
      <c r="C103" s="338">
        <v>1860.7843137254902</v>
      </c>
      <c r="D103" s="338">
        <v>1919.4285714285713</v>
      </c>
      <c r="E103" s="338">
        <v>1954.6875</v>
      </c>
      <c r="F103" s="338"/>
      <c r="G103" s="266">
        <v>1888.8666666666666</v>
      </c>
      <c r="H103" s="382"/>
      <c r="I103" s="382"/>
      <c r="J103" s="382"/>
    </row>
    <row r="104" spans="1:13" x14ac:dyDescent="0.2">
      <c r="A104" s="226" t="s">
        <v>7</v>
      </c>
      <c r="B104" s="339">
        <v>100</v>
      </c>
      <c r="C104" s="340">
        <v>100</v>
      </c>
      <c r="D104" s="341">
        <v>100</v>
      </c>
      <c r="E104" s="341">
        <v>100</v>
      </c>
      <c r="F104" s="341"/>
      <c r="G104" s="342">
        <v>99.333333333333329</v>
      </c>
      <c r="H104" s="382"/>
      <c r="I104" s="382"/>
      <c r="J104" s="382"/>
    </row>
    <row r="105" spans="1:13" x14ac:dyDescent="0.2">
      <c r="A105" s="226" t="s">
        <v>8</v>
      </c>
      <c r="B105" s="271">
        <v>3.8929635058817476E-2</v>
      </c>
      <c r="C105" s="272">
        <v>4.1379690676584965E-2</v>
      </c>
      <c r="D105" s="343">
        <v>3.8926342672489296E-2</v>
      </c>
      <c r="E105" s="343">
        <v>3.7287918793228764E-2</v>
      </c>
      <c r="F105" s="343"/>
      <c r="G105" s="344">
        <v>4.6103104448135687E-2</v>
      </c>
      <c r="H105" s="382"/>
      <c r="I105" s="382"/>
      <c r="J105" s="382"/>
    </row>
    <row r="106" spans="1:13" x14ac:dyDescent="0.2">
      <c r="A106" s="310" t="s">
        <v>1</v>
      </c>
      <c r="B106" s="275">
        <f t="shared" ref="B106:E106" si="21">B103/B102*100-100</f>
        <v>31.026785714285722</v>
      </c>
      <c r="C106" s="276">
        <f t="shared" si="21"/>
        <v>32.913165266106432</v>
      </c>
      <c r="D106" s="276">
        <f t="shared" si="21"/>
        <v>37.102040816326536</v>
      </c>
      <c r="E106" s="276">
        <f t="shared" si="21"/>
        <v>39.620535714285722</v>
      </c>
      <c r="F106" s="276"/>
      <c r="G106" s="278">
        <f t="shared" ref="G106" si="22">G103/G102*100-100</f>
        <v>34.919047619047603</v>
      </c>
      <c r="H106" s="382"/>
      <c r="I106" s="382"/>
      <c r="J106" s="382"/>
    </row>
    <row r="107" spans="1:13" ht="13.5" thickBot="1" x14ac:dyDescent="0.25">
      <c r="A107" s="226" t="s">
        <v>27</v>
      </c>
      <c r="B107" s="280">
        <f>B103-B90</f>
        <v>126.09913793103442</v>
      </c>
      <c r="C107" s="281">
        <f t="shared" ref="C107:G107" si="23">C103-C90</f>
        <v>114.11764705882342</v>
      </c>
      <c r="D107" s="281">
        <f t="shared" si="23"/>
        <v>134.26728110599061</v>
      </c>
      <c r="E107" s="281">
        <f t="shared" si="23"/>
        <v>105.04464285714289</v>
      </c>
      <c r="F107" s="281">
        <f t="shared" si="23"/>
        <v>0</v>
      </c>
      <c r="G107" s="283">
        <f t="shared" si="23"/>
        <v>118.86666666666656</v>
      </c>
      <c r="H107" s="382"/>
      <c r="I107" s="382"/>
      <c r="J107" s="382"/>
    </row>
    <row r="108" spans="1:13" x14ac:dyDescent="0.2">
      <c r="A108" s="324" t="s">
        <v>52</v>
      </c>
      <c r="B108" s="285">
        <v>376</v>
      </c>
      <c r="C108" s="286">
        <v>557</v>
      </c>
      <c r="D108" s="286">
        <v>421</v>
      </c>
      <c r="E108" s="286">
        <v>398</v>
      </c>
      <c r="F108" s="345"/>
      <c r="G108" s="346">
        <f>SUM(B108:F108)</f>
        <v>1752</v>
      </c>
      <c r="H108" s="382" t="s">
        <v>56</v>
      </c>
      <c r="I108" s="347">
        <f>G95-G108</f>
        <v>1</v>
      </c>
      <c r="J108" s="348">
        <f>I108/G95</f>
        <v>5.7045065601825438E-4</v>
      </c>
    </row>
    <row r="109" spans="1:13" x14ac:dyDescent="0.2">
      <c r="A109" s="324" t="s">
        <v>28</v>
      </c>
      <c r="B109" s="231">
        <v>69</v>
      </c>
      <c r="C109" s="294">
        <v>69</v>
      </c>
      <c r="D109" s="294">
        <v>69</v>
      </c>
      <c r="E109" s="294">
        <v>69</v>
      </c>
      <c r="F109" s="294"/>
      <c r="G109" s="235"/>
      <c r="H109" s="382" t="s">
        <v>57</v>
      </c>
      <c r="I109" s="382">
        <v>68.010000000000005</v>
      </c>
      <c r="J109" s="382"/>
    </row>
    <row r="110" spans="1:13" ht="13.5" thickBot="1" x14ac:dyDescent="0.25">
      <c r="A110" s="327" t="s">
        <v>26</v>
      </c>
      <c r="B110" s="229">
        <f>B109-B96</f>
        <v>1</v>
      </c>
      <c r="C110" s="230">
        <f>C109-C96</f>
        <v>1</v>
      </c>
      <c r="D110" s="230">
        <f>D109-D96</f>
        <v>1</v>
      </c>
      <c r="E110" s="230">
        <f>E109-E96</f>
        <v>1</v>
      </c>
      <c r="F110" s="230"/>
      <c r="G110" s="236"/>
      <c r="H110" s="382" t="s">
        <v>26</v>
      </c>
      <c r="I110" s="384">
        <f>I109-I96</f>
        <v>0.98000000000000398</v>
      </c>
      <c r="J110" s="385"/>
    </row>
    <row r="112" spans="1:13" ht="13.5" thickBot="1" x14ac:dyDescent="0.25"/>
    <row r="113" spans="1:10" ht="13.5" thickBot="1" x14ac:dyDescent="0.25">
      <c r="A113" s="300" t="s">
        <v>85</v>
      </c>
      <c r="B113" s="407" t="s">
        <v>53</v>
      </c>
      <c r="C113" s="408"/>
      <c r="D113" s="408"/>
      <c r="E113" s="408"/>
      <c r="F113" s="409"/>
      <c r="G113" s="329" t="s">
        <v>0</v>
      </c>
      <c r="H113" s="388"/>
      <c r="I113" s="388"/>
      <c r="J113" s="388"/>
    </row>
    <row r="114" spans="1:10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8"/>
      <c r="I114" s="388"/>
      <c r="J114" s="388"/>
    </row>
    <row r="115" spans="1:10" x14ac:dyDescent="0.2">
      <c r="A115" s="307" t="s">
        <v>3</v>
      </c>
      <c r="B115" s="333">
        <v>1540</v>
      </c>
      <c r="C115" s="334">
        <v>1540</v>
      </c>
      <c r="D115" s="335">
        <v>1540</v>
      </c>
      <c r="E115" s="335">
        <v>1540</v>
      </c>
      <c r="F115" s="335">
        <v>1540</v>
      </c>
      <c r="G115" s="336">
        <v>1540</v>
      </c>
      <c r="H115" s="388"/>
      <c r="I115" s="388"/>
      <c r="J115" s="388"/>
    </row>
    <row r="116" spans="1:10" x14ac:dyDescent="0.2">
      <c r="A116" s="310" t="s">
        <v>6</v>
      </c>
      <c r="B116" s="337">
        <v>1916.8965517241379</v>
      </c>
      <c r="C116" s="338">
        <v>1999.1666666666667</v>
      </c>
      <c r="D116" s="338">
        <v>2055.5555555555557</v>
      </c>
      <c r="E116" s="338">
        <v>2128.8888888888887</v>
      </c>
      <c r="F116" s="338"/>
      <c r="G116" s="266">
        <v>2021.3445378151262</v>
      </c>
      <c r="H116" s="388"/>
      <c r="I116" s="388"/>
      <c r="J116" s="388"/>
    </row>
    <row r="117" spans="1:10" x14ac:dyDescent="0.2">
      <c r="A117" s="226" t="s">
        <v>7</v>
      </c>
      <c r="B117" s="339">
        <v>100</v>
      </c>
      <c r="C117" s="340">
        <v>100</v>
      </c>
      <c r="D117" s="341">
        <v>100</v>
      </c>
      <c r="E117" s="341">
        <v>100</v>
      </c>
      <c r="F117" s="341"/>
      <c r="G117" s="342">
        <v>98.319327731092443</v>
      </c>
      <c r="H117" s="388"/>
      <c r="I117" s="388"/>
      <c r="J117" s="388"/>
    </row>
    <row r="118" spans="1:10" x14ac:dyDescent="0.2">
      <c r="A118" s="226" t="s">
        <v>8</v>
      </c>
      <c r="B118" s="271">
        <v>2.2179599004072504E-2</v>
      </c>
      <c r="C118" s="272">
        <v>1.3616075840817901E-2</v>
      </c>
      <c r="D118" s="343">
        <v>1.8025223784361281E-2</v>
      </c>
      <c r="E118" s="343">
        <v>2.2702049238969107E-2</v>
      </c>
      <c r="F118" s="343"/>
      <c r="G118" s="344">
        <v>4.1987829351519082E-2</v>
      </c>
      <c r="H118" s="388"/>
      <c r="I118" s="388"/>
      <c r="J118" s="388"/>
    </row>
    <row r="119" spans="1:10" x14ac:dyDescent="0.2">
      <c r="A119" s="310" t="s">
        <v>1</v>
      </c>
      <c r="B119" s="275">
        <f t="shared" ref="B119:E119" si="24">B116/B115*100-100</f>
        <v>24.47380206000895</v>
      </c>
      <c r="C119" s="276">
        <f t="shared" si="24"/>
        <v>29.816017316017337</v>
      </c>
      <c r="D119" s="276">
        <f t="shared" si="24"/>
        <v>33.477633477633475</v>
      </c>
      <c r="E119" s="276">
        <f t="shared" si="24"/>
        <v>38.239538239538234</v>
      </c>
      <c r="F119" s="276"/>
      <c r="G119" s="278">
        <f t="shared" ref="G119" si="25">G116/G115*100-100</f>
        <v>31.256138819164022</v>
      </c>
      <c r="H119" s="388"/>
      <c r="I119" s="388"/>
      <c r="J119" s="388"/>
    </row>
    <row r="120" spans="1:10" ht="13.5" thickBot="1" x14ac:dyDescent="0.25">
      <c r="A120" s="226" t="s">
        <v>27</v>
      </c>
      <c r="B120" s="280">
        <f>B116-B103</f>
        <v>82.521551724137908</v>
      </c>
      <c r="C120" s="281">
        <f t="shared" ref="C120:G120" si="26">C116-C103</f>
        <v>138.38235294117658</v>
      </c>
      <c r="D120" s="281">
        <f t="shared" si="26"/>
        <v>136.12698412698433</v>
      </c>
      <c r="E120" s="281">
        <f t="shared" si="26"/>
        <v>174.20138888888869</v>
      </c>
      <c r="F120" s="281">
        <f t="shared" si="26"/>
        <v>0</v>
      </c>
      <c r="G120" s="283">
        <f t="shared" si="26"/>
        <v>132.4778711484596</v>
      </c>
      <c r="H120" s="388"/>
      <c r="I120" s="388"/>
      <c r="J120" s="388"/>
    </row>
    <row r="121" spans="1:10" x14ac:dyDescent="0.2">
      <c r="A121" s="324" t="s">
        <v>52</v>
      </c>
      <c r="B121" s="285">
        <v>388</v>
      </c>
      <c r="C121" s="286">
        <v>471</v>
      </c>
      <c r="D121" s="286">
        <v>381</v>
      </c>
      <c r="E121" s="286">
        <v>354</v>
      </c>
      <c r="F121" s="345"/>
      <c r="G121" s="346">
        <f>SUM(B121:F121)</f>
        <v>1594</v>
      </c>
      <c r="H121" s="388" t="s">
        <v>56</v>
      </c>
      <c r="I121" s="347">
        <f>G108-G121</f>
        <v>158</v>
      </c>
      <c r="J121" s="348">
        <f>I121/G108</f>
        <v>9.0182648401826479E-2</v>
      </c>
    </row>
    <row r="122" spans="1:10" x14ac:dyDescent="0.2">
      <c r="A122" s="324" t="s">
        <v>28</v>
      </c>
      <c r="B122" s="231">
        <v>71</v>
      </c>
      <c r="C122" s="294">
        <v>71</v>
      </c>
      <c r="D122" s="294">
        <v>71</v>
      </c>
      <c r="E122" s="294">
        <v>71</v>
      </c>
      <c r="F122" s="294"/>
      <c r="G122" s="235"/>
      <c r="H122" s="388" t="s">
        <v>57</v>
      </c>
      <c r="I122" s="388">
        <v>68.98</v>
      </c>
      <c r="J122" s="388"/>
    </row>
    <row r="123" spans="1:10" ht="13.5" thickBot="1" x14ac:dyDescent="0.25">
      <c r="A123" s="327" t="s">
        <v>26</v>
      </c>
      <c r="B123" s="229">
        <f>B122-B109</f>
        <v>2</v>
      </c>
      <c r="C123" s="230">
        <f>C122-C109</f>
        <v>2</v>
      </c>
      <c r="D123" s="230">
        <f>D122-D109</f>
        <v>2</v>
      </c>
      <c r="E123" s="230">
        <f>E122-E109</f>
        <v>2</v>
      </c>
      <c r="F123" s="230"/>
      <c r="G123" s="236"/>
      <c r="H123" s="388" t="s">
        <v>26</v>
      </c>
      <c r="I123" s="384">
        <f>I122-I109</f>
        <v>0.96999999999999886</v>
      </c>
      <c r="J123" s="385"/>
    </row>
    <row r="124" spans="1:10" x14ac:dyDescent="0.2">
      <c r="B124" s="293">
        <v>71</v>
      </c>
      <c r="C124" s="398">
        <v>71</v>
      </c>
      <c r="D124" s="398">
        <v>71</v>
      </c>
      <c r="E124" s="398">
        <v>71</v>
      </c>
      <c r="H124" s="399" t="s">
        <v>86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07" t="s">
        <v>53</v>
      </c>
      <c r="C126" s="408"/>
      <c r="D126" s="408"/>
      <c r="E126" s="408"/>
      <c r="F126" s="40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400" customFormat="1" x14ac:dyDescent="0.2">
      <c r="A128" s="307" t="s">
        <v>3</v>
      </c>
      <c r="B128" s="333">
        <v>1670</v>
      </c>
      <c r="C128" s="334">
        <v>1670</v>
      </c>
      <c r="D128" s="335">
        <v>1670</v>
      </c>
      <c r="E128" s="335">
        <v>1670</v>
      </c>
      <c r="F128" s="335">
        <v>1670</v>
      </c>
      <c r="G128" s="336">
        <v>1670</v>
      </c>
    </row>
    <row r="129" spans="1:10" s="400" customFormat="1" x14ac:dyDescent="0.2">
      <c r="A129" s="310" t="s">
        <v>6</v>
      </c>
      <c r="B129" s="337">
        <v>2034.4827586206898</v>
      </c>
      <c r="C129" s="338">
        <v>2079.1666666666665</v>
      </c>
      <c r="D129" s="338">
        <v>2152.3076923076924</v>
      </c>
      <c r="E129" s="338">
        <v>2200.3571428571427</v>
      </c>
      <c r="F129" s="338"/>
      <c r="G129" s="266">
        <v>2112.7731092436975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100</v>
      </c>
      <c r="E130" s="341">
        <v>100</v>
      </c>
      <c r="F130" s="341"/>
      <c r="G130" s="342">
        <v>98.319327731092443</v>
      </c>
    </row>
    <row r="131" spans="1:10" s="400" customFormat="1" x14ac:dyDescent="0.2">
      <c r="A131" s="226" t="s">
        <v>8</v>
      </c>
      <c r="B131" s="271">
        <v>2.1851921280743924E-2</v>
      </c>
      <c r="C131" s="272">
        <v>3.0532033858651102E-2</v>
      </c>
      <c r="D131" s="343">
        <v>2.7284252586121615E-2</v>
      </c>
      <c r="E131" s="343">
        <v>3.260276363024369E-2</v>
      </c>
      <c r="F131" s="343"/>
      <c r="G131" s="344">
        <v>4.1389553879013261E-2</v>
      </c>
    </row>
    <row r="132" spans="1:10" s="400" customFormat="1" x14ac:dyDescent="0.2">
      <c r="A132" s="310" t="s">
        <v>1</v>
      </c>
      <c r="B132" s="275">
        <f t="shared" ref="B132:E132" si="27">B129/B128*100-100</f>
        <v>21.825314887466462</v>
      </c>
      <c r="C132" s="276">
        <f t="shared" si="27"/>
        <v>24.500998003992009</v>
      </c>
      <c r="D132" s="276">
        <f t="shared" si="27"/>
        <v>28.880700138185176</v>
      </c>
      <c r="E132" s="276">
        <f t="shared" si="27"/>
        <v>31.757912745936693</v>
      </c>
      <c r="F132" s="276"/>
      <c r="G132" s="278">
        <f t="shared" ref="G132" si="28">G129/G128*100-100</f>
        <v>26.513359834951956</v>
      </c>
    </row>
    <row r="133" spans="1:10" s="400" customFormat="1" ht="13.5" thickBot="1" x14ac:dyDescent="0.25">
      <c r="A133" s="226" t="s">
        <v>27</v>
      </c>
      <c r="B133" s="280">
        <f>B129-B116</f>
        <v>117.58620689655186</v>
      </c>
      <c r="C133" s="281">
        <f t="shared" ref="C133:G133" si="29">C129-C116</f>
        <v>79.999999999999773</v>
      </c>
      <c r="D133" s="281">
        <f t="shared" si="29"/>
        <v>96.752136752136721</v>
      </c>
      <c r="E133" s="281">
        <f t="shared" si="29"/>
        <v>71.468253968253975</v>
      </c>
      <c r="F133" s="281">
        <f t="shared" si="29"/>
        <v>0</v>
      </c>
      <c r="G133" s="283">
        <f t="shared" si="29"/>
        <v>91.428571428571331</v>
      </c>
    </row>
    <row r="134" spans="1:10" s="400" customFormat="1" x14ac:dyDescent="0.2">
      <c r="A134" s="324" t="s">
        <v>52</v>
      </c>
      <c r="B134" s="285">
        <v>388</v>
      </c>
      <c r="C134" s="286">
        <v>471</v>
      </c>
      <c r="D134" s="286">
        <v>381</v>
      </c>
      <c r="E134" s="286">
        <v>354</v>
      </c>
      <c r="F134" s="345"/>
      <c r="G134" s="346">
        <f>SUM(B134:F134)</f>
        <v>1594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72</v>
      </c>
      <c r="C135" s="294">
        <v>72</v>
      </c>
      <c r="D135" s="294">
        <v>72</v>
      </c>
      <c r="E135" s="294">
        <v>72</v>
      </c>
      <c r="F135" s="294"/>
      <c r="G135" s="235"/>
      <c r="H135" s="400" t="s">
        <v>57</v>
      </c>
      <c r="I135" s="400">
        <v>70.989999999999995</v>
      </c>
    </row>
    <row r="136" spans="1:10" s="400" customFormat="1" ht="13.5" thickBot="1" x14ac:dyDescent="0.25">
      <c r="A136" s="327" t="s">
        <v>26</v>
      </c>
      <c r="B136" s="229">
        <f>B135-B122</f>
        <v>1</v>
      </c>
      <c r="C136" s="230">
        <f>C135-C122</f>
        <v>1</v>
      </c>
      <c r="D136" s="230">
        <f>D135-D122</f>
        <v>1</v>
      </c>
      <c r="E136" s="230">
        <f>E135-E122</f>
        <v>1</v>
      </c>
      <c r="F136" s="230"/>
      <c r="G136" s="236"/>
      <c r="H136" s="400" t="s">
        <v>26</v>
      </c>
      <c r="I136" s="384">
        <f>I135-I122</f>
        <v>2.0099999999999909</v>
      </c>
      <c r="J136" s="385"/>
    </row>
    <row r="138" spans="1:10" ht="13.5" thickBot="1" x14ac:dyDescent="0.25"/>
    <row r="139" spans="1:10" s="401" customFormat="1" ht="13.5" thickBot="1" x14ac:dyDescent="0.25">
      <c r="A139" s="300" t="s">
        <v>88</v>
      </c>
      <c r="B139" s="407" t="s">
        <v>53</v>
      </c>
      <c r="C139" s="408"/>
      <c r="D139" s="408"/>
      <c r="E139" s="408"/>
      <c r="F139" s="409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401" customFormat="1" x14ac:dyDescent="0.2">
      <c r="A141" s="307" t="s">
        <v>3</v>
      </c>
      <c r="B141" s="333">
        <v>1790</v>
      </c>
      <c r="C141" s="334">
        <v>1790</v>
      </c>
      <c r="D141" s="335">
        <v>1790</v>
      </c>
      <c r="E141" s="335">
        <v>1790</v>
      </c>
      <c r="F141" s="335">
        <v>1790</v>
      </c>
      <c r="G141" s="336">
        <v>1790</v>
      </c>
    </row>
    <row r="142" spans="1:10" s="401" customFormat="1" x14ac:dyDescent="0.2">
      <c r="A142" s="310" t="s">
        <v>6</v>
      </c>
      <c r="B142" s="337">
        <v>2069.3333333333335</v>
      </c>
      <c r="C142" s="338">
        <v>2206.6666666666665</v>
      </c>
      <c r="D142" s="338">
        <v>2230.7142857142858</v>
      </c>
      <c r="E142" s="338">
        <v>2233.3333333333335</v>
      </c>
      <c r="F142" s="338"/>
      <c r="G142" s="266">
        <v>2182.8813559322034</v>
      </c>
    </row>
    <row r="143" spans="1:10" s="401" customFormat="1" x14ac:dyDescent="0.2">
      <c r="A143" s="226" t="s">
        <v>7</v>
      </c>
      <c r="B143" s="339">
        <v>96.666666666666671</v>
      </c>
      <c r="C143" s="340">
        <v>100</v>
      </c>
      <c r="D143" s="341">
        <v>100</v>
      </c>
      <c r="E143" s="341">
        <v>100</v>
      </c>
      <c r="F143" s="341"/>
      <c r="G143" s="342">
        <v>97.457627118644069</v>
      </c>
    </row>
    <row r="144" spans="1:10" s="401" customFormat="1" x14ac:dyDescent="0.2">
      <c r="A144" s="226" t="s">
        <v>8</v>
      </c>
      <c r="B144" s="271">
        <v>4.4447088710810462E-2</v>
      </c>
      <c r="C144" s="272">
        <v>3.8777938528681076E-2</v>
      </c>
      <c r="D144" s="343">
        <v>3.0707970096094526E-2</v>
      </c>
      <c r="E144" s="343">
        <v>2.682418023225509E-2</v>
      </c>
      <c r="F144" s="343"/>
      <c r="G144" s="344">
        <v>4.747390235240697E-2</v>
      </c>
    </row>
    <row r="145" spans="1:10" s="401" customFormat="1" x14ac:dyDescent="0.2">
      <c r="A145" s="310" t="s">
        <v>1</v>
      </c>
      <c r="B145" s="275">
        <f t="shared" ref="B145:E145" si="30">B142/B141*100-100</f>
        <v>15.605214152700199</v>
      </c>
      <c r="C145" s="276">
        <f t="shared" si="30"/>
        <v>23.277467411545615</v>
      </c>
      <c r="D145" s="276">
        <f t="shared" si="30"/>
        <v>24.620909816440545</v>
      </c>
      <c r="E145" s="276">
        <f t="shared" si="30"/>
        <v>24.767225325884553</v>
      </c>
      <c r="F145" s="276"/>
      <c r="G145" s="278">
        <f t="shared" ref="G145" si="31">G142/G141*100-100</f>
        <v>21.948679102357744</v>
      </c>
    </row>
    <row r="146" spans="1:10" s="401" customFormat="1" ht="13.5" thickBot="1" x14ac:dyDescent="0.25">
      <c r="A146" s="226" t="s">
        <v>27</v>
      </c>
      <c r="B146" s="280">
        <f>B142-B129</f>
        <v>34.85057471264372</v>
      </c>
      <c r="C146" s="281">
        <f t="shared" ref="C146:G146" si="32">C142-C129</f>
        <v>127.5</v>
      </c>
      <c r="D146" s="281">
        <f t="shared" si="32"/>
        <v>78.406593406593402</v>
      </c>
      <c r="E146" s="281">
        <f t="shared" si="32"/>
        <v>32.976190476190823</v>
      </c>
      <c r="F146" s="281">
        <f t="shared" si="32"/>
        <v>0</v>
      </c>
      <c r="G146" s="283">
        <f t="shared" si="32"/>
        <v>70.108246688505915</v>
      </c>
    </row>
    <row r="147" spans="1:10" s="401" customFormat="1" x14ac:dyDescent="0.2">
      <c r="A147" s="324" t="s">
        <v>52</v>
      </c>
      <c r="B147" s="285">
        <v>388</v>
      </c>
      <c r="C147" s="286">
        <v>471</v>
      </c>
      <c r="D147" s="286">
        <v>381</v>
      </c>
      <c r="E147" s="286">
        <v>354</v>
      </c>
      <c r="F147" s="345"/>
      <c r="G147" s="346">
        <f>SUM(B147:F147)</f>
        <v>1594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73</v>
      </c>
      <c r="C148" s="294">
        <v>73</v>
      </c>
      <c r="D148" s="294">
        <v>73</v>
      </c>
      <c r="E148" s="294">
        <v>73</v>
      </c>
      <c r="F148" s="294"/>
      <c r="G148" s="235"/>
      <c r="H148" s="401" t="s">
        <v>57</v>
      </c>
      <c r="I148" s="401">
        <v>72</v>
      </c>
    </row>
    <row r="149" spans="1:10" s="401" customFormat="1" ht="13.5" thickBot="1" x14ac:dyDescent="0.25">
      <c r="A149" s="327" t="s">
        <v>26</v>
      </c>
      <c r="B149" s="229">
        <f>B148-B135</f>
        <v>1</v>
      </c>
      <c r="C149" s="230">
        <f>C148-C135</f>
        <v>1</v>
      </c>
      <c r="D149" s="230">
        <f>D148-D135</f>
        <v>1</v>
      </c>
      <c r="E149" s="230">
        <f>E148-E135</f>
        <v>1</v>
      </c>
      <c r="F149" s="230"/>
      <c r="G149" s="236"/>
      <c r="H149" s="401" t="s">
        <v>26</v>
      </c>
      <c r="I149" s="384">
        <f>I148-I135</f>
        <v>1.0100000000000051</v>
      </c>
      <c r="J149" s="385"/>
    </row>
  </sheetData>
  <mergeCells count="11"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63"/>
  <sheetViews>
    <sheetView showGridLines="0" topLeftCell="A128" zoomScale="73" zoomScaleNormal="73" workbookViewId="0">
      <selection activeCell="G162" sqref="G162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10" width="11.42578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407" t="s">
        <v>50</v>
      </c>
      <c r="C9" s="408"/>
      <c r="D9" s="408"/>
      <c r="E9" s="408"/>
      <c r="F9" s="408"/>
      <c r="G9" s="409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407" t="s">
        <v>50</v>
      </c>
      <c r="C23" s="408"/>
      <c r="D23" s="408"/>
      <c r="E23" s="408"/>
      <c r="F23" s="408"/>
      <c r="G23" s="409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407" t="s">
        <v>50</v>
      </c>
      <c r="C37" s="408"/>
      <c r="D37" s="408"/>
      <c r="E37" s="408"/>
      <c r="F37" s="408"/>
      <c r="G37" s="409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390</v>
      </c>
      <c r="C40" s="259">
        <v>390</v>
      </c>
      <c r="D40" s="259">
        <v>390</v>
      </c>
      <c r="E40" s="259">
        <v>390</v>
      </c>
      <c r="F40" s="259">
        <v>390</v>
      </c>
      <c r="G40" s="260">
        <v>390</v>
      </c>
      <c r="H40" s="308">
        <v>390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-2.4864024864024827</v>
      </c>
      <c r="C44" s="276">
        <f t="shared" si="7"/>
        <v>3.8746438746438656</v>
      </c>
      <c r="D44" s="276">
        <f t="shared" si="7"/>
        <v>-0.75757575757575069</v>
      </c>
      <c r="E44" s="276">
        <f t="shared" si="7"/>
        <v>8.709808709808712</v>
      </c>
      <c r="F44" s="276">
        <f t="shared" si="7"/>
        <v>4.7275641025641022</v>
      </c>
      <c r="G44" s="277">
        <f t="shared" si="7"/>
        <v>18.304843304843317</v>
      </c>
      <c r="H44" s="278">
        <f t="shared" si="7"/>
        <v>5.506072874493924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407" t="s">
        <v>50</v>
      </c>
      <c r="C52" s="408"/>
      <c r="D52" s="408"/>
      <c r="E52" s="408"/>
      <c r="F52" s="408"/>
      <c r="G52" s="409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525</v>
      </c>
      <c r="C55" s="259">
        <v>525</v>
      </c>
      <c r="D55" s="259">
        <v>525</v>
      </c>
      <c r="E55" s="259">
        <v>525</v>
      </c>
      <c r="F55" s="259">
        <v>525</v>
      </c>
      <c r="G55" s="260">
        <v>525</v>
      </c>
      <c r="H55" s="308">
        <v>525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8.5714285714285694</v>
      </c>
      <c r="C59" s="276">
        <f t="shared" si="10"/>
        <v>4.8979591836734642</v>
      </c>
      <c r="D59" s="276">
        <f t="shared" si="10"/>
        <v>3.952380952380949</v>
      </c>
      <c r="E59" s="276">
        <f t="shared" si="10"/>
        <v>6.7635189669087907</v>
      </c>
      <c r="F59" s="276">
        <f t="shared" si="10"/>
        <v>4.0749414519906395</v>
      </c>
      <c r="G59" s="277">
        <f t="shared" si="10"/>
        <v>8.7142857142857224</v>
      </c>
      <c r="H59" s="278">
        <f t="shared" si="10"/>
        <v>5.9549973835688093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294">
        <v>43.5</v>
      </c>
      <c r="D62" s="294">
        <v>42</v>
      </c>
      <c r="E62" s="294">
        <v>41</v>
      </c>
      <c r="F62" s="294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2" s="358" customFormat="1" ht="13.5" thickBot="1" x14ac:dyDescent="0.25"/>
    <row r="66" spans="1:12" ht="13.5" thickBot="1" x14ac:dyDescent="0.25">
      <c r="A66" s="300" t="s">
        <v>72</v>
      </c>
      <c r="B66" s="407" t="s">
        <v>50</v>
      </c>
      <c r="C66" s="408"/>
      <c r="D66" s="408"/>
      <c r="E66" s="408"/>
      <c r="F66" s="408"/>
      <c r="G66" s="409"/>
      <c r="H66" s="328" t="s">
        <v>0</v>
      </c>
      <c r="I66" s="227"/>
      <c r="J66" s="355"/>
      <c r="K66" s="355"/>
    </row>
    <row r="67" spans="1:12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  <c r="L67" s="363"/>
    </row>
    <row r="68" spans="1:12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  <c r="L68" s="363"/>
    </row>
    <row r="69" spans="1:12" x14ac:dyDescent="0.2">
      <c r="A69" s="307" t="s">
        <v>3</v>
      </c>
      <c r="B69" s="258">
        <v>650</v>
      </c>
      <c r="C69" s="259">
        <v>650</v>
      </c>
      <c r="D69" s="259">
        <v>650</v>
      </c>
      <c r="E69" s="259">
        <v>650</v>
      </c>
      <c r="F69" s="259">
        <v>650</v>
      </c>
      <c r="G69" s="260">
        <v>650</v>
      </c>
      <c r="H69" s="308">
        <v>650</v>
      </c>
      <c r="I69" s="309"/>
      <c r="J69" s="306"/>
      <c r="K69" s="355"/>
      <c r="L69" s="363"/>
    </row>
    <row r="70" spans="1:12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  <c r="L70" s="363"/>
    </row>
    <row r="71" spans="1:12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  <c r="L71" s="363"/>
    </row>
    <row r="72" spans="1:12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  <c r="L72" s="363"/>
    </row>
    <row r="73" spans="1:12" x14ac:dyDescent="0.2">
      <c r="A73" s="310" t="s">
        <v>1</v>
      </c>
      <c r="B73" s="275">
        <f t="shared" ref="B73:H73" si="13">B70/B69*100-100</f>
        <v>-7.9153846153846246</v>
      </c>
      <c r="C73" s="276">
        <f t="shared" si="13"/>
        <v>-6.0615384615384613</v>
      </c>
      <c r="D73" s="276">
        <f t="shared" si="13"/>
        <v>-1.4384615384615387</v>
      </c>
      <c r="E73" s="276">
        <f t="shared" si="13"/>
        <v>1.4692307692307622</v>
      </c>
      <c r="F73" s="276">
        <f t="shared" si="13"/>
        <v>2.9953846153846229</v>
      </c>
      <c r="G73" s="277">
        <f t="shared" si="13"/>
        <v>7.5276923076923055</v>
      </c>
      <c r="H73" s="278">
        <f t="shared" si="13"/>
        <v>-1.186153846153843</v>
      </c>
      <c r="I73" s="319"/>
      <c r="J73" s="320"/>
      <c r="K73" s="227"/>
      <c r="L73" s="363"/>
    </row>
    <row r="74" spans="1:12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  <c r="L74" s="363"/>
    </row>
    <row r="75" spans="1:12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  <c r="L75" s="363"/>
    </row>
    <row r="76" spans="1:12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  <c r="L76" s="363"/>
    </row>
    <row r="77" spans="1:12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  <c r="L77" s="363"/>
    </row>
    <row r="79" spans="1:12" ht="13.5" thickBot="1" x14ac:dyDescent="0.25"/>
    <row r="80" spans="1:12" s="361" customFormat="1" ht="13.5" thickBot="1" x14ac:dyDescent="0.25">
      <c r="A80" s="300" t="s">
        <v>73</v>
      </c>
      <c r="B80" s="407" t="s">
        <v>50</v>
      </c>
      <c r="C80" s="408"/>
      <c r="D80" s="408"/>
      <c r="E80" s="408"/>
      <c r="F80" s="408"/>
      <c r="G80" s="409"/>
      <c r="H80" s="328" t="s">
        <v>0</v>
      </c>
      <c r="I80" s="227"/>
    </row>
    <row r="81" spans="1:12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  <c r="L81" s="363"/>
    </row>
    <row r="82" spans="1:12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  <c r="L82" s="363"/>
    </row>
    <row r="83" spans="1:12" s="361" customFormat="1" x14ac:dyDescent="0.2">
      <c r="A83" s="307" t="s">
        <v>3</v>
      </c>
      <c r="B83" s="258">
        <v>765</v>
      </c>
      <c r="C83" s="259">
        <v>765</v>
      </c>
      <c r="D83" s="259">
        <v>765</v>
      </c>
      <c r="E83" s="259">
        <v>765</v>
      </c>
      <c r="F83" s="259">
        <v>765</v>
      </c>
      <c r="G83" s="260">
        <v>765</v>
      </c>
      <c r="H83" s="308">
        <v>765</v>
      </c>
      <c r="I83" s="309"/>
      <c r="J83" s="306"/>
      <c r="L83" s="363"/>
    </row>
    <row r="84" spans="1:12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  <c r="L84" s="363"/>
    </row>
    <row r="85" spans="1:12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  <c r="L85" s="363"/>
    </row>
    <row r="86" spans="1:12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  <c r="L86" s="363"/>
    </row>
    <row r="87" spans="1:12" s="361" customFormat="1" x14ac:dyDescent="0.2">
      <c r="A87" s="310" t="s">
        <v>1</v>
      </c>
      <c r="B87" s="275">
        <f t="shared" ref="B87:H87" si="16">B84/B83*100-100</f>
        <v>-17.071895424836597</v>
      </c>
      <c r="C87" s="276">
        <f t="shared" si="16"/>
        <v>-10.807113543091646</v>
      </c>
      <c r="D87" s="276">
        <f t="shared" si="16"/>
        <v>-4.8410324581810187</v>
      </c>
      <c r="E87" s="276">
        <f t="shared" si="16"/>
        <v>-3.5146133925268259</v>
      </c>
      <c r="F87" s="276">
        <f t="shared" si="16"/>
        <v>-1.5368309485956644</v>
      </c>
      <c r="G87" s="277">
        <f t="shared" si="16"/>
        <v>3.2679738562091671</v>
      </c>
      <c r="H87" s="278">
        <f t="shared" si="16"/>
        <v>-5.3531264057579904</v>
      </c>
      <c r="I87" s="319"/>
      <c r="J87" s="320"/>
      <c r="K87" s="227"/>
      <c r="L87" s="363"/>
    </row>
    <row r="88" spans="1:12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  <c r="L88" s="363"/>
    </row>
    <row r="89" spans="1:12" s="361" customFormat="1" x14ac:dyDescent="0.2">
      <c r="A89" s="324" t="s">
        <v>51</v>
      </c>
      <c r="B89" s="285">
        <v>437</v>
      </c>
      <c r="C89" s="286">
        <v>627</v>
      </c>
      <c r="D89" s="286">
        <v>787</v>
      </c>
      <c r="E89" s="286">
        <v>699</v>
      </c>
      <c r="F89" s="286">
        <v>649</v>
      </c>
      <c r="G89" s="287">
        <v>476</v>
      </c>
      <c r="H89" s="288">
        <f>SUM(B89:G89)</f>
        <v>3675</v>
      </c>
      <c r="I89" s="325" t="s">
        <v>56</v>
      </c>
      <c r="J89" s="326">
        <f>H75-H89</f>
        <v>2</v>
      </c>
      <c r="K89" s="290">
        <f>J89/H75</f>
        <v>5.4392167527875983E-4</v>
      </c>
      <c r="L89" s="363"/>
    </row>
    <row r="90" spans="1:12" s="361" customFormat="1" x14ac:dyDescent="0.2">
      <c r="A90" s="324" t="s">
        <v>28</v>
      </c>
      <c r="B90" s="231">
        <v>52</v>
      </c>
      <c r="C90" s="294">
        <v>51</v>
      </c>
      <c r="D90" s="294">
        <v>49.5</v>
      </c>
      <c r="E90" s="294">
        <v>48.5</v>
      </c>
      <c r="F90" s="294">
        <v>48</v>
      </c>
      <c r="G90" s="232">
        <v>47</v>
      </c>
      <c r="H90" s="235"/>
      <c r="I90" s="227" t="s">
        <v>57</v>
      </c>
      <c r="J90" s="361">
        <v>45.28</v>
      </c>
      <c r="L90" s="363"/>
    </row>
    <row r="91" spans="1:12" s="361" customFormat="1" ht="13.5" thickBot="1" x14ac:dyDescent="0.25">
      <c r="A91" s="327" t="s">
        <v>26</v>
      </c>
      <c r="B91" s="233">
        <f t="shared" ref="B91:G91" si="18">B90-B76</f>
        <v>4</v>
      </c>
      <c r="C91" s="234">
        <f t="shared" si="18"/>
        <v>4</v>
      </c>
      <c r="D91" s="234">
        <f t="shared" si="18"/>
        <v>4</v>
      </c>
      <c r="E91" s="234">
        <f t="shared" si="18"/>
        <v>4</v>
      </c>
      <c r="F91" s="234">
        <f t="shared" si="18"/>
        <v>4</v>
      </c>
      <c r="G91" s="240">
        <f t="shared" si="18"/>
        <v>4</v>
      </c>
      <c r="H91" s="236"/>
      <c r="I91" s="361" t="s">
        <v>26</v>
      </c>
      <c r="J91" s="227">
        <f>J90-J76</f>
        <v>3.5</v>
      </c>
      <c r="L91" s="363"/>
    </row>
    <row r="93" spans="1:12" ht="13.5" thickBot="1" x14ac:dyDescent="0.25"/>
    <row r="94" spans="1:12" s="374" customFormat="1" ht="13.5" thickBot="1" x14ac:dyDescent="0.25">
      <c r="A94" s="300" t="s">
        <v>74</v>
      </c>
      <c r="B94" s="407" t="s">
        <v>50</v>
      </c>
      <c r="C94" s="408"/>
      <c r="D94" s="408"/>
      <c r="E94" s="408"/>
      <c r="F94" s="408"/>
      <c r="G94" s="409"/>
      <c r="H94" s="328" t="s">
        <v>0</v>
      </c>
      <c r="I94" s="227"/>
    </row>
    <row r="95" spans="1:12" s="374" customFormat="1" x14ac:dyDescent="0.2">
      <c r="A95" s="226" t="s">
        <v>54</v>
      </c>
      <c r="B95" s="301">
        <v>1</v>
      </c>
      <c r="C95" s="302">
        <v>2</v>
      </c>
      <c r="D95" s="303">
        <v>3</v>
      </c>
      <c r="E95" s="302">
        <v>4</v>
      </c>
      <c r="F95" s="303">
        <v>5</v>
      </c>
      <c r="G95" s="298">
        <v>6</v>
      </c>
      <c r="H95" s="304"/>
      <c r="I95" s="305"/>
    </row>
    <row r="96" spans="1:12" s="374" customFormat="1" x14ac:dyDescent="0.2">
      <c r="A96" s="226" t="s">
        <v>2</v>
      </c>
      <c r="B96" s="254">
        <v>1</v>
      </c>
      <c r="C96" s="255">
        <v>2</v>
      </c>
      <c r="D96" s="360">
        <v>3</v>
      </c>
      <c r="E96" s="256">
        <v>4</v>
      </c>
      <c r="F96" s="349">
        <v>5</v>
      </c>
      <c r="G96" s="350">
        <v>6</v>
      </c>
      <c r="H96" s="299" t="s">
        <v>0</v>
      </c>
      <c r="I96" s="248"/>
      <c r="J96" s="306"/>
    </row>
    <row r="97" spans="1:11" s="374" customFormat="1" x14ac:dyDescent="0.2">
      <c r="A97" s="307" t="s">
        <v>3</v>
      </c>
      <c r="B97" s="258">
        <v>880</v>
      </c>
      <c r="C97" s="259">
        <v>880</v>
      </c>
      <c r="D97" s="259">
        <v>880</v>
      </c>
      <c r="E97" s="259">
        <v>880</v>
      </c>
      <c r="F97" s="259">
        <v>880</v>
      </c>
      <c r="G97" s="260">
        <v>880</v>
      </c>
      <c r="H97" s="308">
        <v>880</v>
      </c>
      <c r="I97" s="309"/>
      <c r="J97" s="306"/>
    </row>
    <row r="98" spans="1:11" s="374" customFormat="1" x14ac:dyDescent="0.2">
      <c r="A98" s="310" t="s">
        <v>6</v>
      </c>
      <c r="B98" s="263">
        <v>777.93103448275861</v>
      </c>
      <c r="C98" s="264">
        <v>757.55555555555554</v>
      </c>
      <c r="D98" s="264">
        <v>864.28571428571433</v>
      </c>
      <c r="E98" s="264">
        <v>827.16981132075466</v>
      </c>
      <c r="F98" s="311">
        <v>847.0454545454545</v>
      </c>
      <c r="G98" s="265">
        <v>875.4545454545455</v>
      </c>
      <c r="H98" s="312">
        <v>827.11538461538464</v>
      </c>
      <c r="I98" s="313"/>
      <c r="J98" s="306"/>
    </row>
    <row r="99" spans="1:11" s="374" customFormat="1" x14ac:dyDescent="0.2">
      <c r="A99" s="226" t="s">
        <v>7</v>
      </c>
      <c r="B99" s="267">
        <v>82.758620689655174</v>
      </c>
      <c r="C99" s="268">
        <v>91.111111111111114</v>
      </c>
      <c r="D99" s="268">
        <v>94.642857142857139</v>
      </c>
      <c r="E99" s="268">
        <v>92.452830188679243</v>
      </c>
      <c r="F99" s="314">
        <v>93.181818181818187</v>
      </c>
      <c r="G99" s="269">
        <v>81.818181818181813</v>
      </c>
      <c r="H99" s="315">
        <v>81.538461538461533</v>
      </c>
      <c r="I99" s="316"/>
      <c r="J99" s="306"/>
    </row>
    <row r="100" spans="1:11" s="374" customFormat="1" x14ac:dyDescent="0.2">
      <c r="A100" s="226" t="s">
        <v>8</v>
      </c>
      <c r="B100" s="271">
        <v>7.3757586595572869E-2</v>
      </c>
      <c r="C100" s="272">
        <v>5.9825776269632314E-2</v>
      </c>
      <c r="D100" s="272">
        <v>6.35934168701172E-2</v>
      </c>
      <c r="E100" s="272">
        <v>5.3880421850703138E-2</v>
      </c>
      <c r="F100" s="317">
        <v>5.500533350972512E-2</v>
      </c>
      <c r="G100" s="273">
        <v>7.2466651390936707E-2</v>
      </c>
      <c r="H100" s="318">
        <v>8.0426178758704503E-2</v>
      </c>
      <c r="I100" s="319"/>
      <c r="J100" s="320"/>
      <c r="K100" s="321"/>
    </row>
    <row r="101" spans="1:11" s="374" customFormat="1" x14ac:dyDescent="0.2">
      <c r="A101" s="310" t="s">
        <v>1</v>
      </c>
      <c r="B101" s="275">
        <f t="shared" ref="B101:H101" si="19">B98/B97*100-100</f>
        <v>-11.598746081504714</v>
      </c>
      <c r="C101" s="276">
        <f t="shared" si="19"/>
        <v>-13.914141414141412</v>
      </c>
      <c r="D101" s="276">
        <f t="shared" si="19"/>
        <v>-1.7857142857142776</v>
      </c>
      <c r="E101" s="276">
        <f t="shared" si="19"/>
        <v>-6.0034305317324197</v>
      </c>
      <c r="F101" s="276">
        <f t="shared" si="19"/>
        <v>-3.7448347107438025</v>
      </c>
      <c r="G101" s="277">
        <f t="shared" si="19"/>
        <v>-0.51652892561982355</v>
      </c>
      <c r="H101" s="278">
        <f t="shared" si="19"/>
        <v>-6.0096153846153868</v>
      </c>
      <c r="I101" s="319"/>
      <c r="J101" s="320"/>
      <c r="K101" s="227"/>
    </row>
    <row r="102" spans="1:11" s="374" customFormat="1" ht="13.5" thickBot="1" x14ac:dyDescent="0.25">
      <c r="A102" s="226" t="s">
        <v>27</v>
      </c>
      <c r="B102" s="280">
        <f t="shared" ref="B102:H102" si="20">B98-B84</f>
        <v>143.53103448275863</v>
      </c>
      <c r="C102" s="281">
        <f t="shared" si="20"/>
        <v>75.229974160206666</v>
      </c>
      <c r="D102" s="281">
        <f t="shared" si="20"/>
        <v>136.31961259079912</v>
      </c>
      <c r="E102" s="281">
        <f t="shared" si="20"/>
        <v>89.056603773584811</v>
      </c>
      <c r="F102" s="281">
        <f t="shared" si="20"/>
        <v>93.802211302211276</v>
      </c>
      <c r="G102" s="282">
        <f t="shared" si="20"/>
        <v>85.454545454545496</v>
      </c>
      <c r="H102" s="322">
        <f t="shared" si="20"/>
        <v>103.06680161943325</v>
      </c>
      <c r="I102" s="323"/>
      <c r="J102" s="320"/>
      <c r="K102" s="227"/>
    </row>
    <row r="103" spans="1:11" s="374" customFormat="1" x14ac:dyDescent="0.2">
      <c r="A103" s="324" t="s">
        <v>51</v>
      </c>
      <c r="B103" s="285">
        <v>436</v>
      </c>
      <c r="C103" s="286">
        <v>627</v>
      </c>
      <c r="D103" s="286">
        <v>787</v>
      </c>
      <c r="E103" s="286">
        <v>699</v>
      </c>
      <c r="F103" s="286">
        <v>649</v>
      </c>
      <c r="G103" s="287">
        <v>476</v>
      </c>
      <c r="H103" s="288">
        <f>SUM(B103:G103)</f>
        <v>3674</v>
      </c>
      <c r="I103" s="325" t="s">
        <v>56</v>
      </c>
      <c r="J103" s="326">
        <f>H89-H103</f>
        <v>1</v>
      </c>
      <c r="K103" s="290">
        <f>J103/H89</f>
        <v>2.7210884353741496E-4</v>
      </c>
    </row>
    <row r="104" spans="1:11" s="374" customFormat="1" x14ac:dyDescent="0.2">
      <c r="A104" s="324" t="s">
        <v>28</v>
      </c>
      <c r="B104" s="231">
        <v>55</v>
      </c>
      <c r="C104" s="294">
        <v>54</v>
      </c>
      <c r="D104" s="294">
        <v>52.5</v>
      </c>
      <c r="E104" s="294">
        <v>51.5</v>
      </c>
      <c r="F104" s="294">
        <v>51</v>
      </c>
      <c r="G104" s="232">
        <v>50</v>
      </c>
      <c r="H104" s="235"/>
      <c r="I104" s="227" t="s">
        <v>57</v>
      </c>
      <c r="J104" s="374">
        <v>49.27</v>
      </c>
    </row>
    <row r="105" spans="1:11" s="374" customFormat="1" ht="13.5" thickBot="1" x14ac:dyDescent="0.25">
      <c r="A105" s="327" t="s">
        <v>26</v>
      </c>
      <c r="B105" s="233">
        <f t="shared" ref="B105:G105" si="21">B104-B90</f>
        <v>3</v>
      </c>
      <c r="C105" s="234">
        <f t="shared" si="21"/>
        <v>3</v>
      </c>
      <c r="D105" s="234">
        <f t="shared" si="21"/>
        <v>3</v>
      </c>
      <c r="E105" s="234">
        <f t="shared" si="21"/>
        <v>3</v>
      </c>
      <c r="F105" s="234">
        <f t="shared" si="21"/>
        <v>3</v>
      </c>
      <c r="G105" s="240">
        <f t="shared" si="21"/>
        <v>3</v>
      </c>
      <c r="H105" s="236"/>
      <c r="I105" s="374" t="s">
        <v>26</v>
      </c>
      <c r="J105" s="227">
        <f>J104-J90</f>
        <v>3.990000000000002</v>
      </c>
    </row>
    <row r="106" spans="1:11" x14ac:dyDescent="0.2">
      <c r="C106" s="293" t="s">
        <v>65</v>
      </c>
    </row>
    <row r="107" spans="1:11" ht="13.5" thickBot="1" x14ac:dyDescent="0.25"/>
    <row r="108" spans="1:11" s="382" customFormat="1" ht="13.5" thickBot="1" x14ac:dyDescent="0.25">
      <c r="A108" s="300" t="s">
        <v>79</v>
      </c>
      <c r="B108" s="407" t="s">
        <v>50</v>
      </c>
      <c r="C108" s="408"/>
      <c r="D108" s="408"/>
      <c r="E108" s="408"/>
      <c r="F108" s="408"/>
      <c r="G108" s="409"/>
      <c r="H108" s="328" t="s">
        <v>0</v>
      </c>
      <c r="I108" s="227"/>
    </row>
    <row r="109" spans="1:11" s="382" customFormat="1" x14ac:dyDescent="0.2">
      <c r="A109" s="226" t="s">
        <v>54</v>
      </c>
      <c r="B109" s="301">
        <v>1</v>
      </c>
      <c r="C109" s="302">
        <v>2</v>
      </c>
      <c r="D109" s="303">
        <v>3</v>
      </c>
      <c r="E109" s="302">
        <v>4</v>
      </c>
      <c r="F109" s="303">
        <v>5</v>
      </c>
      <c r="G109" s="298">
        <v>6</v>
      </c>
      <c r="H109" s="304"/>
      <c r="I109" s="305"/>
    </row>
    <row r="110" spans="1:11" s="382" customFormat="1" x14ac:dyDescent="0.2">
      <c r="A110" s="226" t="s">
        <v>2</v>
      </c>
      <c r="B110" s="254">
        <v>1</v>
      </c>
      <c r="C110" s="255">
        <v>2</v>
      </c>
      <c r="D110" s="360">
        <v>3</v>
      </c>
      <c r="E110" s="256">
        <v>4</v>
      </c>
      <c r="F110" s="349">
        <v>5</v>
      </c>
      <c r="G110" s="350">
        <v>6</v>
      </c>
      <c r="H110" s="299" t="s">
        <v>0</v>
      </c>
      <c r="I110" s="248"/>
      <c r="J110" s="306"/>
    </row>
    <row r="111" spans="1:11" s="382" customFormat="1" x14ac:dyDescent="0.2">
      <c r="A111" s="307" t="s">
        <v>3</v>
      </c>
      <c r="B111" s="258">
        <v>990</v>
      </c>
      <c r="C111" s="259">
        <v>990</v>
      </c>
      <c r="D111" s="259">
        <v>990</v>
      </c>
      <c r="E111" s="259">
        <v>990</v>
      </c>
      <c r="F111" s="259">
        <v>990</v>
      </c>
      <c r="G111" s="260">
        <v>990</v>
      </c>
      <c r="H111" s="308">
        <v>990</v>
      </c>
      <c r="I111" s="309"/>
      <c r="J111" s="306"/>
    </row>
    <row r="112" spans="1:11" s="382" customFormat="1" x14ac:dyDescent="0.2">
      <c r="A112" s="310" t="s">
        <v>6</v>
      </c>
      <c r="B112" s="263">
        <v>929.16666666666663</v>
      </c>
      <c r="C112" s="264">
        <v>921.70212765957444</v>
      </c>
      <c r="D112" s="264">
        <v>974.13793103448279</v>
      </c>
      <c r="E112" s="264">
        <v>960.75471698113211</v>
      </c>
      <c r="F112" s="311">
        <v>970.20833333333337</v>
      </c>
      <c r="G112" s="265">
        <v>989.71428571428567</v>
      </c>
      <c r="H112" s="312">
        <v>958.12274368231044</v>
      </c>
      <c r="I112" s="313"/>
      <c r="J112" s="306"/>
    </row>
    <row r="113" spans="1:12" s="382" customFormat="1" x14ac:dyDescent="0.2">
      <c r="A113" s="226" t="s">
        <v>7</v>
      </c>
      <c r="B113" s="267">
        <v>72.222222222222229</v>
      </c>
      <c r="C113" s="268">
        <v>80.851063829787236</v>
      </c>
      <c r="D113" s="268">
        <v>84.482758620689651</v>
      </c>
      <c r="E113" s="268">
        <v>84.905660377358487</v>
      </c>
      <c r="F113" s="314">
        <v>83.333333333333329</v>
      </c>
      <c r="G113" s="269">
        <v>88.571428571428569</v>
      </c>
      <c r="H113" s="315">
        <v>80.866425992779781</v>
      </c>
      <c r="I113" s="316"/>
      <c r="J113" s="306"/>
    </row>
    <row r="114" spans="1:12" s="382" customFormat="1" x14ac:dyDescent="0.2">
      <c r="A114" s="226" t="s">
        <v>8</v>
      </c>
      <c r="B114" s="271">
        <v>9.2663579909290708E-2</v>
      </c>
      <c r="C114" s="272">
        <v>7.1068064251624777E-2</v>
      </c>
      <c r="D114" s="272">
        <v>7.6155571551876106E-2</v>
      </c>
      <c r="E114" s="272">
        <v>7.2164485981095053E-2</v>
      </c>
      <c r="F114" s="317">
        <v>6.6448252357572041E-2</v>
      </c>
      <c r="G114" s="273">
        <v>6.6343235401909201E-2</v>
      </c>
      <c r="H114" s="318">
        <v>7.7887718662787431E-2</v>
      </c>
      <c r="I114" s="319"/>
      <c r="J114" s="320"/>
      <c r="K114" s="321"/>
    </row>
    <row r="115" spans="1:12" s="382" customFormat="1" x14ac:dyDescent="0.2">
      <c r="A115" s="310" t="s">
        <v>1</v>
      </c>
      <c r="B115" s="275">
        <f t="shared" ref="B115:H115" si="22">B112/B111*100-100</f>
        <v>-6.1447811447811489</v>
      </c>
      <c r="C115" s="276">
        <f t="shared" si="22"/>
        <v>-6.898774983881367</v>
      </c>
      <c r="D115" s="276">
        <f t="shared" si="22"/>
        <v>-1.602229188436084</v>
      </c>
      <c r="E115" s="276">
        <f t="shared" si="22"/>
        <v>-2.9540689918048315</v>
      </c>
      <c r="F115" s="276">
        <f t="shared" si="22"/>
        <v>-1.9991582491582562</v>
      </c>
      <c r="G115" s="277">
        <f t="shared" si="22"/>
        <v>-2.8860028860037801E-2</v>
      </c>
      <c r="H115" s="278">
        <f t="shared" si="22"/>
        <v>-3.2199248805746947</v>
      </c>
      <c r="I115" s="319"/>
      <c r="J115" s="320"/>
      <c r="K115" s="227"/>
    </row>
    <row r="116" spans="1:12" s="382" customFormat="1" ht="13.5" thickBot="1" x14ac:dyDescent="0.25">
      <c r="A116" s="226" t="s">
        <v>27</v>
      </c>
      <c r="B116" s="280">
        <f t="shared" ref="B116:H116" si="23">B112-B98</f>
        <v>151.23563218390802</v>
      </c>
      <c r="C116" s="281">
        <f t="shared" si="23"/>
        <v>164.1465721040189</v>
      </c>
      <c r="D116" s="281">
        <f t="shared" si="23"/>
        <v>109.85221674876846</v>
      </c>
      <c r="E116" s="281">
        <f t="shared" si="23"/>
        <v>133.58490566037744</v>
      </c>
      <c r="F116" s="281">
        <f t="shared" si="23"/>
        <v>123.16287878787887</v>
      </c>
      <c r="G116" s="282">
        <f t="shared" si="23"/>
        <v>114.25974025974017</v>
      </c>
      <c r="H116" s="322">
        <f t="shared" si="23"/>
        <v>131.0073590669258</v>
      </c>
      <c r="I116" s="323"/>
      <c r="J116" s="320"/>
      <c r="K116" s="227"/>
    </row>
    <row r="117" spans="1:12" s="382" customFormat="1" x14ac:dyDescent="0.2">
      <c r="A117" s="324" t="s">
        <v>51</v>
      </c>
      <c r="B117" s="285">
        <v>436</v>
      </c>
      <c r="C117" s="286">
        <v>626</v>
      </c>
      <c r="D117" s="286">
        <v>787</v>
      </c>
      <c r="E117" s="286">
        <v>695</v>
      </c>
      <c r="F117" s="286">
        <v>649</v>
      </c>
      <c r="G117" s="287">
        <v>476</v>
      </c>
      <c r="H117" s="288">
        <f>SUM(B117:G117)</f>
        <v>3669</v>
      </c>
      <c r="I117" s="325" t="s">
        <v>56</v>
      </c>
      <c r="J117" s="326">
        <f>H103-H117</f>
        <v>5</v>
      </c>
      <c r="K117" s="290">
        <f>J117/H103</f>
        <v>1.3609145345672292E-3</v>
      </c>
      <c r="L117" s="356" t="s">
        <v>84</v>
      </c>
    </row>
    <row r="118" spans="1:12" s="382" customFormat="1" x14ac:dyDescent="0.2">
      <c r="A118" s="324" t="s">
        <v>28</v>
      </c>
      <c r="B118" s="231">
        <v>57.5</v>
      </c>
      <c r="C118" s="294">
        <v>56.5</v>
      </c>
      <c r="D118" s="294">
        <v>55</v>
      </c>
      <c r="E118" s="294">
        <v>54</v>
      </c>
      <c r="F118" s="294">
        <v>53.5</v>
      </c>
      <c r="G118" s="232">
        <v>52.5</v>
      </c>
      <c r="H118" s="235"/>
      <c r="I118" s="227" t="s">
        <v>57</v>
      </c>
      <c r="J118" s="382">
        <v>52.33</v>
      </c>
    </row>
    <row r="119" spans="1:12" s="382" customFormat="1" ht="13.5" thickBot="1" x14ac:dyDescent="0.25">
      <c r="A119" s="327" t="s">
        <v>26</v>
      </c>
      <c r="B119" s="233">
        <f t="shared" ref="B119:G119" si="24">B118-B104</f>
        <v>2.5</v>
      </c>
      <c r="C119" s="234">
        <f t="shared" si="24"/>
        <v>2.5</v>
      </c>
      <c r="D119" s="234">
        <f t="shared" si="24"/>
        <v>2.5</v>
      </c>
      <c r="E119" s="234">
        <f t="shared" si="24"/>
        <v>2.5</v>
      </c>
      <c r="F119" s="234">
        <f t="shared" si="24"/>
        <v>2.5</v>
      </c>
      <c r="G119" s="240">
        <f t="shared" si="24"/>
        <v>2.5</v>
      </c>
      <c r="H119" s="236"/>
      <c r="I119" s="382" t="s">
        <v>26</v>
      </c>
      <c r="J119" s="227">
        <f>J118-J104</f>
        <v>3.0599999999999952</v>
      </c>
    </row>
    <row r="120" spans="1:12" x14ac:dyDescent="0.2">
      <c r="B120" s="293">
        <v>57.5</v>
      </c>
      <c r="C120" s="293">
        <v>56.5</v>
      </c>
      <c r="D120" s="293">
        <v>55</v>
      </c>
      <c r="E120" s="293">
        <v>54</v>
      </c>
      <c r="F120" s="293">
        <v>53.5</v>
      </c>
      <c r="G120" s="293">
        <v>52.5</v>
      </c>
    </row>
    <row r="121" spans="1:12" s="388" customFormat="1" x14ac:dyDescent="0.2"/>
    <row r="122" spans="1:12" s="388" customFormat="1" x14ac:dyDescent="0.2">
      <c r="B122" s="388">
        <v>57.5</v>
      </c>
      <c r="C122" s="388">
        <v>56.5</v>
      </c>
      <c r="D122" s="388">
        <v>55</v>
      </c>
      <c r="E122" s="388">
        <v>54</v>
      </c>
      <c r="F122" s="388">
        <v>54</v>
      </c>
      <c r="G122" s="388">
        <v>53.5</v>
      </c>
      <c r="H122" s="388">
        <v>52.5</v>
      </c>
    </row>
    <row r="123" spans="1:12" ht="13.5" thickBot="1" x14ac:dyDescent="0.25">
      <c r="B123" s="241">
        <v>958.12274368231044</v>
      </c>
      <c r="C123" s="241">
        <v>958.12274368231044</v>
      </c>
      <c r="D123" s="241">
        <v>958.12274368231044</v>
      </c>
      <c r="E123" s="241">
        <v>958.12274368231044</v>
      </c>
      <c r="F123" s="241">
        <v>958.12274368231044</v>
      </c>
      <c r="G123" s="241">
        <v>958.12274368231044</v>
      </c>
      <c r="H123" s="241">
        <v>958.12274368231044</v>
      </c>
      <c r="I123" s="241">
        <v>958.12274368231044</v>
      </c>
    </row>
    <row r="124" spans="1:12" ht="13.5" thickBot="1" x14ac:dyDescent="0.25">
      <c r="A124" s="300" t="s">
        <v>85</v>
      </c>
      <c r="B124" s="407" t="s">
        <v>50</v>
      </c>
      <c r="C124" s="408"/>
      <c r="D124" s="408"/>
      <c r="E124" s="408"/>
      <c r="F124" s="408"/>
      <c r="G124" s="408"/>
      <c r="H124" s="409"/>
      <c r="I124" s="328" t="s">
        <v>0</v>
      </c>
      <c r="J124" s="227"/>
      <c r="K124" s="388"/>
      <c r="L124" s="388"/>
    </row>
    <row r="125" spans="1:12" x14ac:dyDescent="0.2">
      <c r="A125" s="226" t="s">
        <v>54</v>
      </c>
      <c r="B125" s="301">
        <v>1</v>
      </c>
      <c r="C125" s="302">
        <v>2</v>
      </c>
      <c r="D125" s="303">
        <v>3</v>
      </c>
      <c r="E125" s="302">
        <v>4</v>
      </c>
      <c r="F125" s="303">
        <v>5</v>
      </c>
      <c r="G125" s="302">
        <v>6</v>
      </c>
      <c r="H125" s="298">
        <v>7</v>
      </c>
      <c r="I125" s="304"/>
      <c r="J125" s="305"/>
      <c r="K125" s="388"/>
      <c r="L125" s="388"/>
    </row>
    <row r="126" spans="1:12" x14ac:dyDescent="0.2">
      <c r="A126" s="226" t="s">
        <v>2</v>
      </c>
      <c r="B126" s="254">
        <v>1</v>
      </c>
      <c r="C126" s="255">
        <v>2</v>
      </c>
      <c r="D126" s="360">
        <v>3</v>
      </c>
      <c r="E126" s="256">
        <v>4</v>
      </c>
      <c r="F126" s="256">
        <v>4</v>
      </c>
      <c r="G126" s="397">
        <v>5</v>
      </c>
      <c r="H126" s="350">
        <v>6</v>
      </c>
      <c r="I126" s="299" t="s">
        <v>0</v>
      </c>
      <c r="J126" s="248"/>
      <c r="K126" s="306"/>
      <c r="L126" s="388"/>
    </row>
    <row r="127" spans="1:12" x14ac:dyDescent="0.2">
      <c r="A127" s="307" t="s">
        <v>3</v>
      </c>
      <c r="B127" s="258">
        <v>1090</v>
      </c>
      <c r="C127" s="259">
        <v>1090</v>
      </c>
      <c r="D127" s="259">
        <v>1090</v>
      </c>
      <c r="E127" s="259">
        <v>1090</v>
      </c>
      <c r="F127" s="259">
        <v>1090</v>
      </c>
      <c r="G127" s="390">
        <v>1090</v>
      </c>
      <c r="H127" s="260">
        <v>1090</v>
      </c>
      <c r="I127" s="308">
        <v>1090</v>
      </c>
      <c r="J127" s="309"/>
      <c r="K127" s="306"/>
      <c r="L127" s="388"/>
    </row>
    <row r="128" spans="1:12" x14ac:dyDescent="0.2">
      <c r="A128" s="310" t="s">
        <v>6</v>
      </c>
      <c r="B128" s="263">
        <v>973.15789473684208</v>
      </c>
      <c r="C128" s="264">
        <v>1002.0512820512821</v>
      </c>
      <c r="D128" s="264">
        <v>1044.7368421052631</v>
      </c>
      <c r="E128" s="264">
        <v>1078.421052631579</v>
      </c>
      <c r="F128" s="311">
        <v>1072.7027027027027</v>
      </c>
      <c r="G128" s="311">
        <v>1092.6666666666667</v>
      </c>
      <c r="H128" s="265">
        <v>1152.7659574468084</v>
      </c>
      <c r="I128" s="312">
        <v>1067.872340425532</v>
      </c>
      <c r="J128" s="313"/>
      <c r="K128" s="306"/>
      <c r="L128" s="388"/>
    </row>
    <row r="129" spans="1:12" x14ac:dyDescent="0.2">
      <c r="A129" s="226" t="s">
        <v>7</v>
      </c>
      <c r="B129" s="267">
        <v>94.736842105263165</v>
      </c>
      <c r="C129" s="268">
        <v>100</v>
      </c>
      <c r="D129" s="268">
        <v>92.982456140350877</v>
      </c>
      <c r="E129" s="268">
        <v>100</v>
      </c>
      <c r="F129" s="314">
        <v>97.297297297297291</v>
      </c>
      <c r="G129" s="314">
        <v>100</v>
      </c>
      <c r="H129" s="269">
        <v>93.61702127659575</v>
      </c>
      <c r="I129" s="315">
        <v>84.751773049645394</v>
      </c>
      <c r="J129" s="316"/>
      <c r="K129" s="306"/>
      <c r="L129" s="388"/>
    </row>
    <row r="130" spans="1:12" x14ac:dyDescent="0.2">
      <c r="A130" s="226" t="s">
        <v>8</v>
      </c>
      <c r="B130" s="271">
        <v>5.3763249948450796E-2</v>
      </c>
      <c r="C130" s="272">
        <v>3.2054174339384518E-2</v>
      </c>
      <c r="D130" s="272">
        <v>4.7542370730091862E-2</v>
      </c>
      <c r="E130" s="272">
        <v>3.8617121048704038E-2</v>
      </c>
      <c r="F130" s="317">
        <v>4.7910765730428989E-2</v>
      </c>
      <c r="G130" s="317">
        <v>4.628134537770074E-2</v>
      </c>
      <c r="H130" s="273">
        <v>5.6437978471876482E-2</v>
      </c>
      <c r="I130" s="318">
        <v>6.7193607943514921E-2</v>
      </c>
      <c r="J130" s="319"/>
      <c r="K130" s="320"/>
      <c r="L130" s="321"/>
    </row>
    <row r="131" spans="1:12" x14ac:dyDescent="0.2">
      <c r="A131" s="310" t="s">
        <v>1</v>
      </c>
      <c r="B131" s="275">
        <f t="shared" ref="B131:I131" si="25">B128/B127*100-100</f>
        <v>-10.719459198454857</v>
      </c>
      <c r="C131" s="276">
        <f t="shared" si="25"/>
        <v>-8.068689720065862</v>
      </c>
      <c r="D131" s="276">
        <f t="shared" si="25"/>
        <v>-4.1525832930951196</v>
      </c>
      <c r="E131" s="276">
        <f t="shared" si="25"/>
        <v>-1.0622887493964299</v>
      </c>
      <c r="F131" s="276">
        <f t="shared" si="25"/>
        <v>-1.5869080089263576</v>
      </c>
      <c r="G131" s="276">
        <f t="shared" ref="G131" si="26">G128/G127*100-100</f>
        <v>0.24464831804283449</v>
      </c>
      <c r="H131" s="277">
        <f t="shared" si="25"/>
        <v>5.7583447198906725</v>
      </c>
      <c r="I131" s="278">
        <f t="shared" si="25"/>
        <v>-2.0300605114190802</v>
      </c>
      <c r="J131" s="319"/>
      <c r="K131" s="320"/>
      <c r="L131" s="227"/>
    </row>
    <row r="132" spans="1:12" ht="13.5" thickBot="1" x14ac:dyDescent="0.25">
      <c r="A132" s="226" t="s">
        <v>27</v>
      </c>
      <c r="B132" s="280">
        <f>B128-B123</f>
        <v>15.035151054531639</v>
      </c>
      <c r="C132" s="281">
        <f t="shared" ref="C132:I132" si="27">C128-C123</f>
        <v>43.928538368971658</v>
      </c>
      <c r="D132" s="281">
        <f t="shared" si="27"/>
        <v>86.614098422952679</v>
      </c>
      <c r="E132" s="281">
        <f t="shared" si="27"/>
        <v>120.29830894926852</v>
      </c>
      <c r="F132" s="281">
        <f t="shared" si="27"/>
        <v>114.57995902039227</v>
      </c>
      <c r="G132" s="281">
        <f t="shared" si="27"/>
        <v>134.5439229843563</v>
      </c>
      <c r="H132" s="282">
        <f t="shared" si="27"/>
        <v>194.643213764498</v>
      </c>
      <c r="I132" s="322">
        <f t="shared" si="27"/>
        <v>109.74959674322156</v>
      </c>
      <c r="J132" s="323"/>
      <c r="K132" s="320"/>
      <c r="L132" s="227"/>
    </row>
    <row r="133" spans="1:12" x14ac:dyDescent="0.2">
      <c r="A133" s="324" t="s">
        <v>51</v>
      </c>
      <c r="B133" s="285">
        <v>227</v>
      </c>
      <c r="C133" s="286">
        <v>500</v>
      </c>
      <c r="D133" s="286">
        <v>749</v>
      </c>
      <c r="E133" s="286">
        <v>495</v>
      </c>
      <c r="F133" s="286">
        <v>495</v>
      </c>
      <c r="G133" s="286">
        <v>605</v>
      </c>
      <c r="H133" s="287">
        <v>595</v>
      </c>
      <c r="I133" s="288">
        <f>SUM(B133:H133)</f>
        <v>3666</v>
      </c>
      <c r="J133" s="325" t="s">
        <v>56</v>
      </c>
      <c r="K133" s="326">
        <f>H117-I133</f>
        <v>3</v>
      </c>
      <c r="L133" s="290">
        <f>K133/H117</f>
        <v>8.1766148814390845E-4</v>
      </c>
    </row>
    <row r="134" spans="1:12" x14ac:dyDescent="0.2">
      <c r="A134" s="324" t="s">
        <v>28</v>
      </c>
      <c r="B134" s="231">
        <v>60</v>
      </c>
      <c r="C134" s="294">
        <v>59</v>
      </c>
      <c r="D134" s="294">
        <v>57.5</v>
      </c>
      <c r="E134" s="294">
        <v>56</v>
      </c>
      <c r="F134" s="294">
        <v>56</v>
      </c>
      <c r="G134" s="294">
        <v>55.5</v>
      </c>
      <c r="H134" s="232">
        <v>54.5</v>
      </c>
      <c r="I134" s="235"/>
      <c r="J134" s="227" t="s">
        <v>57</v>
      </c>
      <c r="K134" s="388">
        <v>54.4</v>
      </c>
      <c r="L134" s="388"/>
    </row>
    <row r="135" spans="1:12" ht="13.5" thickBot="1" x14ac:dyDescent="0.25">
      <c r="A135" s="327" t="s">
        <v>26</v>
      </c>
      <c r="B135" s="233">
        <f>B134-B122</f>
        <v>2.5</v>
      </c>
      <c r="C135" s="234">
        <f t="shared" ref="C135:H135" si="28">C134-C122</f>
        <v>2.5</v>
      </c>
      <c r="D135" s="234">
        <f t="shared" si="28"/>
        <v>2.5</v>
      </c>
      <c r="E135" s="234">
        <f t="shared" si="28"/>
        <v>2</v>
      </c>
      <c r="F135" s="234">
        <f t="shared" si="28"/>
        <v>2</v>
      </c>
      <c r="G135" s="234">
        <f t="shared" si="28"/>
        <v>2</v>
      </c>
      <c r="H135" s="240">
        <f t="shared" si="28"/>
        <v>2</v>
      </c>
      <c r="I135" s="236"/>
      <c r="J135" s="388" t="s">
        <v>26</v>
      </c>
      <c r="K135" s="227">
        <f>K134-J118</f>
        <v>2.0700000000000003</v>
      </c>
      <c r="L135" s="388"/>
    </row>
    <row r="136" spans="1:12" x14ac:dyDescent="0.2">
      <c r="B136" s="293">
        <v>60</v>
      </c>
      <c r="C136" s="293">
        <v>59</v>
      </c>
      <c r="D136" s="293">
        <v>57.5</v>
      </c>
    </row>
    <row r="137" spans="1:12" ht="13.5" thickBot="1" x14ac:dyDescent="0.25"/>
    <row r="138" spans="1:12" s="400" customFormat="1" ht="13.5" thickBot="1" x14ac:dyDescent="0.25">
      <c r="A138" s="300" t="s">
        <v>87</v>
      </c>
      <c r="B138" s="407" t="s">
        <v>50</v>
      </c>
      <c r="C138" s="408"/>
      <c r="D138" s="408"/>
      <c r="E138" s="408"/>
      <c r="F138" s="408"/>
      <c r="G138" s="408"/>
      <c r="H138" s="409"/>
      <c r="I138" s="328" t="s">
        <v>0</v>
      </c>
      <c r="J138" s="227"/>
    </row>
    <row r="139" spans="1:12" s="400" customFormat="1" x14ac:dyDescent="0.2">
      <c r="A139" s="226" t="s">
        <v>54</v>
      </c>
      <c r="B139" s="301">
        <v>1</v>
      </c>
      <c r="C139" s="302">
        <v>2</v>
      </c>
      <c r="D139" s="303">
        <v>3</v>
      </c>
      <c r="E139" s="302">
        <v>4</v>
      </c>
      <c r="F139" s="303">
        <v>5</v>
      </c>
      <c r="G139" s="302">
        <v>6</v>
      </c>
      <c r="H139" s="298">
        <v>7</v>
      </c>
      <c r="I139" s="304"/>
      <c r="J139" s="305"/>
    </row>
    <row r="140" spans="1:12" s="400" customFormat="1" x14ac:dyDescent="0.2">
      <c r="A140" s="226" t="s">
        <v>2</v>
      </c>
      <c r="B140" s="254">
        <v>1</v>
      </c>
      <c r="C140" s="255">
        <v>2</v>
      </c>
      <c r="D140" s="360">
        <v>3</v>
      </c>
      <c r="E140" s="256">
        <v>4</v>
      </c>
      <c r="F140" s="256">
        <v>4</v>
      </c>
      <c r="G140" s="397">
        <v>5</v>
      </c>
      <c r="H140" s="350">
        <v>6</v>
      </c>
      <c r="I140" s="299" t="s">
        <v>0</v>
      </c>
      <c r="J140" s="248"/>
      <c r="K140" s="306"/>
    </row>
    <row r="141" spans="1:12" s="400" customFormat="1" x14ac:dyDescent="0.2">
      <c r="A141" s="307" t="s">
        <v>3</v>
      </c>
      <c r="B141" s="258">
        <v>1190</v>
      </c>
      <c r="C141" s="259">
        <v>1190</v>
      </c>
      <c r="D141" s="259">
        <v>1190</v>
      </c>
      <c r="E141" s="259">
        <v>1190</v>
      </c>
      <c r="F141" s="259">
        <v>1190</v>
      </c>
      <c r="G141" s="390">
        <v>1190</v>
      </c>
      <c r="H141" s="260">
        <v>1190</v>
      </c>
      <c r="I141" s="308">
        <v>1190</v>
      </c>
      <c r="J141" s="309"/>
      <c r="K141" s="306"/>
    </row>
    <row r="142" spans="1:12" s="400" customFormat="1" x14ac:dyDescent="0.2">
      <c r="A142" s="310" t="s">
        <v>6</v>
      </c>
      <c r="B142" s="263">
        <v>1118.8235294117646</v>
      </c>
      <c r="C142" s="264">
        <v>1165.75</v>
      </c>
      <c r="D142" s="264">
        <v>1176.3636363636363</v>
      </c>
      <c r="E142" s="264">
        <v>1212.6315789473683</v>
      </c>
      <c r="F142" s="311">
        <v>1225</v>
      </c>
      <c r="G142" s="311">
        <v>1232.7659574468084</v>
      </c>
      <c r="H142" s="265">
        <v>1304.3181818181818</v>
      </c>
      <c r="I142" s="312">
        <v>1212.5806451612902</v>
      </c>
      <c r="J142" s="313"/>
      <c r="K142" s="306"/>
    </row>
    <row r="143" spans="1:12" s="400" customFormat="1" x14ac:dyDescent="0.2">
      <c r="A143" s="226" t="s">
        <v>7</v>
      </c>
      <c r="B143" s="267">
        <v>82.352941176470594</v>
      </c>
      <c r="C143" s="268">
        <v>87.5</v>
      </c>
      <c r="D143" s="268">
        <v>98.181818181818187</v>
      </c>
      <c r="E143" s="268">
        <v>97.368421052631575</v>
      </c>
      <c r="F143" s="314">
        <v>94.736842105263165</v>
      </c>
      <c r="G143" s="314">
        <v>97.872340425531917</v>
      </c>
      <c r="H143" s="269">
        <v>86.36363636363636</v>
      </c>
      <c r="I143" s="315">
        <v>86.379928315412187</v>
      </c>
      <c r="J143" s="316"/>
      <c r="K143" s="306"/>
    </row>
    <row r="144" spans="1:12" s="400" customFormat="1" x14ac:dyDescent="0.2">
      <c r="A144" s="226" t="s">
        <v>8</v>
      </c>
      <c r="B144" s="271">
        <v>7.9405782536431838E-2</v>
      </c>
      <c r="C144" s="272">
        <v>5.5157273648802282E-2</v>
      </c>
      <c r="D144" s="272">
        <v>4.5974633551971809E-2</v>
      </c>
      <c r="E144" s="272">
        <v>4.8407233051570756E-2</v>
      </c>
      <c r="F144" s="317">
        <v>5.2762939165693391E-2</v>
      </c>
      <c r="G144" s="317">
        <v>4.624315281371856E-2</v>
      </c>
      <c r="H144" s="273">
        <v>6.3861478165348096E-2</v>
      </c>
      <c r="I144" s="318">
        <v>6.8283450106233032E-2</v>
      </c>
      <c r="J144" s="319"/>
      <c r="K144" s="320"/>
      <c r="L144" s="321"/>
    </row>
    <row r="145" spans="1:12" s="400" customFormat="1" x14ac:dyDescent="0.2">
      <c r="A145" s="310" t="s">
        <v>1</v>
      </c>
      <c r="B145" s="275">
        <f t="shared" ref="B145:I145" si="29">B142/B141*100-100</f>
        <v>-5.9812160158181058</v>
      </c>
      <c r="C145" s="276">
        <f t="shared" si="29"/>
        <v>-2.0378151260504183</v>
      </c>
      <c r="D145" s="276">
        <f t="shared" si="29"/>
        <v>-1.1459129106188044</v>
      </c>
      <c r="E145" s="276">
        <f t="shared" si="29"/>
        <v>1.9018133569217071</v>
      </c>
      <c r="F145" s="276">
        <f t="shared" si="29"/>
        <v>2.941176470588232</v>
      </c>
      <c r="G145" s="276">
        <f t="shared" si="29"/>
        <v>3.5937779367065872</v>
      </c>
      <c r="H145" s="277">
        <f t="shared" si="29"/>
        <v>9.606569900687532</v>
      </c>
      <c r="I145" s="278">
        <f t="shared" si="29"/>
        <v>1.8975332068310991</v>
      </c>
      <c r="J145" s="319"/>
      <c r="K145" s="320"/>
      <c r="L145" s="227"/>
    </row>
    <row r="146" spans="1:12" s="400" customFormat="1" ht="13.5" thickBot="1" x14ac:dyDescent="0.25">
      <c r="A146" s="226" t="s">
        <v>27</v>
      </c>
      <c r="B146" s="280">
        <f>B142-B128</f>
        <v>145.66563467492256</v>
      </c>
      <c r="C146" s="281">
        <f t="shared" ref="C146:I146" si="30">C142-C128</f>
        <v>163.6987179487179</v>
      </c>
      <c r="D146" s="281">
        <f t="shared" si="30"/>
        <v>131.62679425837314</v>
      </c>
      <c r="E146" s="281">
        <f t="shared" si="30"/>
        <v>134.21052631578937</v>
      </c>
      <c r="F146" s="281">
        <f t="shared" si="30"/>
        <v>152.29729729729729</v>
      </c>
      <c r="G146" s="281">
        <f t="shared" si="30"/>
        <v>140.0992907801417</v>
      </c>
      <c r="H146" s="282">
        <f t="shared" si="30"/>
        <v>151.55222437137331</v>
      </c>
      <c r="I146" s="322">
        <f t="shared" si="30"/>
        <v>144.70830473575825</v>
      </c>
      <c r="J146" s="323"/>
      <c r="K146" s="320"/>
      <c r="L146" s="227"/>
    </row>
    <row r="147" spans="1:12" s="400" customFormat="1" x14ac:dyDescent="0.2">
      <c r="A147" s="324" t="s">
        <v>51</v>
      </c>
      <c r="B147" s="285">
        <v>227</v>
      </c>
      <c r="C147" s="286">
        <v>500</v>
      </c>
      <c r="D147" s="286">
        <v>749</v>
      </c>
      <c r="E147" s="286">
        <v>495</v>
      </c>
      <c r="F147" s="286">
        <v>495</v>
      </c>
      <c r="G147" s="286">
        <v>605</v>
      </c>
      <c r="H147" s="287">
        <v>595</v>
      </c>
      <c r="I147" s="288">
        <f>SUM(B147:H147)</f>
        <v>3666</v>
      </c>
      <c r="J147" s="325" t="s">
        <v>56</v>
      </c>
      <c r="K147" s="326">
        <f>I133-I147</f>
        <v>0</v>
      </c>
      <c r="L147" s="290">
        <f>K147/I133</f>
        <v>0</v>
      </c>
    </row>
    <row r="148" spans="1:12" s="400" customFormat="1" x14ac:dyDescent="0.2">
      <c r="A148" s="324" t="s">
        <v>28</v>
      </c>
      <c r="B148" s="231">
        <v>62</v>
      </c>
      <c r="C148" s="294">
        <v>60.5</v>
      </c>
      <c r="D148" s="294">
        <v>59</v>
      </c>
      <c r="E148" s="294">
        <v>57.5</v>
      </c>
      <c r="F148" s="294">
        <v>57.5</v>
      </c>
      <c r="G148" s="294">
        <v>57</v>
      </c>
      <c r="H148" s="232">
        <v>56</v>
      </c>
      <c r="I148" s="235"/>
      <c r="J148" s="227" t="s">
        <v>57</v>
      </c>
      <c r="K148" s="400">
        <v>56.65</v>
      </c>
    </row>
    <row r="149" spans="1:12" s="400" customFormat="1" ht="13.5" thickBot="1" x14ac:dyDescent="0.25">
      <c r="A149" s="327" t="s">
        <v>26</v>
      </c>
      <c r="B149" s="233">
        <f>B148-B134</f>
        <v>2</v>
      </c>
      <c r="C149" s="234">
        <f t="shared" ref="C149:H149" si="31">C148-C134</f>
        <v>1.5</v>
      </c>
      <c r="D149" s="234">
        <f t="shared" si="31"/>
        <v>1.5</v>
      </c>
      <c r="E149" s="234">
        <f t="shared" si="31"/>
        <v>1.5</v>
      </c>
      <c r="F149" s="234">
        <f t="shared" si="31"/>
        <v>1.5</v>
      </c>
      <c r="G149" s="234">
        <f t="shared" si="31"/>
        <v>1.5</v>
      </c>
      <c r="H149" s="240">
        <f t="shared" si="31"/>
        <v>1.5</v>
      </c>
      <c r="I149" s="236"/>
      <c r="J149" s="400" t="s">
        <v>26</v>
      </c>
      <c r="K149" s="227">
        <f>K148-K134</f>
        <v>2.25</v>
      </c>
    </row>
    <row r="150" spans="1:12" x14ac:dyDescent="0.2">
      <c r="C150" s="293">
        <v>60.5</v>
      </c>
      <c r="D150" s="293">
        <v>59</v>
      </c>
    </row>
    <row r="151" spans="1:12" ht="13.5" thickBot="1" x14ac:dyDescent="0.25"/>
    <row r="152" spans="1:12" s="401" customFormat="1" ht="13.5" thickBot="1" x14ac:dyDescent="0.25">
      <c r="A152" s="300" t="s">
        <v>88</v>
      </c>
      <c r="B152" s="407" t="s">
        <v>50</v>
      </c>
      <c r="C152" s="408"/>
      <c r="D152" s="408"/>
      <c r="E152" s="408"/>
      <c r="F152" s="408"/>
      <c r="G152" s="408"/>
      <c r="H152" s="409"/>
      <c r="I152" s="328" t="s">
        <v>0</v>
      </c>
      <c r="J152" s="227"/>
    </row>
    <row r="153" spans="1:12" s="401" customFormat="1" x14ac:dyDescent="0.2">
      <c r="A153" s="226" t="s">
        <v>54</v>
      </c>
      <c r="B153" s="301">
        <v>1</v>
      </c>
      <c r="C153" s="302">
        <v>2</v>
      </c>
      <c r="D153" s="303">
        <v>3</v>
      </c>
      <c r="E153" s="302">
        <v>4</v>
      </c>
      <c r="F153" s="303">
        <v>5</v>
      </c>
      <c r="G153" s="302">
        <v>6</v>
      </c>
      <c r="H153" s="298">
        <v>7</v>
      </c>
      <c r="I153" s="304"/>
      <c r="J153" s="305"/>
    </row>
    <row r="154" spans="1:12" s="401" customFormat="1" x14ac:dyDescent="0.2">
      <c r="A154" s="226" t="s">
        <v>2</v>
      </c>
      <c r="B154" s="254">
        <v>1</v>
      </c>
      <c r="C154" s="255">
        <v>2</v>
      </c>
      <c r="D154" s="360">
        <v>3</v>
      </c>
      <c r="E154" s="256">
        <v>4</v>
      </c>
      <c r="F154" s="256">
        <v>4</v>
      </c>
      <c r="G154" s="397">
        <v>5</v>
      </c>
      <c r="H154" s="350">
        <v>6</v>
      </c>
      <c r="I154" s="299" t="s">
        <v>0</v>
      </c>
      <c r="J154" s="248"/>
      <c r="K154" s="306"/>
    </row>
    <row r="155" spans="1:12" s="401" customFormat="1" x14ac:dyDescent="0.2">
      <c r="A155" s="307" t="s">
        <v>3</v>
      </c>
      <c r="B155" s="258">
        <v>1280</v>
      </c>
      <c r="C155" s="259">
        <v>1280</v>
      </c>
      <c r="D155" s="259">
        <v>1280</v>
      </c>
      <c r="E155" s="259">
        <v>1280</v>
      </c>
      <c r="F155" s="259">
        <v>1280</v>
      </c>
      <c r="G155" s="390">
        <v>1280</v>
      </c>
      <c r="H155" s="260">
        <v>1280</v>
      </c>
      <c r="I155" s="308">
        <v>1280</v>
      </c>
      <c r="J155" s="309"/>
      <c r="K155" s="306"/>
    </row>
    <row r="156" spans="1:12" s="401" customFormat="1" x14ac:dyDescent="0.2">
      <c r="A156" s="310" t="s">
        <v>6</v>
      </c>
      <c r="B156" s="263">
        <v>1204.1176470588234</v>
      </c>
      <c r="C156" s="264">
        <v>1242.8947368421052</v>
      </c>
      <c r="D156" s="264">
        <v>1261.7857142857142</v>
      </c>
      <c r="E156" s="264">
        <v>1286.3157894736842</v>
      </c>
      <c r="F156" s="311">
        <v>1317.8947368421052</v>
      </c>
      <c r="G156" s="311">
        <v>1291.7777777777778</v>
      </c>
      <c r="H156" s="265">
        <v>1342.1428571428571</v>
      </c>
      <c r="I156" s="312">
        <v>1284.0145985401459</v>
      </c>
      <c r="J156" s="313"/>
      <c r="K156" s="306"/>
    </row>
    <row r="157" spans="1:12" s="401" customFormat="1" x14ac:dyDescent="0.2">
      <c r="A157" s="226" t="s">
        <v>7</v>
      </c>
      <c r="B157" s="267">
        <v>76.470588235294116</v>
      </c>
      <c r="C157" s="268">
        <v>97.368421052631575</v>
      </c>
      <c r="D157" s="268">
        <v>96.428571428571431</v>
      </c>
      <c r="E157" s="268">
        <v>92.10526315789474</v>
      </c>
      <c r="F157" s="314">
        <v>97.368421052631575</v>
      </c>
      <c r="G157" s="314">
        <v>91.111111111111114</v>
      </c>
      <c r="H157" s="269">
        <v>92.857142857142861</v>
      </c>
      <c r="I157" s="315">
        <v>89.051094890510953</v>
      </c>
      <c r="J157" s="316"/>
      <c r="K157" s="306"/>
    </row>
    <row r="158" spans="1:12" s="401" customFormat="1" x14ac:dyDescent="0.2">
      <c r="A158" s="226" t="s">
        <v>8</v>
      </c>
      <c r="B158" s="271">
        <v>7.7386838404346112E-2</v>
      </c>
      <c r="C158" s="272">
        <v>4.3793284686671215E-2</v>
      </c>
      <c r="D158" s="272">
        <v>4.9382327219102538E-2</v>
      </c>
      <c r="E158" s="272">
        <v>5.1549956904929799E-2</v>
      </c>
      <c r="F158" s="317">
        <v>4.5598914918647565E-2</v>
      </c>
      <c r="G158" s="317">
        <v>5.5374917016977492E-2</v>
      </c>
      <c r="H158" s="273">
        <v>6.4125623610333179E-2</v>
      </c>
      <c r="I158" s="318">
        <v>6.1564444747644623E-2</v>
      </c>
      <c r="J158" s="319"/>
      <c r="K158" s="320"/>
      <c r="L158" s="321"/>
    </row>
    <row r="159" spans="1:12" s="401" customFormat="1" x14ac:dyDescent="0.2">
      <c r="A159" s="310" t="s">
        <v>1</v>
      </c>
      <c r="B159" s="275">
        <f t="shared" ref="B159:I159" si="32">B156/B155*100-100</f>
        <v>-5.9283088235294201</v>
      </c>
      <c r="C159" s="276">
        <f t="shared" si="32"/>
        <v>-2.8988486842105345</v>
      </c>
      <c r="D159" s="276">
        <f t="shared" si="32"/>
        <v>-1.4229910714285836</v>
      </c>
      <c r="E159" s="276">
        <f t="shared" si="32"/>
        <v>0.49342105263157521</v>
      </c>
      <c r="F159" s="276">
        <f t="shared" si="32"/>
        <v>2.9605263157894655</v>
      </c>
      <c r="G159" s="276">
        <f t="shared" si="32"/>
        <v>0.92013888888888573</v>
      </c>
      <c r="H159" s="277">
        <f t="shared" si="32"/>
        <v>4.8549107142857224</v>
      </c>
      <c r="I159" s="278">
        <f t="shared" si="32"/>
        <v>0.31364051094891465</v>
      </c>
      <c r="J159" s="319"/>
      <c r="K159" s="320"/>
      <c r="L159" s="227"/>
    </row>
    <row r="160" spans="1:12" s="401" customFormat="1" ht="13.5" thickBot="1" x14ac:dyDescent="0.25">
      <c r="A160" s="226" t="s">
        <v>27</v>
      </c>
      <c r="B160" s="280">
        <f>B156-B142</f>
        <v>85.294117647058783</v>
      </c>
      <c r="C160" s="281">
        <f t="shared" ref="C160:I160" si="33">C156-C142</f>
        <v>77.144736842105203</v>
      </c>
      <c r="D160" s="281">
        <f t="shared" si="33"/>
        <v>85.42207792207796</v>
      </c>
      <c r="E160" s="281">
        <f t="shared" si="33"/>
        <v>73.684210526315837</v>
      </c>
      <c r="F160" s="281">
        <f t="shared" si="33"/>
        <v>92.894736842105203</v>
      </c>
      <c r="G160" s="281">
        <f t="shared" si="33"/>
        <v>59.011820330969385</v>
      </c>
      <c r="H160" s="282">
        <f t="shared" si="33"/>
        <v>37.824675324675354</v>
      </c>
      <c r="I160" s="322">
        <f t="shared" si="33"/>
        <v>71.433953378855676</v>
      </c>
      <c r="J160" s="323"/>
      <c r="K160" s="320"/>
      <c r="L160" s="227"/>
    </row>
    <row r="161" spans="1:12" s="401" customFormat="1" x14ac:dyDescent="0.2">
      <c r="A161" s="324" t="s">
        <v>51</v>
      </c>
      <c r="B161" s="285">
        <v>227</v>
      </c>
      <c r="C161" s="286">
        <v>500</v>
      </c>
      <c r="D161" s="286">
        <v>749</v>
      </c>
      <c r="E161" s="286">
        <v>495</v>
      </c>
      <c r="F161" s="286">
        <v>495</v>
      </c>
      <c r="G161" s="286">
        <v>605</v>
      </c>
      <c r="H161" s="287">
        <v>594</v>
      </c>
      <c r="I161" s="288">
        <f>SUM(B161:H161)</f>
        <v>3665</v>
      </c>
      <c r="J161" s="325" t="s">
        <v>56</v>
      </c>
      <c r="K161" s="326">
        <f>I147-I161</f>
        <v>1</v>
      </c>
      <c r="L161" s="290">
        <f>K161/I147</f>
        <v>2.7277686852154935E-4</v>
      </c>
    </row>
    <row r="162" spans="1:12" s="401" customFormat="1" x14ac:dyDescent="0.2">
      <c r="A162" s="324" t="s">
        <v>28</v>
      </c>
      <c r="B162" s="231">
        <v>64.5</v>
      </c>
      <c r="C162" s="294">
        <v>63</v>
      </c>
      <c r="D162" s="294">
        <v>61.5</v>
      </c>
      <c r="E162" s="294">
        <v>59.5</v>
      </c>
      <c r="F162" s="294">
        <v>59.5</v>
      </c>
      <c r="G162" s="294">
        <v>59.5</v>
      </c>
      <c r="H162" s="232">
        <v>58.5</v>
      </c>
      <c r="I162" s="235"/>
      <c r="J162" s="227" t="s">
        <v>57</v>
      </c>
      <c r="K162" s="401">
        <v>58.19</v>
      </c>
    </row>
    <row r="163" spans="1:12" s="401" customFormat="1" ht="13.5" thickBot="1" x14ac:dyDescent="0.25">
      <c r="A163" s="327" t="s">
        <v>26</v>
      </c>
      <c r="B163" s="233">
        <f>B162-B148</f>
        <v>2.5</v>
      </c>
      <c r="C163" s="234">
        <f t="shared" ref="C163:H163" si="34">C162-C148</f>
        <v>2.5</v>
      </c>
      <c r="D163" s="234">
        <f t="shared" si="34"/>
        <v>2.5</v>
      </c>
      <c r="E163" s="234">
        <f t="shared" si="34"/>
        <v>2</v>
      </c>
      <c r="F163" s="234">
        <f t="shared" si="34"/>
        <v>2</v>
      </c>
      <c r="G163" s="234">
        <f t="shared" si="34"/>
        <v>2.5</v>
      </c>
      <c r="H163" s="240">
        <f t="shared" si="34"/>
        <v>2.5</v>
      </c>
      <c r="I163" s="236"/>
      <c r="J163" s="401" t="s">
        <v>26</v>
      </c>
      <c r="K163" s="227">
        <f>K162-K148</f>
        <v>1.5399999999999991</v>
      </c>
    </row>
  </sheetData>
  <mergeCells count="11">
    <mergeCell ref="B152:H152"/>
    <mergeCell ref="B9:G9"/>
    <mergeCell ref="B23:G23"/>
    <mergeCell ref="B37:G37"/>
    <mergeCell ref="B52:G52"/>
    <mergeCell ref="B66:G66"/>
    <mergeCell ref="B138:H138"/>
    <mergeCell ref="B124:H124"/>
    <mergeCell ref="B108:G108"/>
    <mergeCell ref="B94:G94"/>
    <mergeCell ref="B80:G8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149"/>
  <sheetViews>
    <sheetView showGridLines="0" topLeftCell="A119" zoomScale="75" zoomScaleNormal="75" workbookViewId="0">
      <selection activeCell="I151" sqref="I151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407" t="s">
        <v>53</v>
      </c>
      <c r="C9" s="408"/>
      <c r="D9" s="408"/>
      <c r="E9" s="408"/>
      <c r="F9" s="409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407" t="s">
        <v>53</v>
      </c>
      <c r="C22" s="408"/>
      <c r="D22" s="408"/>
      <c r="E22" s="408"/>
      <c r="F22" s="409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407" t="s">
        <v>53</v>
      </c>
      <c r="C35" s="408"/>
      <c r="D35" s="408"/>
      <c r="E35" s="408"/>
      <c r="F35" s="409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407" t="s">
        <v>53</v>
      </c>
      <c r="C48" s="408"/>
      <c r="D48" s="408"/>
      <c r="E48" s="408"/>
      <c r="F48" s="409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407" t="s">
        <v>53</v>
      </c>
      <c r="C61" s="408"/>
      <c r="D61" s="408"/>
      <c r="E61" s="408"/>
      <c r="F61" s="409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407" t="s">
        <v>53</v>
      </c>
      <c r="C74" s="408"/>
      <c r="D74" s="408"/>
      <c r="E74" s="408"/>
      <c r="F74" s="409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365">
        <v>5</v>
      </c>
      <c r="G75" s="237"/>
    </row>
    <row r="76" spans="1:10" s="361" customFormat="1" x14ac:dyDescent="0.2">
      <c r="A76" s="307" t="s">
        <v>3</v>
      </c>
      <c r="B76" s="366">
        <v>1080</v>
      </c>
      <c r="C76" s="364">
        <v>1080</v>
      </c>
      <c r="D76" s="364">
        <v>1080</v>
      </c>
      <c r="E76" s="364">
        <v>1080</v>
      </c>
      <c r="F76" s="367">
        <v>1080</v>
      </c>
      <c r="G76" s="373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6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69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70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7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2"/>
      <c r="G81" s="283">
        <f>G77-G64</f>
        <v>0.70321151716484565</v>
      </c>
    </row>
    <row r="82" spans="1:10" s="361" customFormat="1" x14ac:dyDescent="0.2">
      <c r="A82" s="324" t="s">
        <v>52</v>
      </c>
      <c r="B82" s="285">
        <v>256</v>
      </c>
      <c r="C82" s="286">
        <v>161</v>
      </c>
      <c r="D82" s="286">
        <v>121</v>
      </c>
      <c r="E82" s="286"/>
      <c r="F82" s="371"/>
      <c r="G82" s="346">
        <f>SUM(B82:F82)</f>
        <v>538</v>
      </c>
      <c r="H82" s="361" t="s">
        <v>56</v>
      </c>
      <c r="I82" s="347">
        <f>G69-G82</f>
        <v>0</v>
      </c>
      <c r="J82" s="348">
        <f>I82/G69</f>
        <v>0</v>
      </c>
    </row>
    <row r="83" spans="1:10" s="361" customFormat="1" x14ac:dyDescent="0.2">
      <c r="A83" s="324" t="s">
        <v>28</v>
      </c>
      <c r="B83" s="231">
        <v>61</v>
      </c>
      <c r="C83" s="294">
        <v>61</v>
      </c>
      <c r="D83" s="294">
        <v>61</v>
      </c>
      <c r="E83" s="294"/>
      <c r="F83" s="232"/>
      <c r="G83" s="235"/>
      <c r="H83" s="361" t="s">
        <v>57</v>
      </c>
      <c r="I83" s="361">
        <v>60</v>
      </c>
    </row>
    <row r="84" spans="1:10" s="361" customFormat="1" ht="13.5" thickBot="1" x14ac:dyDescent="0.25">
      <c r="A84" s="327" t="s">
        <v>26</v>
      </c>
      <c r="B84" s="229">
        <f>B83-B70</f>
        <v>1</v>
      </c>
      <c r="C84" s="230">
        <f t="shared" ref="C84:D84" si="18">C83-C70</f>
        <v>1</v>
      </c>
      <c r="D84" s="230">
        <f t="shared" si="18"/>
        <v>1</v>
      </c>
      <c r="E84" s="230"/>
      <c r="F84" s="372"/>
      <c r="G84" s="236"/>
      <c r="H84" s="361" t="s">
        <v>26</v>
      </c>
      <c r="I84" s="227">
        <f>I83-I70</f>
        <v>-21.64</v>
      </c>
    </row>
    <row r="86" spans="1:10" ht="13.5" thickBot="1" x14ac:dyDescent="0.25"/>
    <row r="87" spans="1:10" s="374" customFormat="1" ht="13.5" thickBot="1" x14ac:dyDescent="0.25">
      <c r="A87" s="300" t="s">
        <v>74</v>
      </c>
      <c r="B87" s="407" t="s">
        <v>53</v>
      </c>
      <c r="C87" s="408"/>
      <c r="D87" s="408"/>
      <c r="E87" s="408"/>
      <c r="F87" s="409"/>
      <c r="G87" s="329" t="s">
        <v>0</v>
      </c>
    </row>
    <row r="88" spans="1:10" s="374" customFormat="1" x14ac:dyDescent="0.2">
      <c r="A88" s="226" t="s">
        <v>2</v>
      </c>
      <c r="B88" s="332">
        <v>1</v>
      </c>
      <c r="C88" s="238">
        <v>2</v>
      </c>
      <c r="D88" s="238">
        <v>3</v>
      </c>
      <c r="E88" s="238">
        <v>4</v>
      </c>
      <c r="F88" s="365">
        <v>5</v>
      </c>
      <c r="G88" s="237"/>
    </row>
    <row r="89" spans="1:10" s="374" customFormat="1" x14ac:dyDescent="0.2">
      <c r="A89" s="307" t="s">
        <v>3</v>
      </c>
      <c r="B89" s="366">
        <v>1250</v>
      </c>
      <c r="C89" s="364">
        <v>1250</v>
      </c>
      <c r="D89" s="364">
        <v>1250</v>
      </c>
      <c r="E89" s="364">
        <v>1250</v>
      </c>
      <c r="F89" s="367">
        <v>1250</v>
      </c>
      <c r="G89" s="373">
        <v>1250</v>
      </c>
    </row>
    <row r="90" spans="1:10" s="374" customFormat="1" x14ac:dyDescent="0.2">
      <c r="A90" s="310" t="s">
        <v>6</v>
      </c>
      <c r="B90" s="337">
        <v>1802.2222222222222</v>
      </c>
      <c r="C90" s="338">
        <v>1895.4545454545455</v>
      </c>
      <c r="D90" s="338">
        <v>1892.5</v>
      </c>
      <c r="E90" s="338"/>
      <c r="F90" s="368"/>
      <c r="G90" s="266">
        <v>1849.4594594594594</v>
      </c>
    </row>
    <row r="91" spans="1:10" s="374" customFormat="1" x14ac:dyDescent="0.2">
      <c r="A91" s="226" t="s">
        <v>7</v>
      </c>
      <c r="B91" s="339">
        <v>100</v>
      </c>
      <c r="C91" s="340">
        <v>100</v>
      </c>
      <c r="D91" s="341">
        <v>100</v>
      </c>
      <c r="E91" s="341"/>
      <c r="F91" s="369"/>
      <c r="G91" s="342">
        <v>97.297297297297291</v>
      </c>
    </row>
    <row r="92" spans="1:10" s="374" customFormat="1" x14ac:dyDescent="0.2">
      <c r="A92" s="226" t="s">
        <v>8</v>
      </c>
      <c r="B92" s="271">
        <v>3.326938979835297E-2</v>
      </c>
      <c r="C92" s="272">
        <v>2.7859061355314046E-2</v>
      </c>
      <c r="D92" s="343">
        <v>2.7551722080071613E-2</v>
      </c>
      <c r="E92" s="343"/>
      <c r="F92" s="370"/>
      <c r="G92" s="344">
        <v>3.9292040894847988E-2</v>
      </c>
    </row>
    <row r="93" spans="1:10" s="374" customFormat="1" x14ac:dyDescent="0.2">
      <c r="A93" s="310" t="s">
        <v>1</v>
      </c>
      <c r="B93" s="275">
        <f t="shared" ref="B93:D93" si="19">B90/B89*100-100</f>
        <v>44.177777777777777</v>
      </c>
      <c r="C93" s="276">
        <f t="shared" si="19"/>
        <v>51.636363636363626</v>
      </c>
      <c r="D93" s="276">
        <f t="shared" si="19"/>
        <v>51.400000000000006</v>
      </c>
      <c r="E93" s="276"/>
      <c r="F93" s="277"/>
      <c r="G93" s="278">
        <f t="shared" ref="G93" si="20">G90/G89*100-100</f>
        <v>47.956756756756761</v>
      </c>
    </row>
    <row r="94" spans="1:10" s="374" customFormat="1" ht="13.5" thickBot="1" x14ac:dyDescent="0.25">
      <c r="A94" s="226" t="s">
        <v>27</v>
      </c>
      <c r="B94" s="280">
        <f>B90-B77</f>
        <v>60.722222222222172</v>
      </c>
      <c r="C94" s="281">
        <f t="shared" ref="C94:D94" si="21">C90-C77</f>
        <v>94.025974025974165</v>
      </c>
      <c r="D94" s="376">
        <f t="shared" si="21"/>
        <v>10.277777777777828</v>
      </c>
      <c r="E94" s="281"/>
      <c r="F94" s="282"/>
      <c r="G94" s="283">
        <f>G90-G77</f>
        <v>58.994343180389706</v>
      </c>
    </row>
    <row r="95" spans="1:10" s="374" customFormat="1" x14ac:dyDescent="0.2">
      <c r="A95" s="324" t="s">
        <v>52</v>
      </c>
      <c r="B95" s="285">
        <v>255</v>
      </c>
      <c r="C95" s="286">
        <v>161</v>
      </c>
      <c r="D95" s="286">
        <v>121</v>
      </c>
      <c r="E95" s="286"/>
      <c r="F95" s="371"/>
      <c r="G95" s="346">
        <f>SUM(B95:F95)</f>
        <v>537</v>
      </c>
      <c r="H95" s="374" t="s">
        <v>56</v>
      </c>
      <c r="I95" s="347">
        <f>G82-G95</f>
        <v>1</v>
      </c>
      <c r="J95" s="348">
        <f>I95/G82</f>
        <v>1.8587360594795538E-3</v>
      </c>
    </row>
    <row r="96" spans="1:10" s="374" customFormat="1" x14ac:dyDescent="0.2">
      <c r="A96" s="324" t="s">
        <v>28</v>
      </c>
      <c r="B96" s="231">
        <v>62</v>
      </c>
      <c r="C96" s="294">
        <v>62</v>
      </c>
      <c r="D96" s="294">
        <v>62</v>
      </c>
      <c r="E96" s="294"/>
      <c r="F96" s="232"/>
      <c r="G96" s="235"/>
      <c r="H96" s="374" t="s">
        <v>57</v>
      </c>
      <c r="I96" s="374">
        <v>61.05</v>
      </c>
    </row>
    <row r="97" spans="1:10" s="374" customFormat="1" ht="13.5" thickBot="1" x14ac:dyDescent="0.25">
      <c r="A97" s="327" t="s">
        <v>26</v>
      </c>
      <c r="B97" s="229">
        <f>B96-B83</f>
        <v>1</v>
      </c>
      <c r="C97" s="230">
        <f t="shared" ref="C97:D97" si="22">C96-C83</f>
        <v>1</v>
      </c>
      <c r="D97" s="230">
        <f t="shared" si="22"/>
        <v>1</v>
      </c>
      <c r="E97" s="230"/>
      <c r="F97" s="372"/>
      <c r="G97" s="236"/>
      <c r="H97" s="374" t="s">
        <v>26</v>
      </c>
      <c r="I97" s="227">
        <f>I96-I83</f>
        <v>1.0499999999999972</v>
      </c>
    </row>
    <row r="98" spans="1:10" x14ac:dyDescent="0.2">
      <c r="D98" s="293" t="s">
        <v>66</v>
      </c>
    </row>
    <row r="99" spans="1:10" ht="13.5" thickBot="1" x14ac:dyDescent="0.25"/>
    <row r="100" spans="1:10" s="382" customFormat="1" ht="13.5" thickBot="1" x14ac:dyDescent="0.25">
      <c r="A100" s="300" t="s">
        <v>79</v>
      </c>
      <c r="B100" s="407" t="s">
        <v>53</v>
      </c>
      <c r="C100" s="408"/>
      <c r="D100" s="408"/>
      <c r="E100" s="408"/>
      <c r="F100" s="409"/>
      <c r="G100" s="329" t="s">
        <v>0</v>
      </c>
    </row>
    <row r="101" spans="1:10" s="382" customFormat="1" x14ac:dyDescent="0.2">
      <c r="A101" s="226" t="s">
        <v>2</v>
      </c>
      <c r="B101" s="332">
        <v>1</v>
      </c>
      <c r="C101" s="238">
        <v>2</v>
      </c>
      <c r="D101" s="238">
        <v>3</v>
      </c>
      <c r="E101" s="238">
        <v>4</v>
      </c>
      <c r="F101" s="365">
        <v>5</v>
      </c>
      <c r="G101" s="237"/>
    </row>
    <row r="102" spans="1:10" s="382" customFormat="1" x14ac:dyDescent="0.2">
      <c r="A102" s="307" t="s">
        <v>3</v>
      </c>
      <c r="B102" s="366">
        <v>1400</v>
      </c>
      <c r="C102" s="364">
        <v>1400</v>
      </c>
      <c r="D102" s="364">
        <v>1400</v>
      </c>
      <c r="E102" s="364">
        <v>1400</v>
      </c>
      <c r="F102" s="367">
        <v>1400</v>
      </c>
      <c r="G102" s="373">
        <v>1400</v>
      </c>
    </row>
    <row r="103" spans="1:10" s="382" customFormat="1" x14ac:dyDescent="0.2">
      <c r="A103" s="310" t="s">
        <v>6</v>
      </c>
      <c r="B103" s="337">
        <v>1904.4</v>
      </c>
      <c r="C103" s="338">
        <v>2019.375</v>
      </c>
      <c r="D103" s="338">
        <v>2017.5</v>
      </c>
      <c r="E103" s="338"/>
      <c r="F103" s="368"/>
      <c r="G103" s="266">
        <v>1964.7169811320755</v>
      </c>
    </row>
    <row r="104" spans="1:10" s="382" customFormat="1" x14ac:dyDescent="0.2">
      <c r="A104" s="226" t="s">
        <v>7</v>
      </c>
      <c r="B104" s="339">
        <v>96</v>
      </c>
      <c r="C104" s="340">
        <v>100</v>
      </c>
      <c r="D104" s="341">
        <v>100</v>
      </c>
      <c r="E104" s="341"/>
      <c r="F104" s="369"/>
      <c r="G104" s="342">
        <v>92.452830188679243</v>
      </c>
    </row>
    <row r="105" spans="1:10" s="382" customFormat="1" x14ac:dyDescent="0.2">
      <c r="A105" s="226" t="s">
        <v>8</v>
      </c>
      <c r="B105" s="271">
        <v>4.2687220215787414E-2</v>
      </c>
      <c r="C105" s="272">
        <v>4.4273891263843394E-2</v>
      </c>
      <c r="D105" s="343">
        <v>5.1595195787762782E-2</v>
      </c>
      <c r="E105" s="343"/>
      <c r="F105" s="370"/>
      <c r="G105" s="344">
        <v>5.3943308346235286E-2</v>
      </c>
    </row>
    <row r="106" spans="1:10" s="382" customFormat="1" x14ac:dyDescent="0.2">
      <c r="A106" s="310" t="s">
        <v>1</v>
      </c>
      <c r="B106" s="275">
        <f t="shared" ref="B106:D106" si="23">B103/B102*100-100</f>
        <v>36.028571428571439</v>
      </c>
      <c r="C106" s="276">
        <f t="shared" si="23"/>
        <v>44.241071428571445</v>
      </c>
      <c r="D106" s="276">
        <f t="shared" si="23"/>
        <v>44.107142857142861</v>
      </c>
      <c r="E106" s="276"/>
      <c r="F106" s="277"/>
      <c r="G106" s="278">
        <f t="shared" ref="G106" si="24">G103/G102*100-100</f>
        <v>40.336927223719698</v>
      </c>
    </row>
    <row r="107" spans="1:10" s="382" customFormat="1" ht="13.5" thickBot="1" x14ac:dyDescent="0.25">
      <c r="A107" s="226" t="s">
        <v>27</v>
      </c>
      <c r="B107" s="280">
        <f>B103-B90</f>
        <v>102.17777777777792</v>
      </c>
      <c r="C107" s="281">
        <f t="shared" ref="C107:D107" si="25">C103-C90</f>
        <v>123.9204545454545</v>
      </c>
      <c r="D107" s="281">
        <f t="shared" si="25"/>
        <v>125</v>
      </c>
      <c r="E107" s="281"/>
      <c r="F107" s="282"/>
      <c r="G107" s="283">
        <f>G103-G90</f>
        <v>115.25752167261612</v>
      </c>
    </row>
    <row r="108" spans="1:10" s="382" customFormat="1" x14ac:dyDescent="0.2">
      <c r="A108" s="324" t="s">
        <v>52</v>
      </c>
      <c r="B108" s="285">
        <v>255</v>
      </c>
      <c r="C108" s="286">
        <v>161</v>
      </c>
      <c r="D108" s="286">
        <v>121</v>
      </c>
      <c r="E108" s="286"/>
      <c r="F108" s="371"/>
      <c r="G108" s="346">
        <f>SUM(B108:F108)</f>
        <v>537</v>
      </c>
      <c r="H108" s="382" t="s">
        <v>56</v>
      </c>
      <c r="I108" s="347">
        <f>G95-G108</f>
        <v>0</v>
      </c>
      <c r="J108" s="348">
        <f>I108/G95</f>
        <v>0</v>
      </c>
    </row>
    <row r="109" spans="1:10" s="382" customFormat="1" x14ac:dyDescent="0.2">
      <c r="A109" s="324" t="s">
        <v>28</v>
      </c>
      <c r="B109" s="231">
        <v>63</v>
      </c>
      <c r="C109" s="294">
        <v>63</v>
      </c>
      <c r="D109" s="294">
        <v>63</v>
      </c>
      <c r="E109" s="294"/>
      <c r="F109" s="232"/>
      <c r="G109" s="235"/>
      <c r="H109" s="382" t="s">
        <v>57</v>
      </c>
      <c r="I109" s="382">
        <v>62.01</v>
      </c>
    </row>
    <row r="110" spans="1:10" s="382" customFormat="1" ht="13.5" thickBot="1" x14ac:dyDescent="0.25">
      <c r="A110" s="327" t="s">
        <v>26</v>
      </c>
      <c r="B110" s="229">
        <f>B109-B96</f>
        <v>1</v>
      </c>
      <c r="C110" s="230">
        <f t="shared" ref="C110:D110" si="26">C109-C96</f>
        <v>1</v>
      </c>
      <c r="D110" s="230">
        <f t="shared" si="26"/>
        <v>1</v>
      </c>
      <c r="E110" s="230"/>
      <c r="F110" s="372"/>
      <c r="G110" s="236"/>
      <c r="H110" s="382" t="s">
        <v>26</v>
      </c>
      <c r="I110" s="227">
        <f>I109-I96</f>
        <v>0.96000000000000085</v>
      </c>
    </row>
    <row r="112" spans="1:10" ht="13.5" thickBot="1" x14ac:dyDescent="0.25"/>
    <row r="113" spans="1:10" s="388" customFormat="1" ht="13.5" thickBot="1" x14ac:dyDescent="0.25">
      <c r="A113" s="300" t="s">
        <v>85</v>
      </c>
      <c r="B113" s="407" t="s">
        <v>53</v>
      </c>
      <c r="C113" s="408"/>
      <c r="D113" s="408"/>
      <c r="E113" s="408"/>
      <c r="F113" s="409"/>
      <c r="G113" s="329" t="s">
        <v>0</v>
      </c>
    </row>
    <row r="114" spans="1:10" s="388" customFormat="1" x14ac:dyDescent="0.2">
      <c r="A114" s="226" t="s">
        <v>2</v>
      </c>
      <c r="B114" s="332">
        <v>1</v>
      </c>
      <c r="C114" s="238">
        <v>2</v>
      </c>
      <c r="D114" s="238">
        <v>3</v>
      </c>
      <c r="E114" s="238">
        <v>4</v>
      </c>
      <c r="F114" s="365">
        <v>5</v>
      </c>
      <c r="G114" s="237"/>
    </row>
    <row r="115" spans="1:10" s="388" customFormat="1" x14ac:dyDescent="0.2">
      <c r="A115" s="307" t="s">
        <v>3</v>
      </c>
      <c r="B115" s="366">
        <v>1540</v>
      </c>
      <c r="C115" s="364">
        <v>1540</v>
      </c>
      <c r="D115" s="364">
        <v>1540</v>
      </c>
      <c r="E115" s="364">
        <v>1540</v>
      </c>
      <c r="F115" s="367">
        <v>1540</v>
      </c>
      <c r="G115" s="373">
        <v>1540</v>
      </c>
    </row>
    <row r="116" spans="1:10" s="388" customFormat="1" x14ac:dyDescent="0.2">
      <c r="A116" s="310" t="s">
        <v>6</v>
      </c>
      <c r="B116" s="337">
        <v>1965</v>
      </c>
      <c r="C116" s="338">
        <v>2011.25</v>
      </c>
      <c r="D116" s="338">
        <v>2134.1666666666665</v>
      </c>
      <c r="E116" s="338"/>
      <c r="F116" s="368"/>
      <c r="G116" s="266">
        <v>2057.2916666666665</v>
      </c>
    </row>
    <row r="117" spans="1:10" s="388" customFormat="1" x14ac:dyDescent="0.2">
      <c r="A117" s="226" t="s">
        <v>7</v>
      </c>
      <c r="B117" s="339">
        <v>100</v>
      </c>
      <c r="C117" s="340">
        <v>100</v>
      </c>
      <c r="D117" s="341">
        <v>95.833333333333329</v>
      </c>
      <c r="E117" s="341"/>
      <c r="F117" s="369"/>
      <c r="G117" s="342">
        <v>95.833333333333329</v>
      </c>
    </row>
    <row r="118" spans="1:10" s="388" customFormat="1" x14ac:dyDescent="0.2">
      <c r="A118" s="226" t="s">
        <v>8</v>
      </c>
      <c r="B118" s="271">
        <v>2.9012097330766869E-2</v>
      </c>
      <c r="C118" s="272">
        <v>2.1592234637713127E-2</v>
      </c>
      <c r="D118" s="343">
        <v>3.9294414906937976E-2</v>
      </c>
      <c r="E118" s="343"/>
      <c r="F118" s="370"/>
      <c r="G118" s="344">
        <v>5.1122192922420651E-2</v>
      </c>
    </row>
    <row r="119" spans="1:10" s="388" customFormat="1" x14ac:dyDescent="0.2">
      <c r="A119" s="310" t="s">
        <v>1</v>
      </c>
      <c r="B119" s="275">
        <f t="shared" ref="B119:D119" si="27">B116/B115*100-100</f>
        <v>27.597402597402592</v>
      </c>
      <c r="C119" s="276">
        <f t="shared" si="27"/>
        <v>30.600649350649348</v>
      </c>
      <c r="D119" s="276">
        <f t="shared" si="27"/>
        <v>38.582251082251048</v>
      </c>
      <c r="E119" s="276"/>
      <c r="F119" s="277"/>
      <c r="G119" s="278">
        <f t="shared" ref="G119" si="28">G116/G115*100-100</f>
        <v>33.59036796536796</v>
      </c>
    </row>
    <row r="120" spans="1:10" s="388" customFormat="1" ht="13.5" thickBot="1" x14ac:dyDescent="0.25">
      <c r="A120" s="226" t="s">
        <v>27</v>
      </c>
      <c r="B120" s="280">
        <f>B116-B103</f>
        <v>60.599999999999909</v>
      </c>
      <c r="C120" s="281">
        <f t="shared" ref="C120:D120" si="29">C116-C103</f>
        <v>-8.125</v>
      </c>
      <c r="D120" s="281">
        <f t="shared" si="29"/>
        <v>116.66666666666652</v>
      </c>
      <c r="E120" s="281"/>
      <c r="F120" s="282"/>
      <c r="G120" s="283">
        <f>G116-G103</f>
        <v>92.574685534591026</v>
      </c>
    </row>
    <row r="121" spans="1:10" s="388" customFormat="1" x14ac:dyDescent="0.2">
      <c r="A121" s="324" t="s">
        <v>52</v>
      </c>
      <c r="B121" s="285">
        <v>164</v>
      </c>
      <c r="C121" s="286">
        <v>85</v>
      </c>
      <c r="D121" s="286">
        <v>228</v>
      </c>
      <c r="E121" s="286"/>
      <c r="F121" s="371"/>
      <c r="G121" s="346">
        <f>SUM(B121:F121)</f>
        <v>477</v>
      </c>
      <c r="H121" s="388" t="s">
        <v>56</v>
      </c>
      <c r="I121" s="347">
        <f>G108-G121</f>
        <v>60</v>
      </c>
      <c r="J121" s="348">
        <f>I121/G108</f>
        <v>0.11173184357541899</v>
      </c>
    </row>
    <row r="122" spans="1:10" s="388" customFormat="1" x14ac:dyDescent="0.2">
      <c r="A122" s="324" t="s">
        <v>28</v>
      </c>
      <c r="B122" s="231">
        <v>64.5</v>
      </c>
      <c r="C122" s="294">
        <v>64.5</v>
      </c>
      <c r="D122" s="294">
        <v>64.5</v>
      </c>
      <c r="E122" s="294"/>
      <c r="F122" s="232"/>
      <c r="G122" s="235"/>
      <c r="H122" s="388" t="s">
        <v>57</v>
      </c>
      <c r="I122" s="388">
        <v>63</v>
      </c>
    </row>
    <row r="123" spans="1:10" s="388" customFormat="1" ht="13.5" thickBot="1" x14ac:dyDescent="0.25">
      <c r="A123" s="327" t="s">
        <v>26</v>
      </c>
      <c r="B123" s="229">
        <f>B122-B109</f>
        <v>1.5</v>
      </c>
      <c r="C123" s="230">
        <f t="shared" ref="C123:D123" si="30">C122-C109</f>
        <v>1.5</v>
      </c>
      <c r="D123" s="230">
        <f t="shared" si="30"/>
        <v>1.5</v>
      </c>
      <c r="E123" s="230"/>
      <c r="F123" s="372"/>
      <c r="G123" s="236"/>
      <c r="H123" s="388" t="s">
        <v>26</v>
      </c>
      <c r="I123" s="227">
        <f>I122-I109</f>
        <v>0.99000000000000199</v>
      </c>
    </row>
    <row r="125" spans="1:10" ht="13.5" thickBot="1" x14ac:dyDescent="0.25"/>
    <row r="126" spans="1:10" s="400" customFormat="1" ht="13.5" thickBot="1" x14ac:dyDescent="0.25">
      <c r="A126" s="300" t="s">
        <v>87</v>
      </c>
      <c r="B126" s="407" t="s">
        <v>53</v>
      </c>
      <c r="C126" s="408"/>
      <c r="D126" s="408"/>
      <c r="E126" s="408"/>
      <c r="F126" s="409"/>
      <c r="G126" s="329" t="s">
        <v>0</v>
      </c>
    </row>
    <row r="127" spans="1:10" s="400" customFormat="1" x14ac:dyDescent="0.2">
      <c r="A127" s="226" t="s">
        <v>2</v>
      </c>
      <c r="B127" s="332">
        <v>1</v>
      </c>
      <c r="C127" s="238">
        <v>2</v>
      </c>
      <c r="D127" s="238">
        <v>3</v>
      </c>
      <c r="E127" s="238">
        <v>4</v>
      </c>
      <c r="F127" s="365">
        <v>5</v>
      </c>
      <c r="G127" s="237"/>
    </row>
    <row r="128" spans="1:10" s="400" customFormat="1" x14ac:dyDescent="0.2">
      <c r="A128" s="307" t="s">
        <v>3</v>
      </c>
      <c r="B128" s="366">
        <v>1670</v>
      </c>
      <c r="C128" s="364">
        <v>1670</v>
      </c>
      <c r="D128" s="364">
        <v>1670</v>
      </c>
      <c r="E128" s="364">
        <v>1670</v>
      </c>
      <c r="F128" s="367">
        <v>1670</v>
      </c>
      <c r="G128" s="373">
        <v>1670</v>
      </c>
    </row>
    <row r="129" spans="1:10" s="400" customFormat="1" x14ac:dyDescent="0.2">
      <c r="A129" s="310" t="s">
        <v>6</v>
      </c>
      <c r="B129" s="337">
        <v>2052.3529411764707</v>
      </c>
      <c r="C129" s="338">
        <v>2158.75</v>
      </c>
      <c r="D129" s="338">
        <v>2184.782608695652</v>
      </c>
      <c r="E129" s="338"/>
      <c r="F129" s="368"/>
      <c r="G129" s="266">
        <v>2133.5416666666665</v>
      </c>
    </row>
    <row r="130" spans="1:10" s="400" customFormat="1" x14ac:dyDescent="0.2">
      <c r="A130" s="226" t="s">
        <v>7</v>
      </c>
      <c r="B130" s="339">
        <v>100</v>
      </c>
      <c r="C130" s="340">
        <v>100</v>
      </c>
      <c r="D130" s="341">
        <v>91.304347826086953</v>
      </c>
      <c r="E130" s="341"/>
      <c r="F130" s="369"/>
      <c r="G130" s="342">
        <v>95.833333333333329</v>
      </c>
    </row>
    <row r="131" spans="1:10" s="400" customFormat="1" x14ac:dyDescent="0.2">
      <c r="A131" s="226" t="s">
        <v>8</v>
      </c>
      <c r="B131" s="271">
        <v>2.581127498405332E-2</v>
      </c>
      <c r="C131" s="272">
        <v>3.1369797499899335E-2</v>
      </c>
      <c r="D131" s="343">
        <v>4.6908642931381778E-2</v>
      </c>
      <c r="E131" s="343"/>
      <c r="F131" s="370"/>
      <c r="G131" s="344">
        <v>4.800396290790522E-2</v>
      </c>
    </row>
    <row r="132" spans="1:10" s="400" customFormat="1" x14ac:dyDescent="0.2">
      <c r="A132" s="310" t="s">
        <v>1</v>
      </c>
      <c r="B132" s="275">
        <f t="shared" ref="B132:D132" si="31">B129/B128*100-100</f>
        <v>22.895385699189873</v>
      </c>
      <c r="C132" s="276">
        <f t="shared" si="31"/>
        <v>29.266467065868255</v>
      </c>
      <c r="D132" s="276">
        <f t="shared" si="31"/>
        <v>30.82530590991928</v>
      </c>
      <c r="E132" s="276"/>
      <c r="F132" s="277"/>
      <c r="G132" s="278">
        <f t="shared" ref="G132" si="32">G129/G128*100-100</f>
        <v>27.756986027944095</v>
      </c>
    </row>
    <row r="133" spans="1:10" s="400" customFormat="1" ht="13.5" thickBot="1" x14ac:dyDescent="0.25">
      <c r="A133" s="226" t="s">
        <v>27</v>
      </c>
      <c r="B133" s="280">
        <f>B129-B116</f>
        <v>87.352941176470722</v>
      </c>
      <c r="C133" s="281">
        <f t="shared" ref="C133:D133" si="33">C129-C116</f>
        <v>147.5</v>
      </c>
      <c r="D133" s="281">
        <f t="shared" si="33"/>
        <v>50.615942028985501</v>
      </c>
      <c r="E133" s="281"/>
      <c r="F133" s="282"/>
      <c r="G133" s="283">
        <f>G129-G116</f>
        <v>76.25</v>
      </c>
    </row>
    <row r="134" spans="1:10" s="400" customFormat="1" x14ac:dyDescent="0.2">
      <c r="A134" s="324" t="s">
        <v>52</v>
      </c>
      <c r="B134" s="285">
        <v>164</v>
      </c>
      <c r="C134" s="286">
        <v>85</v>
      </c>
      <c r="D134" s="286">
        <v>228</v>
      </c>
      <c r="E134" s="286"/>
      <c r="F134" s="371"/>
      <c r="G134" s="346">
        <f>SUM(B134:F134)</f>
        <v>477</v>
      </c>
      <c r="H134" s="400" t="s">
        <v>56</v>
      </c>
      <c r="I134" s="347">
        <f>G121-G134</f>
        <v>0</v>
      </c>
      <c r="J134" s="348">
        <f>I134/G121</f>
        <v>0</v>
      </c>
    </row>
    <row r="135" spans="1:10" s="400" customFormat="1" x14ac:dyDescent="0.2">
      <c r="A135" s="324" t="s">
        <v>28</v>
      </c>
      <c r="B135" s="231">
        <v>66</v>
      </c>
      <c r="C135" s="294">
        <v>66</v>
      </c>
      <c r="D135" s="294">
        <v>66</v>
      </c>
      <c r="E135" s="294"/>
      <c r="F135" s="232"/>
      <c r="G135" s="235"/>
      <c r="H135" s="400" t="s">
        <v>57</v>
      </c>
      <c r="I135" s="400">
        <v>64.48</v>
      </c>
    </row>
    <row r="136" spans="1:10" s="400" customFormat="1" ht="13.5" thickBot="1" x14ac:dyDescent="0.25">
      <c r="A136" s="327" t="s">
        <v>26</v>
      </c>
      <c r="B136" s="229">
        <f>B135-B122</f>
        <v>1.5</v>
      </c>
      <c r="C136" s="230">
        <f t="shared" ref="C136:D136" si="34">C135-C122</f>
        <v>1.5</v>
      </c>
      <c r="D136" s="230">
        <f t="shared" si="34"/>
        <v>1.5</v>
      </c>
      <c r="E136" s="230"/>
      <c r="F136" s="372"/>
      <c r="G136" s="236"/>
      <c r="H136" s="400" t="s">
        <v>26</v>
      </c>
      <c r="I136" s="227">
        <f>I135-I122</f>
        <v>1.480000000000004</v>
      </c>
    </row>
    <row r="138" spans="1:10" ht="13.5" thickBot="1" x14ac:dyDescent="0.25"/>
    <row r="139" spans="1:10" s="401" customFormat="1" ht="13.5" thickBot="1" x14ac:dyDescent="0.25">
      <c r="A139" s="300" t="s">
        <v>88</v>
      </c>
      <c r="B139" s="407" t="s">
        <v>53</v>
      </c>
      <c r="C139" s="408"/>
      <c r="D139" s="408"/>
      <c r="E139" s="408"/>
      <c r="F139" s="409"/>
      <c r="G139" s="329" t="s">
        <v>0</v>
      </c>
    </row>
    <row r="140" spans="1:10" s="401" customFormat="1" x14ac:dyDescent="0.2">
      <c r="A140" s="226" t="s">
        <v>2</v>
      </c>
      <c r="B140" s="332">
        <v>1</v>
      </c>
      <c r="C140" s="238">
        <v>2</v>
      </c>
      <c r="D140" s="238">
        <v>3</v>
      </c>
      <c r="E140" s="238">
        <v>4</v>
      </c>
      <c r="F140" s="365">
        <v>5</v>
      </c>
      <c r="G140" s="237"/>
    </row>
    <row r="141" spans="1:10" s="401" customFormat="1" x14ac:dyDescent="0.2">
      <c r="A141" s="307" t="s">
        <v>3</v>
      </c>
      <c r="B141" s="366">
        <v>1800</v>
      </c>
      <c r="C141" s="364">
        <v>1800</v>
      </c>
      <c r="D141" s="364">
        <v>1800</v>
      </c>
      <c r="E141" s="364">
        <v>1800</v>
      </c>
      <c r="F141" s="367">
        <v>1800</v>
      </c>
      <c r="G141" s="373">
        <v>1800</v>
      </c>
    </row>
    <row r="142" spans="1:10" s="401" customFormat="1" x14ac:dyDescent="0.2">
      <c r="A142" s="310" t="s">
        <v>6</v>
      </c>
      <c r="B142" s="337">
        <v>2096.4705882352941</v>
      </c>
      <c r="C142" s="338">
        <v>2200</v>
      </c>
      <c r="D142" s="338">
        <v>2250</v>
      </c>
      <c r="E142" s="338"/>
      <c r="F142" s="368"/>
      <c r="G142" s="266">
        <v>2187.2916666666665</v>
      </c>
    </row>
    <row r="143" spans="1:10" s="401" customFormat="1" x14ac:dyDescent="0.2">
      <c r="A143" s="226" t="s">
        <v>7</v>
      </c>
      <c r="B143" s="339">
        <v>100</v>
      </c>
      <c r="C143" s="340">
        <v>100</v>
      </c>
      <c r="D143" s="341">
        <v>95.652173913043484</v>
      </c>
      <c r="E143" s="341"/>
      <c r="F143" s="369"/>
      <c r="G143" s="342">
        <v>95.833333333333329</v>
      </c>
    </row>
    <row r="144" spans="1:10" s="401" customFormat="1" x14ac:dyDescent="0.2">
      <c r="A144" s="226" t="s">
        <v>8</v>
      </c>
      <c r="B144" s="271">
        <v>3.9704316389020861E-2</v>
      </c>
      <c r="C144" s="272">
        <v>1.8603074481528294E-2</v>
      </c>
      <c r="D144" s="343">
        <v>4.6206612005447963E-2</v>
      </c>
      <c r="E144" s="343"/>
      <c r="F144" s="370"/>
      <c r="G144" s="344">
        <v>5.1612979719727906E-2</v>
      </c>
    </row>
    <row r="145" spans="1:10" s="401" customFormat="1" x14ac:dyDescent="0.2">
      <c r="A145" s="310" t="s">
        <v>1</v>
      </c>
      <c r="B145" s="275">
        <f t="shared" ref="B145:D145" si="35">B142/B141*100-100</f>
        <v>16.47058823529413</v>
      </c>
      <c r="C145" s="276">
        <f t="shared" si="35"/>
        <v>22.222222222222229</v>
      </c>
      <c r="D145" s="276">
        <f t="shared" si="35"/>
        <v>25</v>
      </c>
      <c r="E145" s="276"/>
      <c r="F145" s="277"/>
      <c r="G145" s="278">
        <f t="shared" ref="G145" si="36">G142/G141*100-100</f>
        <v>21.516203703703681</v>
      </c>
    </row>
    <row r="146" spans="1:10" s="401" customFormat="1" ht="13.5" thickBot="1" x14ac:dyDescent="0.25">
      <c r="A146" s="226" t="s">
        <v>27</v>
      </c>
      <c r="B146" s="280">
        <f>B142-B129</f>
        <v>44.117647058823422</v>
      </c>
      <c r="C146" s="281">
        <f t="shared" ref="C146:D146" si="37">C142-C129</f>
        <v>41.25</v>
      </c>
      <c r="D146" s="281">
        <f t="shared" si="37"/>
        <v>65.217391304347984</v>
      </c>
      <c r="E146" s="281"/>
      <c r="F146" s="282"/>
      <c r="G146" s="283">
        <f>G142-G129</f>
        <v>53.75</v>
      </c>
    </row>
    <row r="147" spans="1:10" s="401" customFormat="1" x14ac:dyDescent="0.2">
      <c r="A147" s="324" t="s">
        <v>52</v>
      </c>
      <c r="B147" s="285">
        <v>164</v>
      </c>
      <c r="C147" s="286">
        <v>85</v>
      </c>
      <c r="D147" s="286">
        <v>228</v>
      </c>
      <c r="E147" s="286"/>
      <c r="F147" s="371"/>
      <c r="G147" s="346">
        <f>SUM(B147:F147)</f>
        <v>477</v>
      </c>
      <c r="H147" s="401" t="s">
        <v>56</v>
      </c>
      <c r="I147" s="347">
        <f>G134-G147</f>
        <v>0</v>
      </c>
      <c r="J147" s="348">
        <f>I147/G134</f>
        <v>0</v>
      </c>
    </row>
    <row r="148" spans="1:10" s="401" customFormat="1" x14ac:dyDescent="0.2">
      <c r="A148" s="324" t="s">
        <v>28</v>
      </c>
      <c r="B148" s="231">
        <v>67.5</v>
      </c>
      <c r="C148" s="294">
        <v>67.5</v>
      </c>
      <c r="D148" s="294">
        <v>67.5</v>
      </c>
      <c r="E148" s="294"/>
      <c r="F148" s="232"/>
      <c r="G148" s="235"/>
      <c r="H148" s="401" t="s">
        <v>57</v>
      </c>
      <c r="I148" s="401">
        <v>66.010000000000005</v>
      </c>
    </row>
    <row r="149" spans="1:10" s="401" customFormat="1" ht="13.5" thickBot="1" x14ac:dyDescent="0.25">
      <c r="A149" s="327" t="s">
        <v>26</v>
      </c>
      <c r="B149" s="229">
        <f>B148-B135</f>
        <v>1.5</v>
      </c>
      <c r="C149" s="230">
        <f t="shared" ref="C149:D149" si="38">C148-C135</f>
        <v>1.5</v>
      </c>
      <c r="D149" s="230">
        <f t="shared" si="38"/>
        <v>1.5</v>
      </c>
      <c r="E149" s="230"/>
      <c r="F149" s="372"/>
      <c r="G149" s="236"/>
      <c r="H149" s="401" t="s">
        <v>26</v>
      </c>
      <c r="I149" s="227">
        <f>I148-I135</f>
        <v>1.5300000000000011</v>
      </c>
    </row>
  </sheetData>
  <mergeCells count="11">
    <mergeCell ref="B139:F139"/>
    <mergeCell ref="B9:F9"/>
    <mergeCell ref="B22:F22"/>
    <mergeCell ref="B35:F35"/>
    <mergeCell ref="B48:F48"/>
    <mergeCell ref="B61:F61"/>
    <mergeCell ref="B126:F126"/>
    <mergeCell ref="B113:F113"/>
    <mergeCell ref="B100:F100"/>
    <mergeCell ref="B87:F87"/>
    <mergeCell ref="B74:F7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2" t="s">
        <v>23</v>
      </c>
      <c r="C17" s="403"/>
      <c r="D17" s="403"/>
      <c r="E17" s="403"/>
      <c r="F17" s="4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2" t="s">
        <v>23</v>
      </c>
      <c r="C17" s="403"/>
      <c r="D17" s="403"/>
      <c r="E17" s="403"/>
      <c r="F17" s="4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2" t="s">
        <v>23</v>
      </c>
      <c r="C17" s="403"/>
      <c r="D17" s="403"/>
      <c r="E17" s="403"/>
      <c r="F17" s="4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5" t="s">
        <v>42</v>
      </c>
      <c r="B1" s="40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5" t="s">
        <v>42</v>
      </c>
      <c r="B1" s="40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6" t="s">
        <v>42</v>
      </c>
      <c r="B1" s="40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5" t="s">
        <v>42</v>
      </c>
      <c r="B1" s="40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165"/>
  <sheetViews>
    <sheetView showGridLines="0" tabSelected="1" topLeftCell="A131" zoomScale="73" zoomScaleNormal="73" workbookViewId="0">
      <selection activeCell="R164" sqref="R164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27" width="11.42578125" style="239"/>
    <col min="28" max="28" width="11.42578125" style="386"/>
    <col min="2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410"/>
      <c r="G2" s="410"/>
      <c r="H2" s="410"/>
      <c r="I2" s="410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407" t="s">
        <v>50</v>
      </c>
      <c r="C9" s="408"/>
      <c r="D9" s="408"/>
      <c r="E9" s="408"/>
      <c r="F9" s="408"/>
      <c r="G9" s="408"/>
      <c r="H9" s="408"/>
      <c r="I9" s="408"/>
      <c r="J9" s="409"/>
      <c r="K9" s="407" t="s">
        <v>53</v>
      </c>
      <c r="L9" s="408"/>
      <c r="M9" s="408"/>
      <c r="N9" s="408"/>
      <c r="O9" s="408"/>
      <c r="P9" s="408"/>
      <c r="Q9" s="409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8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8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8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8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8" x14ac:dyDescent="0.2">
      <c r="C21" s="239">
        <v>30</v>
      </c>
      <c r="D21" s="239">
        <v>30</v>
      </c>
      <c r="N21" s="227"/>
      <c r="O21" s="227"/>
    </row>
    <row r="22" spans="1:28" ht="13.5" thickBot="1" x14ac:dyDescent="0.25"/>
    <row r="23" spans="1:28" s="351" customFormat="1" ht="13.5" thickBot="1" x14ac:dyDescent="0.25">
      <c r="A23" s="249" t="s">
        <v>63</v>
      </c>
      <c r="B23" s="407" t="s">
        <v>50</v>
      </c>
      <c r="C23" s="408"/>
      <c r="D23" s="408"/>
      <c r="E23" s="408"/>
      <c r="F23" s="408"/>
      <c r="G23" s="408"/>
      <c r="H23" s="408"/>
      <c r="I23" s="408"/>
      <c r="J23" s="409"/>
      <c r="K23" s="407" t="s">
        <v>53</v>
      </c>
      <c r="L23" s="408"/>
      <c r="M23" s="408"/>
      <c r="N23" s="408"/>
      <c r="O23" s="408"/>
      <c r="P23" s="408"/>
      <c r="Q23" s="409"/>
      <c r="R23" s="297" t="s">
        <v>55</v>
      </c>
      <c r="AB23" s="386"/>
    </row>
    <row r="24" spans="1:28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  <c r="AB24" s="386"/>
    </row>
    <row r="25" spans="1:28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  <c r="AB25" s="386"/>
    </row>
    <row r="26" spans="1:28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  <c r="AB26" s="386"/>
    </row>
    <row r="27" spans="1:28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  <c r="AB27" s="386"/>
    </row>
    <row r="28" spans="1:28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  <c r="AB28" s="386"/>
    </row>
    <row r="29" spans="1:28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  <c r="AB29" s="386"/>
    </row>
    <row r="30" spans="1:28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  <c r="AB30" s="386"/>
    </row>
    <row r="31" spans="1:28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  <c r="AB31" s="386"/>
    </row>
    <row r="32" spans="1:28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  <c r="AB32" s="386"/>
    </row>
    <row r="33" spans="1:28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  <c r="AB33" s="386"/>
    </row>
    <row r="34" spans="1:28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  <c r="AB34" s="386"/>
    </row>
    <row r="35" spans="1:28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8" ht="13.5" thickBot="1" x14ac:dyDescent="0.25"/>
    <row r="37" spans="1:28" s="352" customFormat="1" ht="13.5" thickBot="1" x14ac:dyDescent="0.25">
      <c r="A37" s="249" t="s">
        <v>64</v>
      </c>
      <c r="B37" s="407" t="s">
        <v>50</v>
      </c>
      <c r="C37" s="408"/>
      <c r="D37" s="408"/>
      <c r="E37" s="408"/>
      <c r="F37" s="408"/>
      <c r="G37" s="408"/>
      <c r="H37" s="408"/>
      <c r="I37" s="408"/>
      <c r="J37" s="409"/>
      <c r="K37" s="407" t="s">
        <v>53</v>
      </c>
      <c r="L37" s="408"/>
      <c r="M37" s="408"/>
      <c r="N37" s="408"/>
      <c r="O37" s="408"/>
      <c r="P37" s="408"/>
      <c r="Q37" s="409"/>
      <c r="R37" s="297" t="s">
        <v>55</v>
      </c>
      <c r="AB37" s="386"/>
    </row>
    <row r="38" spans="1:28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  <c r="AB38" s="386"/>
    </row>
    <row r="39" spans="1:28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  <c r="AB39" s="386"/>
    </row>
    <row r="40" spans="1:28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  <c r="AB40" s="386"/>
    </row>
    <row r="41" spans="1:28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  <c r="AB41" s="386"/>
    </row>
    <row r="42" spans="1:28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  <c r="AB42" s="386"/>
    </row>
    <row r="43" spans="1:28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  <c r="AB43" s="386"/>
    </row>
    <row r="44" spans="1:28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  <c r="AB44" s="386"/>
    </row>
    <row r="45" spans="1:28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  <c r="AB45" s="386"/>
    </row>
    <row r="46" spans="1:28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  <c r="AB46" s="386"/>
    </row>
    <row r="47" spans="1:28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  <c r="AB47" s="386"/>
    </row>
    <row r="48" spans="1:28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  <c r="AB48" s="386"/>
    </row>
    <row r="49" spans="1:28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8" x14ac:dyDescent="0.2">
      <c r="E50" s="239">
        <v>37</v>
      </c>
      <c r="F50" s="239">
        <v>37</v>
      </c>
      <c r="I50" s="239" t="s">
        <v>66</v>
      </c>
    </row>
    <row r="51" spans="1:28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  <c r="AB51" s="386"/>
    </row>
    <row r="52" spans="1:28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  <c r="AB52" s="386"/>
    </row>
    <row r="53" spans="1:28" s="354" customFormat="1" ht="13.5" thickBot="1" x14ac:dyDescent="0.25">
      <c r="A53" s="249" t="s">
        <v>67</v>
      </c>
      <c r="B53" s="407" t="s">
        <v>50</v>
      </c>
      <c r="C53" s="408"/>
      <c r="D53" s="408"/>
      <c r="E53" s="408"/>
      <c r="F53" s="408"/>
      <c r="G53" s="408"/>
      <c r="H53" s="408"/>
      <c r="I53" s="408"/>
      <c r="J53" s="408"/>
      <c r="K53" s="408"/>
      <c r="L53" s="409"/>
      <c r="M53" s="407" t="s">
        <v>53</v>
      </c>
      <c r="N53" s="408"/>
      <c r="O53" s="408"/>
      <c r="P53" s="408"/>
      <c r="Q53" s="408"/>
      <c r="R53" s="408"/>
      <c r="S53" s="409"/>
      <c r="T53" s="297" t="s">
        <v>55</v>
      </c>
      <c r="X53" s="354" t="s">
        <v>54</v>
      </c>
      <c r="Y53" s="354" t="s">
        <v>70</v>
      </c>
      <c r="AB53" s="386"/>
    </row>
    <row r="54" spans="1:28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  <c r="AB54" s="386"/>
    </row>
    <row r="55" spans="1:28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  <c r="AB55" s="386"/>
    </row>
    <row r="56" spans="1:28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  <c r="AB56" s="386"/>
    </row>
    <row r="57" spans="1:28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  <c r="AB57" s="386"/>
    </row>
    <row r="58" spans="1:28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  <c r="AB58" s="386"/>
    </row>
    <row r="59" spans="1:28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  <c r="AB59" s="386"/>
    </row>
    <row r="60" spans="1:28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  <c r="AB60" s="386"/>
    </row>
    <row r="61" spans="1:28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  <c r="AB61" s="386"/>
    </row>
    <row r="62" spans="1:28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  <c r="AB62" s="386"/>
    </row>
    <row r="63" spans="1:28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  <c r="AB63" s="386"/>
    </row>
    <row r="64" spans="1:28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  <c r="AB64" s="386"/>
    </row>
    <row r="66" spans="1:28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  <c r="AB66" s="386"/>
    </row>
    <row r="67" spans="1:28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8" ht="13.5" thickBot="1" x14ac:dyDescent="0.25">
      <c r="A68" s="249" t="s">
        <v>72</v>
      </c>
      <c r="B68" s="407" t="s">
        <v>50</v>
      </c>
      <c r="C68" s="408"/>
      <c r="D68" s="408"/>
      <c r="E68" s="408"/>
      <c r="F68" s="408"/>
      <c r="G68" s="408"/>
      <c r="H68" s="408"/>
      <c r="I68" s="408"/>
      <c r="J68" s="408"/>
      <c r="K68" s="408"/>
      <c r="L68" s="409"/>
      <c r="M68" s="407" t="s">
        <v>53</v>
      </c>
      <c r="N68" s="408"/>
      <c r="O68" s="408"/>
      <c r="P68" s="408"/>
      <c r="Q68" s="408"/>
      <c r="R68" s="408"/>
      <c r="S68" s="408"/>
      <c r="T68" s="408"/>
      <c r="U68" s="409"/>
      <c r="V68" s="297" t="s">
        <v>55</v>
      </c>
      <c r="W68" s="355"/>
      <c r="X68" s="355"/>
      <c r="Y68" s="355"/>
    </row>
    <row r="69" spans="1:28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8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8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8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8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8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8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8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8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8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8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8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8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8" s="361" customFormat="1" ht="13.5" thickBot="1" x14ac:dyDescent="0.25">
      <c r="A82" s="249" t="s">
        <v>73</v>
      </c>
      <c r="B82" s="407" t="s">
        <v>50</v>
      </c>
      <c r="C82" s="408"/>
      <c r="D82" s="408"/>
      <c r="E82" s="408"/>
      <c r="F82" s="408"/>
      <c r="G82" s="408"/>
      <c r="H82" s="408"/>
      <c r="I82" s="408"/>
      <c r="J82" s="408"/>
      <c r="K82" s="408"/>
      <c r="L82" s="409"/>
      <c r="M82" s="407" t="s">
        <v>53</v>
      </c>
      <c r="N82" s="408"/>
      <c r="O82" s="408"/>
      <c r="P82" s="408"/>
      <c r="Q82" s="408"/>
      <c r="R82" s="408"/>
      <c r="S82" s="408"/>
      <c r="T82" s="408"/>
      <c r="U82" s="409"/>
      <c r="V82" s="297" t="s">
        <v>55</v>
      </c>
      <c r="AB82" s="386"/>
    </row>
    <row r="83" spans="1:28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  <c r="AB83" s="386"/>
    </row>
    <row r="84" spans="1:28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  <c r="AB84" s="386"/>
    </row>
    <row r="85" spans="1:28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  <c r="AB85" s="386"/>
    </row>
    <row r="86" spans="1:28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>
        <v>789.2</v>
      </c>
      <c r="V86" s="266">
        <v>740.08383233532936</v>
      </c>
      <c r="AB86" s="386"/>
    </row>
    <row r="87" spans="1:28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>
        <v>100</v>
      </c>
      <c r="V87" s="270">
        <v>93.053892215568865</v>
      </c>
      <c r="X87" s="227"/>
      <c r="Y87" s="227"/>
      <c r="AB87" s="386"/>
    </row>
    <row r="88" spans="1:28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>
        <v>4.3735533714758482E-2</v>
      </c>
      <c r="V88" s="274">
        <v>5.7757659130497803E-2</v>
      </c>
      <c r="X88" s="227"/>
      <c r="Y88" s="227"/>
      <c r="AB88" s="386"/>
    </row>
    <row r="89" spans="1:28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9.6111111111111285</v>
      </c>
      <c r="V89" s="278">
        <f t="shared" si="40"/>
        <v>2.7894211576846288</v>
      </c>
      <c r="X89" s="227"/>
      <c r="Y89" s="227"/>
      <c r="AB89" s="386"/>
    </row>
    <row r="90" spans="1:28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69.200000000000045</v>
      </c>
      <c r="V90" s="283">
        <f t="shared" si="41"/>
        <v>92.873832335329325</v>
      </c>
      <c r="X90" s="227"/>
      <c r="Y90" s="227"/>
      <c r="AB90" s="386"/>
    </row>
    <row r="91" spans="1:28" s="361" customFormat="1" x14ac:dyDescent="0.2">
      <c r="A91" s="284" t="s">
        <v>51</v>
      </c>
      <c r="B91" s="285">
        <v>556</v>
      </c>
      <c r="C91" s="286">
        <v>657</v>
      </c>
      <c r="D91" s="286">
        <v>660</v>
      </c>
      <c r="E91" s="286">
        <v>707</v>
      </c>
      <c r="F91" s="286">
        <v>708</v>
      </c>
      <c r="G91" s="286">
        <v>707</v>
      </c>
      <c r="H91" s="286">
        <v>680</v>
      </c>
      <c r="I91" s="286">
        <v>683</v>
      </c>
      <c r="J91" s="286">
        <v>597</v>
      </c>
      <c r="K91" s="286">
        <v>597</v>
      </c>
      <c r="L91" s="287">
        <v>323</v>
      </c>
      <c r="M91" s="285">
        <v>570</v>
      </c>
      <c r="N91" s="286">
        <v>627</v>
      </c>
      <c r="O91" s="286">
        <v>628</v>
      </c>
      <c r="P91" s="286">
        <v>557</v>
      </c>
      <c r="Q91" s="286">
        <v>556</v>
      </c>
      <c r="R91" s="286">
        <v>632</v>
      </c>
      <c r="S91" s="286">
        <v>633</v>
      </c>
      <c r="T91" s="286">
        <v>872</v>
      </c>
      <c r="U91" s="286">
        <v>374</v>
      </c>
      <c r="V91" s="288">
        <f>SUM(B91:U91)</f>
        <v>12324</v>
      </c>
      <c r="W91" s="227" t="s">
        <v>56</v>
      </c>
      <c r="X91" s="289">
        <f>V77-V91</f>
        <v>12</v>
      </c>
      <c r="Y91" s="290">
        <f>X91/V77</f>
        <v>9.727626459143969E-4</v>
      </c>
      <c r="AB91" s="386"/>
    </row>
    <row r="92" spans="1:28" s="361" customFormat="1" x14ac:dyDescent="0.2">
      <c r="A92" s="291" t="s">
        <v>28</v>
      </c>
      <c r="B92" s="244">
        <v>45</v>
      </c>
      <c r="C92" s="242">
        <v>44</v>
      </c>
      <c r="D92" s="242">
        <v>44</v>
      </c>
      <c r="E92" s="242">
        <v>43.5</v>
      </c>
      <c r="F92" s="242">
        <v>43</v>
      </c>
      <c r="G92" s="242">
        <v>43.5</v>
      </c>
      <c r="H92" s="242">
        <v>42.5</v>
      </c>
      <c r="I92" s="242">
        <v>42.5</v>
      </c>
      <c r="J92" s="242">
        <v>42</v>
      </c>
      <c r="K92" s="242">
        <v>42</v>
      </c>
      <c r="L92" s="245">
        <v>42</v>
      </c>
      <c r="M92" s="244">
        <v>46.5</v>
      </c>
      <c r="N92" s="242">
        <v>45.5</v>
      </c>
      <c r="O92" s="242">
        <v>46</v>
      </c>
      <c r="P92" s="242">
        <v>44</v>
      </c>
      <c r="Q92" s="242">
        <v>44</v>
      </c>
      <c r="R92" s="242">
        <v>43.5</v>
      </c>
      <c r="S92" s="242">
        <v>43.5</v>
      </c>
      <c r="T92" s="242">
        <v>42.5</v>
      </c>
      <c r="U92" s="242">
        <v>42</v>
      </c>
      <c r="V92" s="235"/>
      <c r="W92" s="227" t="s">
        <v>57</v>
      </c>
      <c r="X92" s="227">
        <v>41.96</v>
      </c>
      <c r="Y92" s="227"/>
      <c r="AB92" s="386"/>
    </row>
    <row r="93" spans="1:28" s="361" customFormat="1" ht="13.5" thickBot="1" x14ac:dyDescent="0.25">
      <c r="A93" s="292" t="s">
        <v>26</v>
      </c>
      <c r="B93" s="246">
        <f>B92-B78</f>
        <v>1.5</v>
      </c>
      <c r="C93" s="243">
        <f t="shared" ref="C93:U93" si="42">C92-C78</f>
        <v>1.5</v>
      </c>
      <c r="D93" s="243">
        <f t="shared" si="42"/>
        <v>1.5</v>
      </c>
      <c r="E93" s="243">
        <f t="shared" si="42"/>
        <v>2</v>
      </c>
      <c r="F93" s="243">
        <f t="shared" si="42"/>
        <v>1.5</v>
      </c>
      <c r="G93" s="243">
        <f t="shared" si="42"/>
        <v>1.5</v>
      </c>
      <c r="H93" s="243">
        <f t="shared" si="42"/>
        <v>1.5</v>
      </c>
      <c r="I93" s="243">
        <f t="shared" si="42"/>
        <v>1.5</v>
      </c>
      <c r="J93" s="243">
        <f t="shared" si="42"/>
        <v>1.5</v>
      </c>
      <c r="K93" s="243">
        <f t="shared" si="42"/>
        <v>1.5</v>
      </c>
      <c r="L93" s="247">
        <f t="shared" si="42"/>
        <v>1.5</v>
      </c>
      <c r="M93" s="246">
        <f t="shared" si="42"/>
        <v>2</v>
      </c>
      <c r="N93" s="243">
        <f t="shared" si="42"/>
        <v>1.5</v>
      </c>
      <c r="O93" s="243">
        <f t="shared" si="42"/>
        <v>2</v>
      </c>
      <c r="P93" s="243">
        <f t="shared" si="42"/>
        <v>1.5</v>
      </c>
      <c r="Q93" s="243">
        <f t="shared" si="42"/>
        <v>1.5</v>
      </c>
      <c r="R93" s="243">
        <f t="shared" si="42"/>
        <v>2</v>
      </c>
      <c r="S93" s="243">
        <f t="shared" si="42"/>
        <v>2</v>
      </c>
      <c r="T93" s="243">
        <f t="shared" si="42"/>
        <v>2</v>
      </c>
      <c r="U93" s="243">
        <f t="shared" si="42"/>
        <v>2</v>
      </c>
      <c r="V93" s="236"/>
      <c r="W93" s="227" t="s">
        <v>26</v>
      </c>
      <c r="X93" s="362">
        <f>X92-X78</f>
        <v>1.759999999999998</v>
      </c>
      <c r="Y93" s="227"/>
      <c r="AB93" s="386"/>
    </row>
    <row r="94" spans="1:28" x14ac:dyDescent="0.2">
      <c r="E94" s="239" t="s">
        <v>65</v>
      </c>
      <c r="N94" s="239">
        <v>45.5</v>
      </c>
    </row>
    <row r="95" spans="1:28" ht="13.5" thickBot="1" x14ac:dyDescent="0.25"/>
    <row r="96" spans="1:28" s="382" customFormat="1" ht="13.5" thickBot="1" x14ac:dyDescent="0.25">
      <c r="A96" s="249" t="s">
        <v>74</v>
      </c>
      <c r="B96" s="407" t="s">
        <v>50</v>
      </c>
      <c r="C96" s="408"/>
      <c r="D96" s="408"/>
      <c r="E96" s="408"/>
      <c r="F96" s="408"/>
      <c r="G96" s="408"/>
      <c r="H96" s="408"/>
      <c r="I96" s="408"/>
      <c r="J96" s="408"/>
      <c r="K96" s="408"/>
      <c r="L96" s="409"/>
      <c r="M96" s="407" t="s">
        <v>53</v>
      </c>
      <c r="N96" s="408"/>
      <c r="O96" s="408"/>
      <c r="P96" s="408"/>
      <c r="Q96" s="408"/>
      <c r="R96" s="408"/>
      <c r="S96" s="408"/>
      <c r="T96" s="408"/>
      <c r="U96" s="409"/>
      <c r="V96" s="297" t="s">
        <v>55</v>
      </c>
      <c r="Z96" s="356" t="s">
        <v>75</v>
      </c>
      <c r="AB96" s="386"/>
    </row>
    <row r="97" spans="1:30" s="382" customFormat="1" x14ac:dyDescent="0.2">
      <c r="A97" s="250" t="s">
        <v>54</v>
      </c>
      <c r="B97" s="330">
        <v>1</v>
      </c>
      <c r="C97" s="253">
        <v>2</v>
      </c>
      <c r="D97" s="253">
        <v>3</v>
      </c>
      <c r="E97" s="253">
        <v>4</v>
      </c>
      <c r="F97" s="253">
        <v>5</v>
      </c>
      <c r="G97" s="253">
        <v>6</v>
      </c>
      <c r="H97" s="253">
        <v>7</v>
      </c>
      <c r="I97" s="253">
        <v>8</v>
      </c>
      <c r="J97" s="253">
        <v>9</v>
      </c>
      <c r="K97" s="253">
        <v>10</v>
      </c>
      <c r="L97" s="331">
        <v>11</v>
      </c>
      <c r="M97" s="251">
        <v>1</v>
      </c>
      <c r="N97" s="252">
        <v>2</v>
      </c>
      <c r="O97" s="252">
        <v>3</v>
      </c>
      <c r="P97" s="252">
        <v>4</v>
      </c>
      <c r="Q97" s="252">
        <v>5</v>
      </c>
      <c r="R97" s="252">
        <v>6</v>
      </c>
      <c r="S97" s="252">
        <v>7</v>
      </c>
      <c r="T97" s="252">
        <v>8</v>
      </c>
      <c r="U97" s="252">
        <v>9</v>
      </c>
      <c r="V97" s="296"/>
      <c r="AB97" s="386"/>
    </row>
    <row r="98" spans="1:30" s="382" customFormat="1" x14ac:dyDescent="0.2">
      <c r="A98" s="250" t="s">
        <v>2</v>
      </c>
      <c r="B98" s="254">
        <v>1</v>
      </c>
      <c r="C98" s="349">
        <v>2</v>
      </c>
      <c r="D98" s="349">
        <v>2</v>
      </c>
      <c r="E98" s="255">
        <v>3</v>
      </c>
      <c r="F98" s="255">
        <v>3</v>
      </c>
      <c r="G98" s="255">
        <v>3</v>
      </c>
      <c r="H98" s="256">
        <v>4</v>
      </c>
      <c r="I98" s="256">
        <v>4</v>
      </c>
      <c r="J98" s="255">
        <v>5</v>
      </c>
      <c r="K98" s="255">
        <v>5</v>
      </c>
      <c r="L98" s="350">
        <v>6</v>
      </c>
      <c r="M98" s="254">
        <v>1</v>
      </c>
      <c r="N98" s="349">
        <v>2</v>
      </c>
      <c r="O98" s="349">
        <v>2</v>
      </c>
      <c r="P98" s="255">
        <v>3</v>
      </c>
      <c r="Q98" s="255">
        <v>3</v>
      </c>
      <c r="R98" s="256">
        <v>4</v>
      </c>
      <c r="S98" s="256">
        <v>4</v>
      </c>
      <c r="T98" s="255">
        <v>5</v>
      </c>
      <c r="U98" s="255">
        <v>6</v>
      </c>
      <c r="V98" s="226" t="s">
        <v>0</v>
      </c>
      <c r="AB98" s="386"/>
    </row>
    <row r="99" spans="1:30" s="382" customFormat="1" x14ac:dyDescent="0.2">
      <c r="A99" s="257" t="s">
        <v>3</v>
      </c>
      <c r="B99" s="258">
        <v>810</v>
      </c>
      <c r="C99" s="259">
        <v>810</v>
      </c>
      <c r="D99" s="259">
        <v>810</v>
      </c>
      <c r="E99" s="259">
        <v>810</v>
      </c>
      <c r="F99" s="259">
        <v>810</v>
      </c>
      <c r="G99" s="259">
        <v>810</v>
      </c>
      <c r="H99" s="259">
        <v>810</v>
      </c>
      <c r="I99" s="259">
        <v>810</v>
      </c>
      <c r="J99" s="259">
        <v>810</v>
      </c>
      <c r="K99" s="259">
        <v>810</v>
      </c>
      <c r="L99" s="260">
        <v>810</v>
      </c>
      <c r="M99" s="258">
        <v>810</v>
      </c>
      <c r="N99" s="259">
        <v>810</v>
      </c>
      <c r="O99" s="259">
        <v>810</v>
      </c>
      <c r="P99" s="259">
        <v>810</v>
      </c>
      <c r="Q99" s="259">
        <v>810</v>
      </c>
      <c r="R99" s="259">
        <v>810</v>
      </c>
      <c r="S99" s="259">
        <v>810</v>
      </c>
      <c r="T99" s="259">
        <v>810</v>
      </c>
      <c r="U99" s="259">
        <v>810</v>
      </c>
      <c r="V99" s="261">
        <v>810</v>
      </c>
      <c r="AB99" s="386"/>
    </row>
    <row r="100" spans="1:30" s="382" customFormat="1" x14ac:dyDescent="0.2">
      <c r="A100" s="262" t="s">
        <v>6</v>
      </c>
      <c r="B100" s="263">
        <v>772.85714285714289</v>
      </c>
      <c r="C100" s="264">
        <v>783.33333333333337</v>
      </c>
      <c r="D100" s="264">
        <v>795</v>
      </c>
      <c r="E100" s="264">
        <v>775</v>
      </c>
      <c r="F100" s="264">
        <v>845.74074074074076</v>
      </c>
      <c r="G100" s="264">
        <v>813.39622641509436</v>
      </c>
      <c r="H100" s="264">
        <v>811.32075471698113</v>
      </c>
      <c r="I100" s="264">
        <v>806.86274509803923</v>
      </c>
      <c r="J100" s="264">
        <v>828.83720930232562</v>
      </c>
      <c r="K100" s="264">
        <v>827.33333333333337</v>
      </c>
      <c r="L100" s="265">
        <v>866.66666666666663</v>
      </c>
      <c r="M100" s="263">
        <v>779.73684210526312</v>
      </c>
      <c r="N100" s="264">
        <v>788.08510638297878</v>
      </c>
      <c r="O100" s="264">
        <v>781.48936170212767</v>
      </c>
      <c r="P100" s="264">
        <v>809.77777777777783</v>
      </c>
      <c r="Q100" s="264">
        <v>810.73170731707319</v>
      </c>
      <c r="R100" s="264">
        <v>814.13043478260875</v>
      </c>
      <c r="S100" s="264">
        <v>795</v>
      </c>
      <c r="T100" s="264">
        <v>825.38461538461536</v>
      </c>
      <c r="U100" s="264">
        <v>870</v>
      </c>
      <c r="V100" s="266">
        <v>807.7040261153428</v>
      </c>
      <c r="AB100" s="386"/>
    </row>
    <row r="101" spans="1:30" s="382" customFormat="1" x14ac:dyDescent="0.2">
      <c r="A101" s="250" t="s">
        <v>7</v>
      </c>
      <c r="B101" s="267">
        <v>71.428571428571431</v>
      </c>
      <c r="C101" s="268">
        <v>86.274509803921575</v>
      </c>
      <c r="D101" s="268">
        <v>82</v>
      </c>
      <c r="E101" s="268">
        <v>90.384615384615387</v>
      </c>
      <c r="F101" s="268">
        <v>83.333333333333329</v>
      </c>
      <c r="G101" s="268">
        <v>98.113207547169807</v>
      </c>
      <c r="H101" s="268">
        <v>90.566037735849051</v>
      </c>
      <c r="I101" s="268">
        <v>92.156862745098039</v>
      </c>
      <c r="J101" s="268">
        <v>83.720930232558146</v>
      </c>
      <c r="K101" s="268">
        <v>88.888888888888886</v>
      </c>
      <c r="L101" s="269">
        <v>83.333333333333329</v>
      </c>
      <c r="M101" s="267">
        <v>89.473684210526315</v>
      </c>
      <c r="N101" s="268">
        <v>100</v>
      </c>
      <c r="O101" s="268">
        <v>91.489361702127653</v>
      </c>
      <c r="P101" s="268">
        <v>100</v>
      </c>
      <c r="Q101" s="268">
        <v>100</v>
      </c>
      <c r="R101" s="268">
        <v>95.652173913043484</v>
      </c>
      <c r="S101" s="268">
        <v>100</v>
      </c>
      <c r="T101" s="268">
        <v>96.92307692307692</v>
      </c>
      <c r="U101" s="268">
        <v>100</v>
      </c>
      <c r="V101" s="270">
        <v>87.704026115342771</v>
      </c>
      <c r="X101" s="227"/>
      <c r="Y101" s="227"/>
      <c r="AB101" s="386"/>
    </row>
    <row r="102" spans="1:30" s="382" customFormat="1" x14ac:dyDescent="0.2">
      <c r="A102" s="250" t="s">
        <v>8</v>
      </c>
      <c r="B102" s="271">
        <v>9.1635599297295686E-2</v>
      </c>
      <c r="C102" s="272">
        <v>6.9125344969687835E-2</v>
      </c>
      <c r="D102" s="272">
        <v>7.6770790036061021E-2</v>
      </c>
      <c r="E102" s="272">
        <v>6.2678545101246291E-2</v>
      </c>
      <c r="F102" s="272">
        <v>6.5541401303193608E-2</v>
      </c>
      <c r="G102" s="272">
        <v>5.1496172581768307E-2</v>
      </c>
      <c r="H102" s="272">
        <v>6.155985712015051E-2</v>
      </c>
      <c r="I102" s="272">
        <v>6.0042499983703888E-2</v>
      </c>
      <c r="J102" s="272">
        <v>6.9440901631675669E-2</v>
      </c>
      <c r="K102" s="272">
        <v>5.6601480511961136E-2</v>
      </c>
      <c r="L102" s="273">
        <v>5.8803403274694244E-2</v>
      </c>
      <c r="M102" s="271">
        <v>5.9538120443976349E-2</v>
      </c>
      <c r="N102" s="272">
        <v>5.7206123558270545E-2</v>
      </c>
      <c r="O102" s="272">
        <v>5.5681717336635496E-2</v>
      </c>
      <c r="P102" s="272">
        <v>4.0873474779166974E-2</v>
      </c>
      <c r="Q102" s="272">
        <v>4.2848655128046934E-2</v>
      </c>
      <c r="R102" s="272">
        <v>4.6496465241970049E-2</v>
      </c>
      <c r="S102" s="272">
        <v>3.7208048950312052E-2</v>
      </c>
      <c r="T102" s="272">
        <v>4.7334354844378645E-2</v>
      </c>
      <c r="U102" s="272">
        <v>3.1302939920245576E-2</v>
      </c>
      <c r="V102" s="274">
        <v>6.6141978017994776E-2</v>
      </c>
      <c r="X102" s="227"/>
      <c r="Y102" s="227"/>
      <c r="AB102" s="386"/>
    </row>
    <row r="103" spans="1:30" s="382" customFormat="1" x14ac:dyDescent="0.2">
      <c r="A103" s="262" t="s">
        <v>1</v>
      </c>
      <c r="B103" s="275">
        <f>B100/B99*100-100</f>
        <v>-4.5855379188712533</v>
      </c>
      <c r="C103" s="276">
        <f t="shared" ref="C103:E103" si="43">C100/C99*100-100</f>
        <v>-3.2921810699588434</v>
      </c>
      <c r="D103" s="276">
        <f t="shared" si="43"/>
        <v>-1.8518518518518476</v>
      </c>
      <c r="E103" s="276">
        <f t="shared" si="43"/>
        <v>-4.3209876543209873</v>
      </c>
      <c r="F103" s="276">
        <f>F100/F99*100-100</f>
        <v>4.4124371284865163</v>
      </c>
      <c r="G103" s="276">
        <f t="shared" ref="G103:L103" si="44">G100/G99*100-100</f>
        <v>0.41928721174005545</v>
      </c>
      <c r="H103" s="276">
        <f t="shared" si="44"/>
        <v>0.16305613789890572</v>
      </c>
      <c r="I103" s="276">
        <f t="shared" si="44"/>
        <v>-0.38731541999516139</v>
      </c>
      <c r="J103" s="276">
        <f t="shared" si="44"/>
        <v>2.3255813953488484</v>
      </c>
      <c r="K103" s="276">
        <f t="shared" si="44"/>
        <v>2.1399176954732582</v>
      </c>
      <c r="L103" s="277">
        <f t="shared" si="44"/>
        <v>6.9958847736625529</v>
      </c>
      <c r="M103" s="275">
        <f>M100/M99*100-100</f>
        <v>-3.736192332683558</v>
      </c>
      <c r="N103" s="276">
        <f t="shared" ref="N103:V103" si="45">N100/N99*100-100</f>
        <v>-2.7055424218544744</v>
      </c>
      <c r="O103" s="276">
        <f t="shared" si="45"/>
        <v>-3.5198318886262143</v>
      </c>
      <c r="P103" s="276">
        <f t="shared" si="45"/>
        <v>-2.7434842249647318E-2</v>
      </c>
      <c r="Q103" s="276">
        <f t="shared" si="45"/>
        <v>9.0334236675701618E-2</v>
      </c>
      <c r="R103" s="276">
        <f t="shared" si="45"/>
        <v>0.5099302200751481</v>
      </c>
      <c r="S103" s="276">
        <f t="shared" si="45"/>
        <v>-1.8518518518518476</v>
      </c>
      <c r="T103" s="276">
        <f t="shared" si="45"/>
        <v>1.8993352326685624</v>
      </c>
      <c r="U103" s="276">
        <f t="shared" si="45"/>
        <v>7.407407407407419</v>
      </c>
      <c r="V103" s="278">
        <f t="shared" si="45"/>
        <v>-0.2834535660070685</v>
      </c>
      <c r="X103" s="227"/>
      <c r="Y103" s="227"/>
      <c r="AB103" s="386"/>
    </row>
    <row r="104" spans="1:30" s="382" customFormat="1" ht="13.5" thickBot="1" x14ac:dyDescent="0.25">
      <c r="A104" s="279" t="s">
        <v>27</v>
      </c>
      <c r="B104" s="280">
        <f>B100-B86</f>
        <v>43.968253968253975</v>
      </c>
      <c r="C104" s="281">
        <f t="shared" ref="C104:V104" si="46">C100-C86</f>
        <v>59.469696969696997</v>
      </c>
      <c r="D104" s="281">
        <f t="shared" si="46"/>
        <v>65.204081632653015</v>
      </c>
      <c r="E104" s="281">
        <f t="shared" si="46"/>
        <v>46.333333333333371</v>
      </c>
      <c r="F104" s="281">
        <f t="shared" si="46"/>
        <v>82.123719464144983</v>
      </c>
      <c r="G104" s="281">
        <f t="shared" si="46"/>
        <v>65.06289308176099</v>
      </c>
      <c r="H104" s="281">
        <f t="shared" si="46"/>
        <v>56.972928630024626</v>
      </c>
      <c r="I104" s="281">
        <f t="shared" si="46"/>
        <v>58.777638715060448</v>
      </c>
      <c r="J104" s="281">
        <f t="shared" si="46"/>
        <v>31.9951040391677</v>
      </c>
      <c r="K104" s="281">
        <f t="shared" si="46"/>
        <v>43.333333333333371</v>
      </c>
      <c r="L104" s="282">
        <f t="shared" si="46"/>
        <v>60.579710144927503</v>
      </c>
      <c r="M104" s="280">
        <f t="shared" si="46"/>
        <v>82.98008534850635</v>
      </c>
      <c r="N104" s="281">
        <f t="shared" si="46"/>
        <v>71.799392097264445</v>
      </c>
      <c r="O104" s="281">
        <f t="shared" si="46"/>
        <v>74.7546678245767</v>
      </c>
      <c r="P104" s="281">
        <f t="shared" si="46"/>
        <v>78.156156156156158</v>
      </c>
      <c r="Q104" s="281">
        <f t="shared" si="46"/>
        <v>87.777161862527691</v>
      </c>
      <c r="R104" s="281">
        <f t="shared" si="46"/>
        <v>96.081654294803911</v>
      </c>
      <c r="S104" s="281">
        <f t="shared" si="46"/>
        <v>75.243902439024396</v>
      </c>
      <c r="T104" s="281">
        <f t="shared" si="46"/>
        <v>89.419703103913548</v>
      </c>
      <c r="U104" s="281">
        <f t="shared" si="46"/>
        <v>80.799999999999955</v>
      </c>
      <c r="V104" s="283">
        <f t="shared" si="46"/>
        <v>67.620193780013437</v>
      </c>
      <c r="X104" s="227"/>
      <c r="Y104" s="227"/>
      <c r="AB104" s="386"/>
    </row>
    <row r="105" spans="1:30" s="382" customFormat="1" x14ac:dyDescent="0.2">
      <c r="A105" s="284" t="s">
        <v>51</v>
      </c>
      <c r="B105" s="285">
        <v>554</v>
      </c>
      <c r="C105" s="286">
        <v>655</v>
      </c>
      <c r="D105" s="286">
        <v>660</v>
      </c>
      <c r="E105" s="286">
        <v>707</v>
      </c>
      <c r="F105" s="286">
        <v>708</v>
      </c>
      <c r="G105" s="286">
        <v>707</v>
      </c>
      <c r="H105" s="286">
        <v>680</v>
      </c>
      <c r="I105" s="286">
        <v>683</v>
      </c>
      <c r="J105" s="286">
        <v>597</v>
      </c>
      <c r="K105" s="286">
        <v>596</v>
      </c>
      <c r="L105" s="287">
        <v>323</v>
      </c>
      <c r="M105" s="285">
        <v>570</v>
      </c>
      <c r="N105" s="286">
        <v>627</v>
      </c>
      <c r="O105" s="286">
        <v>628</v>
      </c>
      <c r="P105" s="286">
        <v>557</v>
      </c>
      <c r="Q105" s="286">
        <v>556</v>
      </c>
      <c r="R105" s="286">
        <v>632</v>
      </c>
      <c r="S105" s="286">
        <v>633</v>
      </c>
      <c r="T105" s="286">
        <v>871</v>
      </c>
      <c r="U105" s="286">
        <v>374</v>
      </c>
      <c r="V105" s="288">
        <f>SUM(B105:U105)</f>
        <v>12318</v>
      </c>
      <c r="W105" s="227" t="s">
        <v>56</v>
      </c>
      <c r="X105" s="289">
        <f>V91-V105</f>
        <v>6</v>
      </c>
      <c r="Y105" s="290">
        <f>X105/V91</f>
        <v>4.8685491723466409E-4</v>
      </c>
      <c r="AB105" s="386"/>
    </row>
    <row r="106" spans="1:30" s="382" customFormat="1" x14ac:dyDescent="0.2">
      <c r="A106" s="291" t="s">
        <v>28</v>
      </c>
      <c r="B106" s="244">
        <v>47</v>
      </c>
      <c r="C106" s="242">
        <v>46</v>
      </c>
      <c r="D106" s="242">
        <v>46</v>
      </c>
      <c r="E106" s="242">
        <v>45.5</v>
      </c>
      <c r="F106" s="242">
        <v>44.5</v>
      </c>
      <c r="G106" s="242">
        <v>45</v>
      </c>
      <c r="H106" s="242">
        <v>44</v>
      </c>
      <c r="I106" s="242">
        <v>44</v>
      </c>
      <c r="J106" s="242">
        <v>44</v>
      </c>
      <c r="K106" s="242">
        <v>44</v>
      </c>
      <c r="L106" s="245">
        <v>44</v>
      </c>
      <c r="M106" s="244">
        <v>48.5</v>
      </c>
      <c r="N106" s="242">
        <v>47.5</v>
      </c>
      <c r="O106" s="242">
        <v>48</v>
      </c>
      <c r="P106" s="242">
        <v>45.5</v>
      </c>
      <c r="Q106" s="242">
        <v>45.5</v>
      </c>
      <c r="R106" s="242">
        <v>45</v>
      </c>
      <c r="S106" s="242">
        <v>45.5</v>
      </c>
      <c r="T106" s="242">
        <v>44</v>
      </c>
      <c r="U106" s="242">
        <v>43.5</v>
      </c>
      <c r="V106" s="235"/>
      <c r="W106" s="227" t="s">
        <v>57</v>
      </c>
      <c r="X106" s="227">
        <v>43.61</v>
      </c>
      <c r="Y106" s="227"/>
      <c r="AB106" s="386"/>
    </row>
    <row r="107" spans="1:30" s="382" customFormat="1" ht="13.5" thickBot="1" x14ac:dyDescent="0.25">
      <c r="A107" s="292" t="s">
        <v>26</v>
      </c>
      <c r="B107" s="246">
        <f>B106-B92</f>
        <v>2</v>
      </c>
      <c r="C107" s="243">
        <f t="shared" ref="C107:U107" si="47">C106-C92</f>
        <v>2</v>
      </c>
      <c r="D107" s="243">
        <f t="shared" si="47"/>
        <v>2</v>
      </c>
      <c r="E107" s="243">
        <f t="shared" si="47"/>
        <v>2</v>
      </c>
      <c r="F107" s="243">
        <f t="shared" si="47"/>
        <v>1.5</v>
      </c>
      <c r="G107" s="243">
        <f t="shared" si="47"/>
        <v>1.5</v>
      </c>
      <c r="H107" s="243">
        <f t="shared" si="47"/>
        <v>1.5</v>
      </c>
      <c r="I107" s="243">
        <f t="shared" si="47"/>
        <v>1.5</v>
      </c>
      <c r="J107" s="243">
        <f t="shared" si="47"/>
        <v>2</v>
      </c>
      <c r="K107" s="243">
        <f t="shared" si="47"/>
        <v>2</v>
      </c>
      <c r="L107" s="247">
        <f t="shared" si="47"/>
        <v>2</v>
      </c>
      <c r="M107" s="246">
        <f t="shared" si="47"/>
        <v>2</v>
      </c>
      <c r="N107" s="243">
        <f t="shared" si="47"/>
        <v>2</v>
      </c>
      <c r="O107" s="243">
        <f t="shared" si="47"/>
        <v>2</v>
      </c>
      <c r="P107" s="243">
        <f t="shared" si="47"/>
        <v>1.5</v>
      </c>
      <c r="Q107" s="243">
        <f t="shared" si="47"/>
        <v>1.5</v>
      </c>
      <c r="R107" s="243">
        <f t="shared" si="47"/>
        <v>1.5</v>
      </c>
      <c r="S107" s="243">
        <f t="shared" si="47"/>
        <v>2</v>
      </c>
      <c r="T107" s="243">
        <f t="shared" si="47"/>
        <v>1.5</v>
      </c>
      <c r="U107" s="243">
        <f t="shared" si="47"/>
        <v>1.5</v>
      </c>
      <c r="V107" s="236"/>
      <c r="W107" s="227" t="s">
        <v>26</v>
      </c>
      <c r="X107" s="362">
        <f>X106-X92</f>
        <v>1.6499999999999986</v>
      </c>
      <c r="Y107" s="227"/>
      <c r="AB107" s="386"/>
    </row>
    <row r="108" spans="1:30" x14ac:dyDescent="0.2">
      <c r="B108" s="239">
        <v>47</v>
      </c>
      <c r="C108" s="239">
        <v>46</v>
      </c>
      <c r="D108" s="239" t="s">
        <v>65</v>
      </c>
      <c r="E108" s="239" t="s">
        <v>65</v>
      </c>
      <c r="F108" s="239" t="s">
        <v>65</v>
      </c>
      <c r="G108" s="239">
        <v>45</v>
      </c>
      <c r="H108" s="239">
        <v>44</v>
      </c>
      <c r="I108" s="239">
        <v>44</v>
      </c>
      <c r="J108" s="239" t="s">
        <v>65</v>
      </c>
      <c r="K108" s="239">
        <v>44</v>
      </c>
      <c r="L108" s="239">
        <v>44</v>
      </c>
      <c r="M108" s="239">
        <v>48.5</v>
      </c>
      <c r="P108" s="239">
        <v>45.5</v>
      </c>
      <c r="Q108" s="239">
        <v>45.5</v>
      </c>
      <c r="R108" s="239">
        <v>45</v>
      </c>
      <c r="S108" s="239" t="s">
        <v>65</v>
      </c>
      <c r="T108" s="239">
        <v>44</v>
      </c>
      <c r="U108" s="239">
        <v>43.5</v>
      </c>
    </row>
    <row r="109" spans="1:30" ht="13.5" thickBot="1" x14ac:dyDescent="0.25">
      <c r="C109" s="375"/>
      <c r="D109" s="375">
        <v>46</v>
      </c>
      <c r="E109" s="375">
        <v>45.5</v>
      </c>
      <c r="F109" s="375">
        <v>44.5</v>
      </c>
      <c r="G109" s="375"/>
      <c r="H109" s="375"/>
      <c r="I109" s="375"/>
      <c r="J109" s="375">
        <v>44</v>
      </c>
      <c r="K109" s="375"/>
      <c r="L109" s="375"/>
      <c r="M109" s="375"/>
      <c r="N109" s="375"/>
      <c r="O109" s="375"/>
      <c r="P109" s="375"/>
      <c r="Q109" s="375"/>
      <c r="R109" s="375"/>
      <c r="S109" s="375">
        <v>45.5</v>
      </c>
      <c r="T109" s="375"/>
      <c r="U109" s="375"/>
    </row>
    <row r="110" spans="1:30" s="382" customFormat="1" ht="13.5" thickBot="1" x14ac:dyDescent="0.25">
      <c r="A110" s="249" t="s">
        <v>79</v>
      </c>
      <c r="B110" s="407" t="s">
        <v>50</v>
      </c>
      <c r="C110" s="408"/>
      <c r="D110" s="408"/>
      <c r="E110" s="408"/>
      <c r="F110" s="408"/>
      <c r="G110" s="408"/>
      <c r="H110" s="408"/>
      <c r="I110" s="408"/>
      <c r="J110" s="408"/>
      <c r="K110" s="408"/>
      <c r="L110" s="409"/>
      <c r="M110" s="407" t="s">
        <v>53</v>
      </c>
      <c r="N110" s="408"/>
      <c r="O110" s="408"/>
      <c r="P110" s="408"/>
      <c r="Q110" s="408"/>
      <c r="R110" s="408"/>
      <c r="S110" s="408"/>
      <c r="T110" s="408"/>
      <c r="U110" s="409"/>
      <c r="V110" s="297" t="s">
        <v>55</v>
      </c>
      <c r="Z110" s="410" t="s">
        <v>81</v>
      </c>
      <c r="AA110" s="410"/>
      <c r="AB110" s="386"/>
      <c r="AC110" s="410" t="s">
        <v>82</v>
      </c>
      <c r="AD110" s="410"/>
    </row>
    <row r="111" spans="1:30" s="382" customFormat="1" x14ac:dyDescent="0.2">
      <c r="A111" s="250" t="s">
        <v>54</v>
      </c>
      <c r="B111" s="330">
        <v>1</v>
      </c>
      <c r="C111" s="253">
        <v>2</v>
      </c>
      <c r="D111" s="253">
        <v>3</v>
      </c>
      <c r="E111" s="253">
        <v>4</v>
      </c>
      <c r="F111" s="253">
        <v>5</v>
      </c>
      <c r="G111" s="253">
        <v>6</v>
      </c>
      <c r="H111" s="253">
        <v>7</v>
      </c>
      <c r="I111" s="253">
        <v>8</v>
      </c>
      <c r="J111" s="253">
        <v>9</v>
      </c>
      <c r="K111" s="253">
        <v>10</v>
      </c>
      <c r="L111" s="331">
        <v>11</v>
      </c>
      <c r="M111" s="251">
        <v>1</v>
      </c>
      <c r="N111" s="252">
        <v>2</v>
      </c>
      <c r="O111" s="252">
        <v>3</v>
      </c>
      <c r="P111" s="252">
        <v>4</v>
      </c>
      <c r="Q111" s="252">
        <v>5</v>
      </c>
      <c r="R111" s="252">
        <v>6</v>
      </c>
      <c r="S111" s="252">
        <v>7</v>
      </c>
      <c r="T111" s="252">
        <v>8</v>
      </c>
      <c r="U111" s="252">
        <v>9</v>
      </c>
      <c r="V111" s="296"/>
      <c r="Z111" s="382" t="s">
        <v>80</v>
      </c>
      <c r="AA111" s="382" t="s">
        <v>70</v>
      </c>
      <c r="AB111" s="386"/>
      <c r="AC111" s="386" t="s">
        <v>80</v>
      </c>
      <c r="AD111" s="386" t="s">
        <v>70</v>
      </c>
    </row>
    <row r="112" spans="1:30" s="382" customFormat="1" x14ac:dyDescent="0.2">
      <c r="A112" s="250" t="s">
        <v>2</v>
      </c>
      <c r="B112" s="254">
        <v>1</v>
      </c>
      <c r="C112" s="349">
        <v>2</v>
      </c>
      <c r="D112" s="349">
        <v>2</v>
      </c>
      <c r="E112" s="255">
        <v>3</v>
      </c>
      <c r="F112" s="255">
        <v>3</v>
      </c>
      <c r="G112" s="255">
        <v>3</v>
      </c>
      <c r="H112" s="256">
        <v>4</v>
      </c>
      <c r="I112" s="256">
        <v>4</v>
      </c>
      <c r="J112" s="255">
        <v>5</v>
      </c>
      <c r="K112" s="255">
        <v>5</v>
      </c>
      <c r="L112" s="350">
        <v>6</v>
      </c>
      <c r="M112" s="254">
        <v>1</v>
      </c>
      <c r="N112" s="349">
        <v>2</v>
      </c>
      <c r="O112" s="349">
        <v>2</v>
      </c>
      <c r="P112" s="255">
        <v>3</v>
      </c>
      <c r="Q112" s="255">
        <v>3</v>
      </c>
      <c r="R112" s="256">
        <v>4</v>
      </c>
      <c r="S112" s="256">
        <v>4</v>
      </c>
      <c r="T112" s="255">
        <v>5</v>
      </c>
      <c r="U112" s="255">
        <v>6</v>
      </c>
      <c r="V112" s="226" t="s">
        <v>0</v>
      </c>
      <c r="Z112" s="382">
        <v>1</v>
      </c>
      <c r="AA112" s="382">
        <v>48.5</v>
      </c>
      <c r="AB112" s="386"/>
      <c r="AC112" s="386">
        <v>1</v>
      </c>
      <c r="AD112" s="386">
        <v>49</v>
      </c>
    </row>
    <row r="113" spans="1:30" s="382" customFormat="1" x14ac:dyDescent="0.2">
      <c r="A113" s="257" t="s">
        <v>3</v>
      </c>
      <c r="B113" s="258">
        <v>900</v>
      </c>
      <c r="C113" s="259">
        <v>900</v>
      </c>
      <c r="D113" s="259">
        <v>900</v>
      </c>
      <c r="E113" s="259">
        <v>900</v>
      </c>
      <c r="F113" s="259">
        <v>900</v>
      </c>
      <c r="G113" s="259">
        <v>900</v>
      </c>
      <c r="H113" s="259">
        <v>900</v>
      </c>
      <c r="I113" s="259">
        <v>900</v>
      </c>
      <c r="J113" s="259">
        <v>900</v>
      </c>
      <c r="K113" s="259">
        <v>900</v>
      </c>
      <c r="L113" s="260">
        <v>900</v>
      </c>
      <c r="M113" s="258">
        <v>900</v>
      </c>
      <c r="N113" s="259">
        <v>900</v>
      </c>
      <c r="O113" s="259">
        <v>900</v>
      </c>
      <c r="P113" s="259">
        <v>900</v>
      </c>
      <c r="Q113" s="259">
        <v>900</v>
      </c>
      <c r="R113" s="259">
        <v>900</v>
      </c>
      <c r="S113" s="259">
        <v>900</v>
      </c>
      <c r="T113" s="259">
        <v>900</v>
      </c>
      <c r="U113" s="259">
        <v>900</v>
      </c>
      <c r="V113" s="261">
        <v>900</v>
      </c>
      <c r="Z113" s="382">
        <v>2</v>
      </c>
      <c r="AA113" s="382">
        <v>47.5</v>
      </c>
      <c r="AB113" s="386"/>
      <c r="AC113" s="386">
        <v>2</v>
      </c>
      <c r="AD113" s="386">
        <v>48</v>
      </c>
    </row>
    <row r="114" spans="1:30" s="382" customFormat="1" x14ac:dyDescent="0.2">
      <c r="A114" s="262" t="s">
        <v>6</v>
      </c>
      <c r="B114" s="263">
        <v>897.82608695652175</v>
      </c>
      <c r="C114" s="264">
        <v>892.41379310344826</v>
      </c>
      <c r="D114" s="264">
        <v>884.51612903225805</v>
      </c>
      <c r="E114" s="264">
        <v>882.14285714285711</v>
      </c>
      <c r="F114" s="264">
        <v>906</v>
      </c>
      <c r="G114" s="264">
        <v>904.44444444444446</v>
      </c>
      <c r="H114" s="264">
        <v>922.74193548387098</v>
      </c>
      <c r="I114" s="264">
        <v>914.49275362318838</v>
      </c>
      <c r="J114" s="264">
        <v>959.05660377358492</v>
      </c>
      <c r="K114" s="264">
        <v>934.31372549019613</v>
      </c>
      <c r="L114" s="265">
        <v>937</v>
      </c>
      <c r="M114" s="263">
        <v>866.19047619047615</v>
      </c>
      <c r="N114" s="264">
        <v>938.08510638297878</v>
      </c>
      <c r="O114" s="264">
        <v>892.91666666666663</v>
      </c>
      <c r="P114" s="264">
        <v>920.25</v>
      </c>
      <c r="Q114" s="264">
        <v>925.60975609756099</v>
      </c>
      <c r="R114" s="264">
        <v>902.76595744680856</v>
      </c>
      <c r="S114" s="264">
        <v>913.19148936170211</v>
      </c>
      <c r="T114" s="264">
        <v>937.01492537313436</v>
      </c>
      <c r="U114" s="264">
        <v>960.68965517241384</v>
      </c>
      <c r="V114" s="266">
        <v>913.18271119842825</v>
      </c>
      <c r="Z114" s="382">
        <v>3</v>
      </c>
      <c r="AA114" s="382">
        <v>47</v>
      </c>
      <c r="AB114" s="386"/>
      <c r="AC114" s="386">
        <v>3</v>
      </c>
      <c r="AD114" s="386">
        <v>47</v>
      </c>
    </row>
    <row r="115" spans="1:30" s="382" customFormat="1" x14ac:dyDescent="0.2">
      <c r="A115" s="250" t="s">
        <v>7</v>
      </c>
      <c r="B115" s="267">
        <v>93.478260869565219</v>
      </c>
      <c r="C115" s="268">
        <v>100</v>
      </c>
      <c r="D115" s="268">
        <v>95.161290322580641</v>
      </c>
      <c r="E115" s="268">
        <v>98.214285714285708</v>
      </c>
      <c r="F115" s="268">
        <v>91.666666666666671</v>
      </c>
      <c r="G115" s="268">
        <v>96.825396825396822</v>
      </c>
      <c r="H115" s="268">
        <v>95.161290322580641</v>
      </c>
      <c r="I115" s="268">
        <v>97.101449275362313</v>
      </c>
      <c r="J115" s="268">
        <v>92.452830188679243</v>
      </c>
      <c r="K115" s="268">
        <v>98.039215686274517</v>
      </c>
      <c r="L115" s="269">
        <v>100</v>
      </c>
      <c r="M115" s="267">
        <v>69.047619047619051</v>
      </c>
      <c r="N115" s="268">
        <v>89.361702127659569</v>
      </c>
      <c r="O115" s="268">
        <v>87.5</v>
      </c>
      <c r="P115" s="268">
        <v>95</v>
      </c>
      <c r="Q115" s="268">
        <v>90.243902439024396</v>
      </c>
      <c r="R115" s="268">
        <v>91.489361702127653</v>
      </c>
      <c r="S115" s="268">
        <v>87.234042553191486</v>
      </c>
      <c r="T115" s="268">
        <v>83.582089552238813</v>
      </c>
      <c r="U115" s="268">
        <v>82.758620689655174</v>
      </c>
      <c r="V115" s="270">
        <v>89.685658153241647</v>
      </c>
      <c r="X115" s="227"/>
      <c r="Y115" s="227"/>
      <c r="Z115" s="382">
        <v>4</v>
      </c>
      <c r="AA115" s="382">
        <v>46.5</v>
      </c>
      <c r="AB115" s="386"/>
      <c r="AC115" s="386">
        <v>4</v>
      </c>
      <c r="AD115" s="386">
        <v>46</v>
      </c>
    </row>
    <row r="116" spans="1:30" s="382" customFormat="1" x14ac:dyDescent="0.2">
      <c r="A116" s="250" t="s">
        <v>8</v>
      </c>
      <c r="B116" s="271">
        <v>5.6883723182057797E-2</v>
      </c>
      <c r="C116" s="272">
        <v>5.0769915627996369E-2</v>
      </c>
      <c r="D116" s="272">
        <v>5.4925399266481788E-2</v>
      </c>
      <c r="E116" s="272">
        <v>4.5682657658094303E-2</v>
      </c>
      <c r="F116" s="272">
        <v>5.6969041503593554E-2</v>
      </c>
      <c r="G116" s="272">
        <v>4.5342942118511448E-2</v>
      </c>
      <c r="H116" s="272">
        <v>4.79221046416951E-2</v>
      </c>
      <c r="I116" s="272">
        <v>4.6822315552007131E-2</v>
      </c>
      <c r="J116" s="272">
        <v>5.6469916001236707E-2</v>
      </c>
      <c r="K116" s="272">
        <v>3.5860277596806434E-2</v>
      </c>
      <c r="L116" s="273">
        <v>4.2165947204137487E-2</v>
      </c>
      <c r="M116" s="271">
        <v>8.0101804171760563E-2</v>
      </c>
      <c r="N116" s="272">
        <v>6.028763926714667E-2</v>
      </c>
      <c r="O116" s="272">
        <v>5.868301611823256E-2</v>
      </c>
      <c r="P116" s="272">
        <v>5.3538746922814982E-2</v>
      </c>
      <c r="Q116" s="272">
        <v>5.6820539944573575E-2</v>
      </c>
      <c r="R116" s="272">
        <v>5.6882986340167911E-2</v>
      </c>
      <c r="S116" s="272">
        <v>5.8432141060268596E-2</v>
      </c>
      <c r="T116" s="272">
        <v>6.8794391526034171E-2</v>
      </c>
      <c r="U116" s="272">
        <v>6.3342053404134901E-2</v>
      </c>
      <c r="V116" s="274">
        <v>6.0935109832554131E-2</v>
      </c>
      <c r="X116" s="227"/>
      <c r="Y116" s="227"/>
      <c r="Z116" s="382">
        <v>5</v>
      </c>
      <c r="AA116" s="382">
        <v>46</v>
      </c>
      <c r="AB116" s="386"/>
      <c r="AC116" s="386">
        <v>5</v>
      </c>
      <c r="AD116" s="386">
        <v>45</v>
      </c>
    </row>
    <row r="117" spans="1:30" s="382" customFormat="1" x14ac:dyDescent="0.2">
      <c r="A117" s="262" t="s">
        <v>1</v>
      </c>
      <c r="B117" s="275">
        <f>B114/B113*100-100</f>
        <v>-0.24154589371980251</v>
      </c>
      <c r="C117" s="276">
        <f t="shared" ref="C117:E117" si="48">C114/C113*100-100</f>
        <v>-0.84291187739464135</v>
      </c>
      <c r="D117" s="276">
        <f t="shared" si="48"/>
        <v>-1.7204301075268802</v>
      </c>
      <c r="E117" s="276">
        <f t="shared" si="48"/>
        <v>-1.9841269841269877</v>
      </c>
      <c r="F117" s="276">
        <f>F114/F113*100-100</f>
        <v>0.66666666666665719</v>
      </c>
      <c r="G117" s="276">
        <f t="shared" ref="G117:L117" si="49">G114/G113*100-100</f>
        <v>0.49382716049382225</v>
      </c>
      <c r="H117" s="276">
        <f t="shared" si="49"/>
        <v>2.5268817204301115</v>
      </c>
      <c r="I117" s="276">
        <f t="shared" si="49"/>
        <v>1.6103059581320451</v>
      </c>
      <c r="J117" s="276">
        <f t="shared" si="49"/>
        <v>6.5618448637316646</v>
      </c>
      <c r="K117" s="276">
        <f t="shared" si="49"/>
        <v>3.8126361655773451</v>
      </c>
      <c r="L117" s="277">
        <f t="shared" si="49"/>
        <v>4.1111111111111143</v>
      </c>
      <c r="M117" s="275">
        <f>M114/M113*100-100</f>
        <v>-3.7566137566137598</v>
      </c>
      <c r="N117" s="276">
        <f t="shared" ref="N117:V117" si="50">N114/N113*100-100</f>
        <v>4.2316784869976374</v>
      </c>
      <c r="O117" s="276">
        <f t="shared" si="50"/>
        <v>-0.78703703703703809</v>
      </c>
      <c r="P117" s="276">
        <f t="shared" si="50"/>
        <v>2.25</v>
      </c>
      <c r="Q117" s="276">
        <f t="shared" si="50"/>
        <v>2.8455284552845654</v>
      </c>
      <c r="R117" s="276">
        <f t="shared" si="50"/>
        <v>0.30732860520095073</v>
      </c>
      <c r="S117" s="276">
        <f t="shared" si="50"/>
        <v>1.4657210401891234</v>
      </c>
      <c r="T117" s="276">
        <f t="shared" si="50"/>
        <v>4.1127694859038257</v>
      </c>
      <c r="U117" s="276">
        <f t="shared" si="50"/>
        <v>6.7432950191570882</v>
      </c>
      <c r="V117" s="278">
        <f t="shared" si="50"/>
        <v>1.4647456887142454</v>
      </c>
      <c r="X117" s="227"/>
      <c r="Y117" s="227"/>
      <c r="Z117" s="382">
        <v>6</v>
      </c>
      <c r="AA117" s="382">
        <v>45.5</v>
      </c>
      <c r="AB117" s="386"/>
      <c r="AC117" s="386">
        <v>6</v>
      </c>
      <c r="AD117" s="386">
        <v>44.5</v>
      </c>
    </row>
    <row r="118" spans="1:30" s="382" customFormat="1" ht="13.5" thickBot="1" x14ac:dyDescent="0.25">
      <c r="A118" s="279" t="s">
        <v>27</v>
      </c>
      <c r="B118" s="280">
        <f t="shared" ref="B118:V118" si="51">B114-B100</f>
        <v>124.96894409937886</v>
      </c>
      <c r="C118" s="281">
        <f t="shared" si="51"/>
        <v>109.08045977011489</v>
      </c>
      <c r="D118" s="281">
        <f t="shared" si="51"/>
        <v>89.51612903225805</v>
      </c>
      <c r="E118" s="281">
        <f t="shared" si="51"/>
        <v>107.14285714285711</v>
      </c>
      <c r="F118" s="281">
        <f t="shared" si="51"/>
        <v>60.259259259259238</v>
      </c>
      <c r="G118" s="281">
        <f t="shared" si="51"/>
        <v>91.048218029350096</v>
      </c>
      <c r="H118" s="281">
        <f t="shared" si="51"/>
        <v>111.42118076688985</v>
      </c>
      <c r="I118" s="281">
        <f t="shared" si="51"/>
        <v>107.63000852514915</v>
      </c>
      <c r="J118" s="281">
        <f t="shared" si="51"/>
        <v>130.21939447125931</v>
      </c>
      <c r="K118" s="281">
        <f t="shared" si="51"/>
        <v>106.98039215686276</v>
      </c>
      <c r="L118" s="282">
        <f t="shared" si="51"/>
        <v>70.333333333333371</v>
      </c>
      <c r="M118" s="280">
        <f t="shared" si="51"/>
        <v>86.453634085213025</v>
      </c>
      <c r="N118" s="281">
        <f t="shared" si="51"/>
        <v>150</v>
      </c>
      <c r="O118" s="281">
        <f t="shared" si="51"/>
        <v>111.42730496453896</v>
      </c>
      <c r="P118" s="281">
        <f t="shared" si="51"/>
        <v>110.47222222222217</v>
      </c>
      <c r="Q118" s="281">
        <f t="shared" si="51"/>
        <v>114.8780487804878</v>
      </c>
      <c r="R118" s="281">
        <f t="shared" si="51"/>
        <v>88.635522664199812</v>
      </c>
      <c r="S118" s="281">
        <f t="shared" si="51"/>
        <v>118.19148936170211</v>
      </c>
      <c r="T118" s="281">
        <f t="shared" si="51"/>
        <v>111.630309988519</v>
      </c>
      <c r="U118" s="281">
        <f t="shared" si="51"/>
        <v>90.689655172413836</v>
      </c>
      <c r="V118" s="283">
        <f t="shared" si="51"/>
        <v>105.47868508308545</v>
      </c>
      <c r="X118" s="227"/>
      <c r="Y118" s="227"/>
      <c r="Z118" s="382">
        <v>7</v>
      </c>
      <c r="AA118" s="382">
        <v>45</v>
      </c>
      <c r="AB118" s="386"/>
      <c r="AC118" s="386">
        <v>7</v>
      </c>
      <c r="AD118" s="386">
        <v>44</v>
      </c>
    </row>
    <row r="119" spans="1:30" s="382" customFormat="1" x14ac:dyDescent="0.2">
      <c r="A119" s="284" t="s">
        <v>51</v>
      </c>
      <c r="B119" s="285">
        <v>548</v>
      </c>
      <c r="C119" s="286">
        <v>655</v>
      </c>
      <c r="D119" s="286">
        <v>658</v>
      </c>
      <c r="E119" s="286">
        <v>705</v>
      </c>
      <c r="F119" s="286">
        <v>708</v>
      </c>
      <c r="G119" s="286">
        <v>706</v>
      </c>
      <c r="H119" s="286">
        <v>680</v>
      </c>
      <c r="I119" s="286">
        <v>682</v>
      </c>
      <c r="J119" s="286">
        <v>597</v>
      </c>
      <c r="K119" s="286">
        <v>596</v>
      </c>
      <c r="L119" s="287">
        <v>323</v>
      </c>
      <c r="M119" s="285">
        <v>570</v>
      </c>
      <c r="N119" s="286">
        <v>626</v>
      </c>
      <c r="O119" s="286">
        <v>628</v>
      </c>
      <c r="P119" s="286">
        <v>556</v>
      </c>
      <c r="Q119" s="286">
        <v>556</v>
      </c>
      <c r="R119" s="286">
        <v>631</v>
      </c>
      <c r="S119" s="286">
        <v>633</v>
      </c>
      <c r="T119" s="286">
        <v>870</v>
      </c>
      <c r="U119" s="286">
        <v>374</v>
      </c>
      <c r="V119" s="288">
        <f>SUM(B119:U119)</f>
        <v>12302</v>
      </c>
      <c r="W119" s="227" t="s">
        <v>56</v>
      </c>
      <c r="X119" s="289">
        <f>V105-V119</f>
        <v>16</v>
      </c>
      <c r="Y119" s="290">
        <f>X119/V105</f>
        <v>1.298912161065108E-3</v>
      </c>
      <c r="Z119" s="382">
        <v>8</v>
      </c>
      <c r="AA119" s="382">
        <v>44.5</v>
      </c>
      <c r="AB119" s="386"/>
      <c r="AC119" s="386"/>
      <c r="AD119" s="386"/>
    </row>
    <row r="120" spans="1:30" s="382" customFormat="1" x14ac:dyDescent="0.2">
      <c r="A120" s="291" t="s">
        <v>28</v>
      </c>
      <c r="B120" s="244">
        <v>48.5</v>
      </c>
      <c r="C120" s="242">
        <v>47.5</v>
      </c>
      <c r="D120" s="242">
        <v>47.5</v>
      </c>
      <c r="E120" s="242">
        <v>47</v>
      </c>
      <c r="F120" s="242">
        <v>46.5</v>
      </c>
      <c r="G120" s="242">
        <v>46.5</v>
      </c>
      <c r="H120" s="242">
        <v>45.5</v>
      </c>
      <c r="I120" s="242">
        <v>45.5</v>
      </c>
      <c r="J120" s="242">
        <v>45.5</v>
      </c>
      <c r="K120" s="242">
        <v>45.5</v>
      </c>
      <c r="L120" s="245">
        <v>45.5</v>
      </c>
      <c r="M120" s="244">
        <v>50</v>
      </c>
      <c r="N120" s="242">
        <v>49</v>
      </c>
      <c r="O120" s="242">
        <v>49.5</v>
      </c>
      <c r="P120" s="242">
        <v>47</v>
      </c>
      <c r="Q120" s="242">
        <v>47</v>
      </c>
      <c r="R120" s="242">
        <v>46.5</v>
      </c>
      <c r="S120" s="242">
        <v>47</v>
      </c>
      <c r="T120" s="242">
        <v>45.5</v>
      </c>
      <c r="U120" s="242">
        <v>45</v>
      </c>
      <c r="V120" s="235"/>
      <c r="W120" s="227" t="s">
        <v>57</v>
      </c>
      <c r="X120" s="227">
        <v>45.41</v>
      </c>
      <c r="Y120" s="227"/>
      <c r="AB120" s="386"/>
    </row>
    <row r="121" spans="1:30" s="382" customFormat="1" ht="13.5" thickBot="1" x14ac:dyDescent="0.25">
      <c r="A121" s="292" t="s">
        <v>26</v>
      </c>
      <c r="B121" s="246">
        <f t="shared" ref="B121:U121" si="52">B120-B106</f>
        <v>1.5</v>
      </c>
      <c r="C121" s="243">
        <f t="shared" si="52"/>
        <v>1.5</v>
      </c>
      <c r="D121" s="243">
        <f t="shared" si="52"/>
        <v>1.5</v>
      </c>
      <c r="E121" s="243">
        <f t="shared" si="52"/>
        <v>1.5</v>
      </c>
      <c r="F121" s="243">
        <f t="shared" si="52"/>
        <v>2</v>
      </c>
      <c r="G121" s="243">
        <f t="shared" si="52"/>
        <v>1.5</v>
      </c>
      <c r="H121" s="243">
        <f t="shared" si="52"/>
        <v>1.5</v>
      </c>
      <c r="I121" s="243">
        <f t="shared" si="52"/>
        <v>1.5</v>
      </c>
      <c r="J121" s="243">
        <f t="shared" si="52"/>
        <v>1.5</v>
      </c>
      <c r="K121" s="243">
        <f t="shared" si="52"/>
        <v>1.5</v>
      </c>
      <c r="L121" s="247">
        <f t="shared" si="52"/>
        <v>1.5</v>
      </c>
      <c r="M121" s="246">
        <f t="shared" si="52"/>
        <v>1.5</v>
      </c>
      <c r="N121" s="243">
        <f t="shared" si="52"/>
        <v>1.5</v>
      </c>
      <c r="O121" s="243">
        <f t="shared" si="52"/>
        <v>1.5</v>
      </c>
      <c r="P121" s="243">
        <f t="shared" si="52"/>
        <v>1.5</v>
      </c>
      <c r="Q121" s="243">
        <f t="shared" si="52"/>
        <v>1.5</v>
      </c>
      <c r="R121" s="243">
        <f t="shared" si="52"/>
        <v>1.5</v>
      </c>
      <c r="S121" s="243">
        <f t="shared" si="52"/>
        <v>1.5</v>
      </c>
      <c r="T121" s="243">
        <f t="shared" si="52"/>
        <v>1.5</v>
      </c>
      <c r="U121" s="243">
        <f t="shared" si="52"/>
        <v>1.5</v>
      </c>
      <c r="V121" s="236"/>
      <c r="W121" s="227" t="s">
        <v>26</v>
      </c>
      <c r="X121" s="362">
        <f>X120-X106</f>
        <v>1.7999999999999972</v>
      </c>
      <c r="Y121" s="227"/>
      <c r="Z121" s="356" t="s">
        <v>83</v>
      </c>
      <c r="AB121" s="386"/>
    </row>
    <row r="122" spans="1:30" x14ac:dyDescent="0.2">
      <c r="B122" s="239">
        <v>48.5</v>
      </c>
      <c r="C122" s="239">
        <v>47.5</v>
      </c>
      <c r="D122" s="239">
        <v>47.5</v>
      </c>
      <c r="E122" s="239">
        <v>47</v>
      </c>
      <c r="F122" s="239">
        <v>46.5</v>
      </c>
      <c r="G122" s="239">
        <v>46.5</v>
      </c>
      <c r="H122" s="239">
        <v>45.5</v>
      </c>
      <c r="I122" s="239">
        <v>45.5</v>
      </c>
      <c r="J122" s="239">
        <v>45.5</v>
      </c>
      <c r="K122" s="239">
        <v>45.5</v>
      </c>
      <c r="L122" s="239">
        <v>45.5</v>
      </c>
      <c r="M122" s="239">
        <v>50</v>
      </c>
      <c r="N122" s="239">
        <v>49</v>
      </c>
      <c r="O122" s="239">
        <v>49.5</v>
      </c>
      <c r="P122" s="239">
        <v>47</v>
      </c>
      <c r="Q122" s="239">
        <v>47</v>
      </c>
      <c r="R122" s="239">
        <v>46.5</v>
      </c>
      <c r="S122" s="239">
        <v>47</v>
      </c>
      <c r="T122" s="239">
        <v>45.5</v>
      </c>
      <c r="U122" s="239">
        <v>45</v>
      </c>
    </row>
    <row r="123" spans="1:30" x14ac:dyDescent="0.2">
      <c r="C123" s="387"/>
      <c r="D123" s="387"/>
      <c r="E123" s="387"/>
      <c r="F123" s="387"/>
      <c r="G123" s="387"/>
      <c r="H123" s="387"/>
      <c r="I123" s="387"/>
      <c r="J123" s="387"/>
      <c r="K123" s="387"/>
      <c r="L123" s="387"/>
      <c r="M123" s="387" t="s">
        <v>66</v>
      </c>
      <c r="N123" s="387"/>
      <c r="O123" s="387"/>
      <c r="P123" s="387"/>
      <c r="Q123" s="387"/>
      <c r="R123" s="387"/>
      <c r="S123" s="387"/>
      <c r="T123" s="387"/>
      <c r="U123" s="387"/>
    </row>
    <row r="124" spans="1:30" s="388" customFormat="1" x14ac:dyDescent="0.2">
      <c r="B124" s="388">
        <v>48.5</v>
      </c>
      <c r="C124" s="388">
        <v>48</v>
      </c>
      <c r="D124" s="388">
        <v>48</v>
      </c>
      <c r="E124" s="388">
        <v>47.5</v>
      </c>
      <c r="F124" s="388">
        <v>47.5</v>
      </c>
      <c r="G124" s="388">
        <v>47</v>
      </c>
      <c r="H124" s="388">
        <v>47</v>
      </c>
      <c r="I124" s="388">
        <v>46.5</v>
      </c>
      <c r="J124" s="388">
        <v>46.5</v>
      </c>
      <c r="K124" s="388">
        <v>45.5</v>
      </c>
      <c r="L124" s="388">
        <v>45.5</v>
      </c>
      <c r="M124" s="388">
        <v>45.5</v>
      </c>
      <c r="N124" s="388">
        <v>50</v>
      </c>
      <c r="O124" s="388">
        <v>49</v>
      </c>
      <c r="P124" s="388">
        <v>49</v>
      </c>
      <c r="Q124" s="388">
        <v>47</v>
      </c>
      <c r="R124" s="388">
        <v>47</v>
      </c>
      <c r="S124" s="388">
        <v>47</v>
      </c>
      <c r="T124" s="388">
        <v>47</v>
      </c>
      <c r="U124" s="388">
        <v>45.5</v>
      </c>
      <c r="V124" s="388">
        <v>45</v>
      </c>
    </row>
    <row r="125" spans="1:30" ht="13.5" thickBot="1" x14ac:dyDescent="0.25">
      <c r="B125" s="241">
        <v>913.18271119842825</v>
      </c>
      <c r="C125" s="241">
        <v>913.18271119842825</v>
      </c>
      <c r="D125" s="241">
        <v>913.18271119842825</v>
      </c>
      <c r="E125" s="241">
        <v>913.18271119842825</v>
      </c>
      <c r="F125" s="241">
        <v>913.18271119842825</v>
      </c>
      <c r="G125" s="241">
        <v>913.18271119842825</v>
      </c>
      <c r="H125" s="241">
        <v>913.18271119842825</v>
      </c>
      <c r="I125" s="241">
        <v>913.18271119842825</v>
      </c>
      <c r="J125" s="241">
        <v>913.18271119842825</v>
      </c>
      <c r="K125" s="241">
        <v>913.18271119842825</v>
      </c>
      <c r="L125" s="241">
        <v>913.18271119842825</v>
      </c>
      <c r="M125" s="241">
        <v>913.18271119842825</v>
      </c>
      <c r="N125" s="241">
        <v>913.18271119842825</v>
      </c>
      <c r="O125" s="241">
        <v>913.18271119842825</v>
      </c>
      <c r="P125" s="241">
        <v>913.18271119842825</v>
      </c>
      <c r="Q125" s="241">
        <v>913.18271119842825</v>
      </c>
      <c r="R125" s="241">
        <v>913.18271119842825</v>
      </c>
      <c r="S125" s="241">
        <v>913.18271119842825</v>
      </c>
      <c r="T125" s="241">
        <v>913.18271119842825</v>
      </c>
      <c r="U125" s="241">
        <v>913.18271119842825</v>
      </c>
      <c r="V125" s="241">
        <v>913.18271119842825</v>
      </c>
      <c r="W125" s="241">
        <v>913.18271119842825</v>
      </c>
    </row>
    <row r="126" spans="1:30" ht="13.5" thickBot="1" x14ac:dyDescent="0.25">
      <c r="A126" s="249" t="s">
        <v>85</v>
      </c>
      <c r="B126" s="407" t="s">
        <v>50</v>
      </c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9"/>
      <c r="N126" s="407" t="s">
        <v>53</v>
      </c>
      <c r="O126" s="408"/>
      <c r="P126" s="408"/>
      <c r="Q126" s="408"/>
      <c r="R126" s="408"/>
      <c r="S126" s="408"/>
      <c r="T126" s="408"/>
      <c r="U126" s="408"/>
      <c r="V126" s="409"/>
      <c r="W126" s="297" t="s">
        <v>55</v>
      </c>
      <c r="X126" s="388"/>
      <c r="Y126" s="388"/>
      <c r="Z126" s="388"/>
      <c r="AB126" s="239"/>
      <c r="AC126" s="386"/>
    </row>
    <row r="127" spans="1:30" x14ac:dyDescent="0.2">
      <c r="A127" s="250" t="s">
        <v>54</v>
      </c>
      <c r="B127" s="330">
        <v>1</v>
      </c>
      <c r="C127" s="253">
        <v>2</v>
      </c>
      <c r="D127" s="253">
        <v>3</v>
      </c>
      <c r="E127" s="253">
        <v>4</v>
      </c>
      <c r="F127" s="253">
        <v>5</v>
      </c>
      <c r="G127" s="253">
        <v>6</v>
      </c>
      <c r="H127" s="253">
        <v>7</v>
      </c>
      <c r="I127" s="253">
        <v>8</v>
      </c>
      <c r="J127" s="253">
        <v>9</v>
      </c>
      <c r="K127" s="253">
        <v>10</v>
      </c>
      <c r="L127" s="389">
        <v>11</v>
      </c>
      <c r="M127" s="331">
        <v>12</v>
      </c>
      <c r="N127" s="251">
        <v>1</v>
      </c>
      <c r="O127" s="252">
        <v>2</v>
      </c>
      <c r="P127" s="252">
        <v>3</v>
      </c>
      <c r="Q127" s="252">
        <v>4</v>
      </c>
      <c r="R127" s="252">
        <v>5</v>
      </c>
      <c r="S127" s="252">
        <v>6</v>
      </c>
      <c r="T127" s="252">
        <v>7</v>
      </c>
      <c r="U127" s="252">
        <v>8</v>
      </c>
      <c r="V127" s="252">
        <v>9</v>
      </c>
      <c r="W127" s="296"/>
      <c r="X127" s="388"/>
      <c r="Y127" s="388"/>
      <c r="Z127" s="388"/>
      <c r="AB127" s="239"/>
      <c r="AC127" s="386"/>
    </row>
    <row r="128" spans="1:30" x14ac:dyDescent="0.2">
      <c r="A128" s="250" t="s">
        <v>2</v>
      </c>
      <c r="B128" s="254">
        <v>1</v>
      </c>
      <c r="C128" s="349">
        <v>2</v>
      </c>
      <c r="D128" s="349">
        <v>2</v>
      </c>
      <c r="E128" s="255">
        <v>3</v>
      </c>
      <c r="F128" s="255">
        <v>3</v>
      </c>
      <c r="G128" s="256">
        <v>4</v>
      </c>
      <c r="H128" s="256">
        <v>4</v>
      </c>
      <c r="I128" s="255">
        <v>5</v>
      </c>
      <c r="J128" s="255">
        <v>5</v>
      </c>
      <c r="K128" s="393">
        <v>6</v>
      </c>
      <c r="L128" s="394">
        <v>7</v>
      </c>
      <c r="M128" s="395">
        <v>8</v>
      </c>
      <c r="N128" s="254">
        <v>1</v>
      </c>
      <c r="O128" s="349">
        <v>2</v>
      </c>
      <c r="P128" s="255">
        <v>3</v>
      </c>
      <c r="Q128" s="256">
        <v>4</v>
      </c>
      <c r="R128" s="255">
        <v>5</v>
      </c>
      <c r="S128" s="393">
        <v>6</v>
      </c>
      <c r="T128" s="394">
        <v>7</v>
      </c>
      <c r="U128" s="396">
        <v>8</v>
      </c>
      <c r="V128" s="395">
        <v>8</v>
      </c>
      <c r="W128" s="226" t="s">
        <v>0</v>
      </c>
      <c r="X128" s="388"/>
      <c r="Y128" s="388"/>
      <c r="Z128" s="388"/>
      <c r="AB128" s="239"/>
      <c r="AC128" s="386"/>
    </row>
    <row r="129" spans="1:29" x14ac:dyDescent="0.2">
      <c r="A129" s="257" t="s">
        <v>3</v>
      </c>
      <c r="B129" s="258">
        <v>990</v>
      </c>
      <c r="C129" s="259">
        <v>990</v>
      </c>
      <c r="D129" s="259">
        <v>990</v>
      </c>
      <c r="E129" s="259">
        <v>990</v>
      </c>
      <c r="F129" s="259">
        <v>990</v>
      </c>
      <c r="G129" s="259">
        <v>990</v>
      </c>
      <c r="H129" s="259">
        <v>990</v>
      </c>
      <c r="I129" s="259">
        <v>990</v>
      </c>
      <c r="J129" s="259">
        <v>990</v>
      </c>
      <c r="K129" s="259">
        <v>990</v>
      </c>
      <c r="L129" s="390">
        <v>990</v>
      </c>
      <c r="M129" s="260">
        <v>990</v>
      </c>
      <c r="N129" s="258">
        <v>990</v>
      </c>
      <c r="O129" s="259">
        <v>990</v>
      </c>
      <c r="P129" s="259">
        <v>990</v>
      </c>
      <c r="Q129" s="259">
        <v>990</v>
      </c>
      <c r="R129" s="259">
        <v>990</v>
      </c>
      <c r="S129" s="259">
        <v>990</v>
      </c>
      <c r="T129" s="259">
        <v>990</v>
      </c>
      <c r="U129" s="259">
        <v>990</v>
      </c>
      <c r="V129" s="259">
        <v>990</v>
      </c>
      <c r="W129" s="261">
        <v>990</v>
      </c>
      <c r="X129" s="388"/>
      <c r="Y129" s="388"/>
      <c r="Z129" s="388"/>
      <c r="AB129" s="239"/>
      <c r="AC129" s="386"/>
    </row>
    <row r="130" spans="1:29" x14ac:dyDescent="0.2">
      <c r="A130" s="262" t="s">
        <v>6</v>
      </c>
      <c r="B130" s="263">
        <v>934.2</v>
      </c>
      <c r="C130" s="264">
        <v>977.14285714285711</v>
      </c>
      <c r="D130" s="264">
        <v>965.67567567567562</v>
      </c>
      <c r="E130" s="264">
        <v>985.11627906976742</v>
      </c>
      <c r="F130" s="264">
        <v>986.97674418604652</v>
      </c>
      <c r="G130" s="264">
        <v>1013.2</v>
      </c>
      <c r="H130" s="264">
        <v>1009</v>
      </c>
      <c r="I130" s="264">
        <v>1025.4761904761904</v>
      </c>
      <c r="J130" s="264">
        <v>1021.6666666666666</v>
      </c>
      <c r="K130" s="264">
        <v>1039.2982456140351</v>
      </c>
      <c r="L130" s="311">
        <v>1046.1290322580646</v>
      </c>
      <c r="M130" s="265">
        <v>1090.344827586207</v>
      </c>
      <c r="N130" s="263">
        <v>872.5</v>
      </c>
      <c r="O130" s="264">
        <v>915.83333333333337</v>
      </c>
      <c r="P130" s="264">
        <v>960.83333333333337</v>
      </c>
      <c r="Q130" s="264">
        <v>979.38461538461536</v>
      </c>
      <c r="R130" s="264">
        <v>1006.060606060606</v>
      </c>
      <c r="S130" s="264">
        <v>1020.3448275862069</v>
      </c>
      <c r="T130" s="264">
        <v>1042.9411764705883</v>
      </c>
      <c r="U130" s="264">
        <v>1091.9444444444443</v>
      </c>
      <c r="V130" s="264">
        <v>1111.9444444444443</v>
      </c>
      <c r="W130" s="266">
        <v>1006.1237785016286</v>
      </c>
      <c r="X130" s="388"/>
      <c r="Y130" s="388"/>
      <c r="Z130" s="388"/>
      <c r="AB130" s="239"/>
      <c r="AC130" s="386"/>
    </row>
    <row r="131" spans="1:29" x14ac:dyDescent="0.2">
      <c r="A131" s="250" t="s">
        <v>7</v>
      </c>
      <c r="B131" s="267">
        <v>96</v>
      </c>
      <c r="C131" s="268">
        <v>100</v>
      </c>
      <c r="D131" s="268">
        <v>100</v>
      </c>
      <c r="E131" s="268">
        <v>100</v>
      </c>
      <c r="F131" s="268">
        <v>100</v>
      </c>
      <c r="G131" s="268">
        <v>100</v>
      </c>
      <c r="H131" s="268">
        <v>100</v>
      </c>
      <c r="I131" s="268">
        <v>97.61904761904762</v>
      </c>
      <c r="J131" s="268">
        <v>100</v>
      </c>
      <c r="K131" s="268">
        <v>100</v>
      </c>
      <c r="L131" s="314">
        <v>100</v>
      </c>
      <c r="M131" s="269">
        <v>100</v>
      </c>
      <c r="N131" s="267">
        <v>100</v>
      </c>
      <c r="O131" s="268">
        <v>100</v>
      </c>
      <c r="P131" s="268">
        <v>100</v>
      </c>
      <c r="Q131" s="268">
        <v>96.92307692307692</v>
      </c>
      <c r="R131" s="268">
        <v>100</v>
      </c>
      <c r="S131" s="268">
        <v>100</v>
      </c>
      <c r="T131" s="268">
        <v>100</v>
      </c>
      <c r="U131" s="268">
        <v>97.222222222222229</v>
      </c>
      <c r="V131" s="268">
        <v>94.444444444444443</v>
      </c>
      <c r="W131" s="270">
        <v>90.770901194353968</v>
      </c>
      <c r="X131" s="388"/>
      <c r="Y131" s="227"/>
      <c r="Z131" s="227"/>
      <c r="AB131" s="239"/>
      <c r="AC131" s="386"/>
    </row>
    <row r="132" spans="1:29" x14ac:dyDescent="0.2">
      <c r="A132" s="250" t="s">
        <v>8</v>
      </c>
      <c r="B132" s="271">
        <v>4.0737877522894921E-2</v>
      </c>
      <c r="C132" s="272">
        <v>3.0513205492853565E-2</v>
      </c>
      <c r="D132" s="272">
        <v>3.1070112703898041E-2</v>
      </c>
      <c r="E132" s="272">
        <v>3.4012362756916922E-2</v>
      </c>
      <c r="F132" s="272">
        <v>3.094345587724048E-2</v>
      </c>
      <c r="G132" s="272">
        <v>3.5828034124085043E-2</v>
      </c>
      <c r="H132" s="272">
        <v>3.3064077933820171E-2</v>
      </c>
      <c r="I132" s="272">
        <v>3.6931246957946709E-2</v>
      </c>
      <c r="J132" s="272">
        <v>3.4368543854822096E-2</v>
      </c>
      <c r="K132" s="272">
        <v>2.8829577366926516E-2</v>
      </c>
      <c r="L132" s="317">
        <v>3.0488330790769947E-2</v>
      </c>
      <c r="M132" s="273">
        <v>3.1540048865437348E-2</v>
      </c>
      <c r="N132" s="271">
        <v>3.5673064750684047E-2</v>
      </c>
      <c r="O132" s="272">
        <v>2.9610810000496778E-2</v>
      </c>
      <c r="P132" s="272">
        <v>3.0847214646623097E-2</v>
      </c>
      <c r="Q132" s="272">
        <v>3.3976766156696758E-2</v>
      </c>
      <c r="R132" s="272">
        <v>3.0162621125590532E-2</v>
      </c>
      <c r="S132" s="272">
        <v>2.9343499501670419E-2</v>
      </c>
      <c r="T132" s="272">
        <v>2.6123938624075877E-2</v>
      </c>
      <c r="U132" s="272">
        <v>4.6886857054056687E-2</v>
      </c>
      <c r="V132" s="272">
        <v>4.6432234048542957E-2</v>
      </c>
      <c r="W132" s="274">
        <v>5.9279983862952398E-2</v>
      </c>
      <c r="X132" s="388"/>
      <c r="Y132" s="227"/>
      <c r="Z132" s="227"/>
      <c r="AB132" s="239"/>
      <c r="AC132" s="386"/>
    </row>
    <row r="133" spans="1:29" x14ac:dyDescent="0.2">
      <c r="A133" s="262" t="s">
        <v>1</v>
      </c>
      <c r="B133" s="275">
        <f>B130/B129*100-100</f>
        <v>-5.636363636363626</v>
      </c>
      <c r="C133" s="276">
        <f t="shared" ref="C133:E133" si="53">C130/C129*100-100</f>
        <v>-1.2987012987013031</v>
      </c>
      <c r="D133" s="276">
        <f t="shared" si="53"/>
        <v>-2.45700245700246</v>
      </c>
      <c r="E133" s="276">
        <f t="shared" si="53"/>
        <v>-0.49330514446793927</v>
      </c>
      <c r="F133" s="276">
        <f>F130/F129*100-100</f>
        <v>-0.30537937514681346</v>
      </c>
      <c r="G133" s="276">
        <f t="shared" ref="G133:M133" si="54">G130/G129*100-100</f>
        <v>2.3434343434343532</v>
      </c>
      <c r="H133" s="276">
        <f t="shared" si="54"/>
        <v>1.9191919191919169</v>
      </c>
      <c r="I133" s="276">
        <f t="shared" si="54"/>
        <v>3.5834535834535757</v>
      </c>
      <c r="J133" s="276">
        <f t="shared" si="54"/>
        <v>3.1986531986532043</v>
      </c>
      <c r="K133" s="276">
        <f t="shared" si="54"/>
        <v>4.9796207690944669</v>
      </c>
      <c r="L133" s="276">
        <f t="shared" ref="L133" si="55">L130/L129*100-100</f>
        <v>5.669599217986331</v>
      </c>
      <c r="M133" s="277">
        <f t="shared" si="54"/>
        <v>10.135841170323928</v>
      </c>
      <c r="N133" s="275">
        <f>N130/N129*100-100</f>
        <v>-11.868686868686879</v>
      </c>
      <c r="O133" s="276">
        <f t="shared" ref="O133:W133" si="56">O130/O129*100-100</f>
        <v>-7.4915824915824771</v>
      </c>
      <c r="P133" s="276">
        <f t="shared" si="56"/>
        <v>-2.9461279461279446</v>
      </c>
      <c r="Q133" s="276">
        <f t="shared" si="56"/>
        <v>-1.072261072261071</v>
      </c>
      <c r="R133" s="276">
        <f t="shared" si="56"/>
        <v>1.6222834404652389</v>
      </c>
      <c r="S133" s="276">
        <f t="shared" si="56"/>
        <v>3.0651340996168557</v>
      </c>
      <c r="T133" s="276">
        <f t="shared" si="56"/>
        <v>5.347593582887697</v>
      </c>
      <c r="U133" s="276">
        <f t="shared" si="56"/>
        <v>10.297418630751949</v>
      </c>
      <c r="V133" s="276">
        <f t="shared" si="56"/>
        <v>12.31762065095397</v>
      </c>
      <c r="W133" s="278">
        <f t="shared" si="56"/>
        <v>1.628664495114009</v>
      </c>
      <c r="X133" s="388"/>
      <c r="Y133" s="227"/>
      <c r="Z133" s="227"/>
      <c r="AB133" s="239"/>
      <c r="AC133" s="386"/>
    </row>
    <row r="134" spans="1:29" ht="13.5" thickBot="1" x14ac:dyDescent="0.25">
      <c r="A134" s="279" t="s">
        <v>27</v>
      </c>
      <c r="B134" s="280">
        <f>B130-B125</f>
        <v>21.017288801571794</v>
      </c>
      <c r="C134" s="281">
        <f t="shared" ref="C134:W134" si="57">C130-C125</f>
        <v>63.960145944428859</v>
      </c>
      <c r="D134" s="281">
        <f t="shared" si="57"/>
        <v>52.492964477247369</v>
      </c>
      <c r="E134" s="281">
        <f t="shared" si="57"/>
        <v>71.933567871339164</v>
      </c>
      <c r="F134" s="281">
        <f t="shared" si="57"/>
        <v>73.794032987618266</v>
      </c>
      <c r="G134" s="281">
        <f t="shared" si="57"/>
        <v>100.01728880157179</v>
      </c>
      <c r="H134" s="281">
        <f t="shared" si="57"/>
        <v>95.817288801571749</v>
      </c>
      <c r="I134" s="281">
        <f t="shared" si="57"/>
        <v>112.29347927776212</v>
      </c>
      <c r="J134" s="281">
        <f t="shared" si="57"/>
        <v>108.48395546823838</v>
      </c>
      <c r="K134" s="281">
        <f t="shared" si="57"/>
        <v>126.11553441560682</v>
      </c>
      <c r="L134" s="281">
        <f t="shared" si="57"/>
        <v>132.94632105963638</v>
      </c>
      <c r="M134" s="282">
        <f t="shared" si="57"/>
        <v>177.16211638777872</v>
      </c>
      <c r="N134" s="280">
        <f t="shared" si="57"/>
        <v>-40.682711198428251</v>
      </c>
      <c r="O134" s="281">
        <f t="shared" si="57"/>
        <v>2.6506221349051202</v>
      </c>
      <c r="P134" s="281">
        <f t="shared" si="57"/>
        <v>47.65062213490512</v>
      </c>
      <c r="Q134" s="281">
        <f t="shared" si="57"/>
        <v>66.201904186187107</v>
      </c>
      <c r="R134" s="281">
        <f t="shared" si="57"/>
        <v>92.877894862177754</v>
      </c>
      <c r="S134" s="281">
        <f t="shared" si="57"/>
        <v>107.16211638777861</v>
      </c>
      <c r="T134" s="281">
        <f t="shared" si="57"/>
        <v>129.75846527216004</v>
      </c>
      <c r="U134" s="281">
        <f t="shared" si="57"/>
        <v>178.76173324601609</v>
      </c>
      <c r="V134" s="281">
        <f t="shared" si="57"/>
        <v>198.76173324601609</v>
      </c>
      <c r="W134" s="283">
        <f t="shared" si="57"/>
        <v>92.941067303200384</v>
      </c>
      <c r="X134" s="388"/>
      <c r="Y134" s="227"/>
      <c r="Z134" s="227"/>
      <c r="AB134" s="239"/>
      <c r="AC134" s="386"/>
    </row>
    <row r="135" spans="1:29" x14ac:dyDescent="0.2">
      <c r="A135" s="284" t="s">
        <v>51</v>
      </c>
      <c r="B135" s="285">
        <v>673</v>
      </c>
      <c r="C135" s="286">
        <v>472</v>
      </c>
      <c r="D135" s="286">
        <v>472</v>
      </c>
      <c r="E135" s="286">
        <v>582</v>
      </c>
      <c r="F135" s="286">
        <v>583</v>
      </c>
      <c r="G135" s="286">
        <v>680</v>
      </c>
      <c r="H135" s="286">
        <v>681</v>
      </c>
      <c r="I135" s="286">
        <v>558</v>
      </c>
      <c r="J135" s="286">
        <v>560</v>
      </c>
      <c r="K135" s="286">
        <v>772</v>
      </c>
      <c r="L135" s="391">
        <v>421</v>
      </c>
      <c r="M135" s="287">
        <v>388</v>
      </c>
      <c r="N135" s="285">
        <v>211</v>
      </c>
      <c r="O135" s="286">
        <v>473</v>
      </c>
      <c r="P135" s="286">
        <v>660</v>
      </c>
      <c r="Q135" s="286">
        <v>804</v>
      </c>
      <c r="R135" s="286">
        <v>886</v>
      </c>
      <c r="S135" s="286">
        <v>772</v>
      </c>
      <c r="T135" s="286">
        <v>692</v>
      </c>
      <c r="U135" s="286">
        <v>471</v>
      </c>
      <c r="V135" s="286">
        <v>471</v>
      </c>
      <c r="W135" s="288">
        <f>SUM(B135:V135)</f>
        <v>12282</v>
      </c>
      <c r="X135" s="227" t="s">
        <v>56</v>
      </c>
      <c r="Y135" s="289">
        <f>V119-W135</f>
        <v>20</v>
      </c>
      <c r="Z135" s="290">
        <f>Y135/V119</f>
        <v>1.6257519102584946E-3</v>
      </c>
      <c r="AB135" s="239"/>
      <c r="AC135" s="386"/>
    </row>
    <row r="136" spans="1:29" x14ac:dyDescent="0.2">
      <c r="A136" s="291" t="s">
        <v>28</v>
      </c>
      <c r="B136" s="244">
        <v>50.5</v>
      </c>
      <c r="C136" s="242">
        <v>50</v>
      </c>
      <c r="D136" s="242">
        <v>50</v>
      </c>
      <c r="E136" s="242">
        <v>49.5</v>
      </c>
      <c r="F136" s="242">
        <v>49.5</v>
      </c>
      <c r="G136" s="242">
        <v>48.5</v>
      </c>
      <c r="H136" s="242">
        <v>48.5</v>
      </c>
      <c r="I136" s="242">
        <v>48</v>
      </c>
      <c r="J136" s="242">
        <v>48</v>
      </c>
      <c r="K136" s="242">
        <v>47</v>
      </c>
      <c r="L136" s="392">
        <v>47</v>
      </c>
      <c r="M136" s="245">
        <v>46.5</v>
      </c>
      <c r="N136" s="244">
        <v>52</v>
      </c>
      <c r="O136" s="242">
        <v>51</v>
      </c>
      <c r="P136" s="242">
        <v>51</v>
      </c>
      <c r="Q136" s="242">
        <v>49</v>
      </c>
      <c r="R136" s="242">
        <v>48.5</v>
      </c>
      <c r="S136" s="242">
        <v>48.5</v>
      </c>
      <c r="T136" s="242">
        <v>48.5</v>
      </c>
      <c r="U136" s="242">
        <v>46.5</v>
      </c>
      <c r="V136" s="242">
        <v>46</v>
      </c>
      <c r="W136" s="235"/>
      <c r="X136" s="227" t="s">
        <v>57</v>
      </c>
      <c r="Y136" s="227">
        <v>47.16</v>
      </c>
      <c r="Z136" s="227"/>
      <c r="AB136" s="239"/>
      <c r="AC136" s="386"/>
    </row>
    <row r="137" spans="1:29" ht="13.5" thickBot="1" x14ac:dyDescent="0.25">
      <c r="A137" s="292" t="s">
        <v>26</v>
      </c>
      <c r="B137" s="246">
        <f>B136-B124</f>
        <v>2</v>
      </c>
      <c r="C137" s="243">
        <f t="shared" ref="C137:V137" si="58">C136-C124</f>
        <v>2</v>
      </c>
      <c r="D137" s="243">
        <f t="shared" si="58"/>
        <v>2</v>
      </c>
      <c r="E137" s="243">
        <f t="shared" si="58"/>
        <v>2</v>
      </c>
      <c r="F137" s="243">
        <f t="shared" si="58"/>
        <v>2</v>
      </c>
      <c r="G137" s="243">
        <f t="shared" si="58"/>
        <v>1.5</v>
      </c>
      <c r="H137" s="243">
        <f t="shared" si="58"/>
        <v>1.5</v>
      </c>
      <c r="I137" s="243">
        <f t="shared" si="58"/>
        <v>1.5</v>
      </c>
      <c r="J137" s="243">
        <f t="shared" si="58"/>
        <v>1.5</v>
      </c>
      <c r="K137" s="243">
        <f t="shared" si="58"/>
        <v>1.5</v>
      </c>
      <c r="L137" s="243">
        <f t="shared" si="58"/>
        <v>1.5</v>
      </c>
      <c r="M137" s="247">
        <f t="shared" si="58"/>
        <v>1</v>
      </c>
      <c r="N137" s="246">
        <f t="shared" si="58"/>
        <v>2</v>
      </c>
      <c r="O137" s="243">
        <f t="shared" si="58"/>
        <v>2</v>
      </c>
      <c r="P137" s="243">
        <f t="shared" si="58"/>
        <v>2</v>
      </c>
      <c r="Q137" s="243">
        <f t="shared" si="58"/>
        <v>2</v>
      </c>
      <c r="R137" s="243">
        <f t="shared" si="58"/>
        <v>1.5</v>
      </c>
      <c r="S137" s="243">
        <f t="shared" si="58"/>
        <v>1.5</v>
      </c>
      <c r="T137" s="243">
        <f t="shared" si="58"/>
        <v>1.5</v>
      </c>
      <c r="U137" s="243">
        <f t="shared" si="58"/>
        <v>1</v>
      </c>
      <c r="V137" s="243">
        <f t="shared" si="58"/>
        <v>1</v>
      </c>
      <c r="W137" s="236"/>
      <c r="X137" s="227" t="s">
        <v>26</v>
      </c>
      <c r="Y137" s="362">
        <f>Y136-X120</f>
        <v>1.75</v>
      </c>
      <c r="Z137" s="227"/>
      <c r="AB137" s="239"/>
      <c r="AC137" s="386"/>
    </row>
    <row r="138" spans="1:29" x14ac:dyDescent="0.2">
      <c r="B138" s="239">
        <v>50.5</v>
      </c>
      <c r="C138" s="239">
        <v>50</v>
      </c>
      <c r="D138" s="239">
        <v>50</v>
      </c>
      <c r="E138" s="239">
        <v>49.5</v>
      </c>
      <c r="F138" s="239">
        <v>49.5</v>
      </c>
      <c r="L138" s="239">
        <v>47</v>
      </c>
      <c r="S138" s="239">
        <v>48.5</v>
      </c>
      <c r="T138" s="239">
        <v>48.5</v>
      </c>
    </row>
    <row r="139" spans="1:29" ht="13.5" thickBot="1" x14ac:dyDescent="0.25"/>
    <row r="140" spans="1:29" s="400" customFormat="1" ht="13.5" thickBot="1" x14ac:dyDescent="0.25">
      <c r="A140" s="249" t="s">
        <v>87</v>
      </c>
      <c r="B140" s="407" t="s">
        <v>50</v>
      </c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9"/>
      <c r="N140" s="407" t="s">
        <v>53</v>
      </c>
      <c r="O140" s="408"/>
      <c r="P140" s="408"/>
      <c r="Q140" s="408"/>
      <c r="R140" s="408"/>
      <c r="S140" s="408"/>
      <c r="T140" s="408"/>
      <c r="U140" s="408"/>
      <c r="V140" s="409"/>
      <c r="W140" s="297" t="s">
        <v>55</v>
      </c>
    </row>
    <row r="141" spans="1:29" s="400" customFormat="1" x14ac:dyDescent="0.2">
      <c r="A141" s="250" t="s">
        <v>54</v>
      </c>
      <c r="B141" s="330">
        <v>1</v>
      </c>
      <c r="C141" s="253">
        <v>2</v>
      </c>
      <c r="D141" s="253">
        <v>3</v>
      </c>
      <c r="E141" s="253">
        <v>4</v>
      </c>
      <c r="F141" s="253">
        <v>5</v>
      </c>
      <c r="G141" s="253">
        <v>6</v>
      </c>
      <c r="H141" s="253">
        <v>7</v>
      </c>
      <c r="I141" s="253">
        <v>8</v>
      </c>
      <c r="J141" s="253">
        <v>9</v>
      </c>
      <c r="K141" s="253">
        <v>10</v>
      </c>
      <c r="L141" s="389">
        <v>11</v>
      </c>
      <c r="M141" s="331">
        <v>12</v>
      </c>
      <c r="N141" s="251">
        <v>1</v>
      </c>
      <c r="O141" s="252">
        <v>2</v>
      </c>
      <c r="P141" s="252">
        <v>3</v>
      </c>
      <c r="Q141" s="252">
        <v>4</v>
      </c>
      <c r="R141" s="252">
        <v>5</v>
      </c>
      <c r="S141" s="252">
        <v>6</v>
      </c>
      <c r="T141" s="252">
        <v>7</v>
      </c>
      <c r="U141" s="252">
        <v>8</v>
      </c>
      <c r="V141" s="252">
        <v>9</v>
      </c>
      <c r="W141" s="296"/>
    </row>
    <row r="142" spans="1:29" s="400" customFormat="1" x14ac:dyDescent="0.2">
      <c r="A142" s="250" t="s">
        <v>2</v>
      </c>
      <c r="B142" s="254">
        <v>1</v>
      </c>
      <c r="C142" s="349">
        <v>2</v>
      </c>
      <c r="D142" s="349">
        <v>2</v>
      </c>
      <c r="E142" s="255">
        <v>3</v>
      </c>
      <c r="F142" s="255">
        <v>3</v>
      </c>
      <c r="G142" s="256">
        <v>4</v>
      </c>
      <c r="H142" s="256">
        <v>4</v>
      </c>
      <c r="I142" s="255">
        <v>5</v>
      </c>
      <c r="J142" s="255">
        <v>5</v>
      </c>
      <c r="K142" s="393">
        <v>6</v>
      </c>
      <c r="L142" s="394">
        <v>7</v>
      </c>
      <c r="M142" s="395">
        <v>8</v>
      </c>
      <c r="N142" s="254">
        <v>1</v>
      </c>
      <c r="O142" s="349">
        <v>2</v>
      </c>
      <c r="P142" s="255">
        <v>3</v>
      </c>
      <c r="Q142" s="256">
        <v>4</v>
      </c>
      <c r="R142" s="255">
        <v>5</v>
      </c>
      <c r="S142" s="393">
        <v>6</v>
      </c>
      <c r="T142" s="394">
        <v>7</v>
      </c>
      <c r="U142" s="396">
        <v>8</v>
      </c>
      <c r="V142" s="395">
        <v>8</v>
      </c>
      <c r="W142" s="226" t="s">
        <v>0</v>
      </c>
    </row>
    <row r="143" spans="1:29" s="400" customFormat="1" x14ac:dyDescent="0.2">
      <c r="A143" s="257" t="s">
        <v>3</v>
      </c>
      <c r="B143" s="258">
        <v>1080</v>
      </c>
      <c r="C143" s="259">
        <v>1080</v>
      </c>
      <c r="D143" s="259">
        <v>1080</v>
      </c>
      <c r="E143" s="259">
        <v>1080</v>
      </c>
      <c r="F143" s="259">
        <v>1080</v>
      </c>
      <c r="G143" s="259">
        <v>1080</v>
      </c>
      <c r="H143" s="259">
        <v>1080</v>
      </c>
      <c r="I143" s="259">
        <v>1080</v>
      </c>
      <c r="J143" s="259">
        <v>1080</v>
      </c>
      <c r="K143" s="259">
        <v>1080</v>
      </c>
      <c r="L143" s="390">
        <v>1080</v>
      </c>
      <c r="M143" s="260">
        <v>1080</v>
      </c>
      <c r="N143" s="258">
        <v>1080</v>
      </c>
      <c r="O143" s="259">
        <v>1080</v>
      </c>
      <c r="P143" s="259">
        <v>1080</v>
      </c>
      <c r="Q143" s="259">
        <v>1080</v>
      </c>
      <c r="R143" s="259">
        <v>1080</v>
      </c>
      <c r="S143" s="259">
        <v>1080</v>
      </c>
      <c r="T143" s="259">
        <v>1080</v>
      </c>
      <c r="U143" s="259">
        <v>1080</v>
      </c>
      <c r="V143" s="259">
        <v>1080</v>
      </c>
      <c r="W143" s="261">
        <v>1080</v>
      </c>
    </row>
    <row r="144" spans="1:29" s="400" customFormat="1" x14ac:dyDescent="0.2">
      <c r="A144" s="262" t="s">
        <v>6</v>
      </c>
      <c r="B144" s="263">
        <v>1031.4000000000001</v>
      </c>
      <c r="C144" s="264">
        <v>1066.1111111111111</v>
      </c>
      <c r="D144" s="264">
        <v>1061.7142857142858</v>
      </c>
      <c r="E144" s="264">
        <v>1080.4545454545455</v>
      </c>
      <c r="F144" s="264">
        <v>1080</v>
      </c>
      <c r="G144" s="264">
        <v>1115.2830188679245</v>
      </c>
      <c r="H144" s="264">
        <v>1099.2452830188679</v>
      </c>
      <c r="I144" s="264">
        <v>1128.6046511627908</v>
      </c>
      <c r="J144" s="264">
        <v>1111.1111111111111</v>
      </c>
      <c r="K144" s="264">
        <v>1137.5862068965516</v>
      </c>
      <c r="L144" s="311">
        <v>1130.3225806451612</v>
      </c>
      <c r="M144" s="265">
        <v>1183.3333333333333</v>
      </c>
      <c r="N144" s="263">
        <v>987.22222222222217</v>
      </c>
      <c r="O144" s="264">
        <v>1032.0588235294117</v>
      </c>
      <c r="P144" s="264">
        <v>1059.8076923076924</v>
      </c>
      <c r="Q144" s="264">
        <v>1073.1147540983607</v>
      </c>
      <c r="R144" s="264">
        <v>1086.4179104477612</v>
      </c>
      <c r="S144" s="264">
        <v>1125.344827586207</v>
      </c>
      <c r="T144" s="264">
        <v>1124.313725490196</v>
      </c>
      <c r="U144" s="264">
        <v>1152.8571428571429</v>
      </c>
      <c r="V144" s="264">
        <v>1174.2857142857142</v>
      </c>
      <c r="W144" s="266">
        <v>1098.4871244635194</v>
      </c>
    </row>
    <row r="145" spans="1:26" s="400" customFormat="1" x14ac:dyDescent="0.2">
      <c r="A145" s="250" t="s">
        <v>7</v>
      </c>
      <c r="B145" s="267">
        <v>100</v>
      </c>
      <c r="C145" s="268">
        <v>94.444444444444443</v>
      </c>
      <c r="D145" s="268">
        <v>91.428571428571431</v>
      </c>
      <c r="E145" s="268">
        <v>97.727272727272734</v>
      </c>
      <c r="F145" s="268">
        <v>93.023255813953483</v>
      </c>
      <c r="G145" s="268">
        <v>96.226415094339629</v>
      </c>
      <c r="H145" s="268">
        <v>96.226415094339629</v>
      </c>
      <c r="I145" s="268">
        <v>100</v>
      </c>
      <c r="J145" s="268">
        <v>100</v>
      </c>
      <c r="K145" s="268">
        <v>100</v>
      </c>
      <c r="L145" s="314">
        <v>100</v>
      </c>
      <c r="M145" s="269">
        <v>93.333333333333329</v>
      </c>
      <c r="N145" s="267">
        <v>100</v>
      </c>
      <c r="O145" s="268">
        <v>100</v>
      </c>
      <c r="P145" s="268">
        <v>100</v>
      </c>
      <c r="Q145" s="268">
        <v>100</v>
      </c>
      <c r="R145" s="268">
        <v>100</v>
      </c>
      <c r="S145" s="268">
        <v>100</v>
      </c>
      <c r="T145" s="268">
        <v>98.039215686274517</v>
      </c>
      <c r="U145" s="268">
        <v>100</v>
      </c>
      <c r="V145" s="268">
        <v>100</v>
      </c>
      <c r="W145" s="270">
        <v>91.738197424892704</v>
      </c>
      <c r="Y145" s="227"/>
      <c r="Z145" s="227"/>
    </row>
    <row r="146" spans="1:26" s="400" customFormat="1" x14ac:dyDescent="0.2">
      <c r="A146" s="250" t="s">
        <v>8</v>
      </c>
      <c r="B146" s="271">
        <v>4.8283885980221049E-2</v>
      </c>
      <c r="C146" s="272">
        <v>5.1483988147085782E-2</v>
      </c>
      <c r="D146" s="272">
        <v>4.6660316042396351E-2</v>
      </c>
      <c r="E146" s="272">
        <v>3.551601229573996E-2</v>
      </c>
      <c r="F146" s="272">
        <v>4.4830365821440496E-2</v>
      </c>
      <c r="G146" s="272">
        <v>4.7878334255521182E-2</v>
      </c>
      <c r="H146" s="272">
        <v>4.511863715983809E-2</v>
      </c>
      <c r="I146" s="272">
        <v>3.8293558558639217E-2</v>
      </c>
      <c r="J146" s="272">
        <v>4.2308391602613064E-2</v>
      </c>
      <c r="K146" s="272">
        <v>3.5886386388479651E-2</v>
      </c>
      <c r="L146" s="317">
        <v>4.536145316508091E-2</v>
      </c>
      <c r="M146" s="273">
        <v>5.4388815261507836E-2</v>
      </c>
      <c r="N146" s="271">
        <v>3.4731061618930276E-2</v>
      </c>
      <c r="O146" s="272">
        <v>3.4680032703440181E-2</v>
      </c>
      <c r="P146" s="272">
        <v>3.6095918859482344E-2</v>
      </c>
      <c r="Q146" s="272">
        <v>3.6013691662419772E-2</v>
      </c>
      <c r="R146" s="272">
        <v>3.4171285664139329E-2</v>
      </c>
      <c r="S146" s="272">
        <v>3.1707014736141015E-2</v>
      </c>
      <c r="T146" s="272">
        <v>3.9708472888397219E-2</v>
      </c>
      <c r="U146" s="272">
        <v>4.4692199569168659E-2</v>
      </c>
      <c r="V146" s="272">
        <v>4.0677015808516737E-2</v>
      </c>
      <c r="W146" s="274">
        <v>5.6077417946192934E-2</v>
      </c>
      <c r="Y146" s="227"/>
      <c r="Z146" s="227"/>
    </row>
    <row r="147" spans="1:26" s="400" customFormat="1" x14ac:dyDescent="0.2">
      <c r="A147" s="262" t="s">
        <v>1</v>
      </c>
      <c r="B147" s="275">
        <f>B144/B143*100-100</f>
        <v>-4.5</v>
      </c>
      <c r="C147" s="276">
        <f t="shared" ref="C147:E147" si="59">C144/C143*100-100</f>
        <v>-1.2860082304526799</v>
      </c>
      <c r="D147" s="276">
        <f t="shared" si="59"/>
        <v>-1.6931216931216966</v>
      </c>
      <c r="E147" s="276">
        <f t="shared" si="59"/>
        <v>4.2087542087543284E-2</v>
      </c>
      <c r="F147" s="276">
        <f>F144/F143*100-100</f>
        <v>0</v>
      </c>
      <c r="G147" s="276">
        <f t="shared" ref="G147:M147" si="60">G144/G143*100-100</f>
        <v>3.2669461914744886</v>
      </c>
      <c r="H147" s="276">
        <f t="shared" si="60"/>
        <v>1.7819706498951859</v>
      </c>
      <c r="I147" s="276">
        <f t="shared" si="60"/>
        <v>4.5004306632213655</v>
      </c>
      <c r="J147" s="276">
        <f t="shared" si="60"/>
        <v>2.8806584362139915</v>
      </c>
      <c r="K147" s="276">
        <f t="shared" si="60"/>
        <v>5.3320561941251583</v>
      </c>
      <c r="L147" s="276">
        <f t="shared" si="60"/>
        <v>4.6594982078852922</v>
      </c>
      <c r="M147" s="277">
        <f t="shared" si="60"/>
        <v>9.5679012345678984</v>
      </c>
      <c r="N147" s="275">
        <f>N144/N143*100-100</f>
        <v>-8.5905349794238646</v>
      </c>
      <c r="O147" s="276">
        <f t="shared" ref="O147:W147" si="61">O144/O143*100-100</f>
        <v>-4.4389978213507675</v>
      </c>
      <c r="P147" s="276">
        <f t="shared" si="61"/>
        <v>-1.8696581196581121</v>
      </c>
      <c r="Q147" s="276">
        <f t="shared" si="61"/>
        <v>-0.63752276867030844</v>
      </c>
      <c r="R147" s="276">
        <f t="shared" si="61"/>
        <v>0.59425096738530669</v>
      </c>
      <c r="S147" s="276">
        <f t="shared" si="61"/>
        <v>4.1985951468710141</v>
      </c>
      <c r="T147" s="276">
        <f t="shared" si="61"/>
        <v>4.1031227305737161</v>
      </c>
      <c r="U147" s="276">
        <f t="shared" si="61"/>
        <v>6.7460317460317469</v>
      </c>
      <c r="V147" s="276">
        <f t="shared" si="61"/>
        <v>8.7301587301587205</v>
      </c>
      <c r="W147" s="278">
        <f t="shared" si="61"/>
        <v>1.7117707836592047</v>
      </c>
      <c r="Y147" s="227"/>
      <c r="Z147" s="227"/>
    </row>
    <row r="148" spans="1:26" s="400" customFormat="1" ht="13.5" thickBot="1" x14ac:dyDescent="0.25">
      <c r="A148" s="279" t="s">
        <v>27</v>
      </c>
      <c r="B148" s="280">
        <f>B144-B130</f>
        <v>97.200000000000045</v>
      </c>
      <c r="C148" s="281">
        <f t="shared" ref="C148:W148" si="62">C144-C130</f>
        <v>88.968253968253975</v>
      </c>
      <c r="D148" s="281">
        <f t="shared" si="62"/>
        <v>96.038610038610159</v>
      </c>
      <c r="E148" s="281">
        <f t="shared" si="62"/>
        <v>95.33826638477808</v>
      </c>
      <c r="F148" s="281">
        <f t="shared" si="62"/>
        <v>93.023255813953483</v>
      </c>
      <c r="G148" s="281">
        <f t="shared" si="62"/>
        <v>102.08301886792447</v>
      </c>
      <c r="H148" s="281">
        <f t="shared" si="62"/>
        <v>90.245283018867894</v>
      </c>
      <c r="I148" s="281">
        <f t="shared" si="62"/>
        <v>103.12846068660042</v>
      </c>
      <c r="J148" s="281">
        <f t="shared" si="62"/>
        <v>89.444444444444457</v>
      </c>
      <c r="K148" s="281">
        <f t="shared" si="62"/>
        <v>98.287961282516562</v>
      </c>
      <c r="L148" s="281">
        <f t="shared" si="62"/>
        <v>84.193548387096598</v>
      </c>
      <c r="M148" s="282">
        <f t="shared" si="62"/>
        <v>92.988505747126283</v>
      </c>
      <c r="N148" s="280">
        <f t="shared" si="62"/>
        <v>114.72222222222217</v>
      </c>
      <c r="O148" s="281">
        <f t="shared" si="62"/>
        <v>116.22549019607834</v>
      </c>
      <c r="P148" s="281">
        <f t="shared" si="62"/>
        <v>98.974358974359006</v>
      </c>
      <c r="Q148" s="281">
        <f t="shared" si="62"/>
        <v>93.730138713745305</v>
      </c>
      <c r="R148" s="281">
        <f t="shared" si="62"/>
        <v>80.357304387155182</v>
      </c>
      <c r="S148" s="281">
        <f t="shared" si="62"/>
        <v>105.00000000000011</v>
      </c>
      <c r="T148" s="281">
        <f t="shared" si="62"/>
        <v>81.372549019607732</v>
      </c>
      <c r="U148" s="281">
        <f t="shared" si="62"/>
        <v>60.912698412698546</v>
      </c>
      <c r="V148" s="281">
        <f t="shared" si="62"/>
        <v>62.341269841269877</v>
      </c>
      <c r="W148" s="283">
        <f t="shared" si="62"/>
        <v>92.363345961890786</v>
      </c>
      <c r="Y148" s="227"/>
      <c r="Z148" s="227"/>
    </row>
    <row r="149" spans="1:26" s="400" customFormat="1" x14ac:dyDescent="0.2">
      <c r="A149" s="284" t="s">
        <v>51</v>
      </c>
      <c r="B149" s="285">
        <v>670</v>
      </c>
      <c r="C149" s="286">
        <v>472</v>
      </c>
      <c r="D149" s="286">
        <v>471</v>
      </c>
      <c r="E149" s="286">
        <v>582</v>
      </c>
      <c r="F149" s="286">
        <v>583</v>
      </c>
      <c r="G149" s="286">
        <v>680</v>
      </c>
      <c r="H149" s="286">
        <v>681</v>
      </c>
      <c r="I149" s="286">
        <v>558</v>
      </c>
      <c r="J149" s="286">
        <v>560</v>
      </c>
      <c r="K149" s="286">
        <v>772</v>
      </c>
      <c r="L149" s="391">
        <v>421</v>
      </c>
      <c r="M149" s="287">
        <v>388</v>
      </c>
      <c r="N149" s="285">
        <v>210</v>
      </c>
      <c r="O149" s="286">
        <v>473</v>
      </c>
      <c r="P149" s="286">
        <v>660</v>
      </c>
      <c r="Q149" s="286">
        <v>804</v>
      </c>
      <c r="R149" s="286">
        <v>886</v>
      </c>
      <c r="S149" s="286">
        <v>772</v>
      </c>
      <c r="T149" s="286">
        <v>692</v>
      </c>
      <c r="U149" s="286">
        <v>470</v>
      </c>
      <c r="V149" s="286">
        <v>471</v>
      </c>
      <c r="W149" s="288">
        <f>SUM(B149:V149)</f>
        <v>12276</v>
      </c>
      <c r="X149" s="227" t="s">
        <v>56</v>
      </c>
      <c r="Y149" s="289">
        <f>W135-W149</f>
        <v>6</v>
      </c>
      <c r="Z149" s="290">
        <f>Y149/W135</f>
        <v>4.8851978505129456E-4</v>
      </c>
    </row>
    <row r="150" spans="1:26" s="400" customFormat="1" x14ac:dyDescent="0.2">
      <c r="A150" s="291" t="s">
        <v>28</v>
      </c>
      <c r="B150" s="244">
        <v>52.5</v>
      </c>
      <c r="C150" s="242">
        <v>52</v>
      </c>
      <c r="D150" s="242">
        <v>52</v>
      </c>
      <c r="E150" s="242">
        <v>51.5</v>
      </c>
      <c r="F150" s="242">
        <v>51.5</v>
      </c>
      <c r="G150" s="242">
        <v>50.5</v>
      </c>
      <c r="H150" s="242">
        <v>50.5</v>
      </c>
      <c r="I150" s="242">
        <v>50</v>
      </c>
      <c r="J150" s="242">
        <v>50</v>
      </c>
      <c r="K150" s="242">
        <v>49</v>
      </c>
      <c r="L150" s="392">
        <v>49</v>
      </c>
      <c r="M150" s="245">
        <v>48.5</v>
      </c>
      <c r="N150" s="244">
        <v>54</v>
      </c>
      <c r="O150" s="242">
        <v>53</v>
      </c>
      <c r="P150" s="242">
        <v>53</v>
      </c>
      <c r="Q150" s="242">
        <v>51</v>
      </c>
      <c r="R150" s="242">
        <v>50.5</v>
      </c>
      <c r="S150" s="242">
        <v>50.5</v>
      </c>
      <c r="T150" s="242">
        <v>50.5</v>
      </c>
      <c r="U150" s="242">
        <v>48.5</v>
      </c>
      <c r="V150" s="242">
        <v>48</v>
      </c>
      <c r="W150" s="235"/>
      <c r="X150" s="227" t="s">
        <v>57</v>
      </c>
      <c r="Y150" s="227">
        <v>48.74</v>
      </c>
      <c r="Z150" s="227"/>
    </row>
    <row r="151" spans="1:26" s="400" customFormat="1" ht="13.5" thickBot="1" x14ac:dyDescent="0.25">
      <c r="A151" s="292" t="s">
        <v>26</v>
      </c>
      <c r="B151" s="246">
        <f>B150-B136</f>
        <v>2</v>
      </c>
      <c r="C151" s="243">
        <f t="shared" ref="C151:V151" si="63">C150-C136</f>
        <v>2</v>
      </c>
      <c r="D151" s="243">
        <f t="shared" si="63"/>
        <v>2</v>
      </c>
      <c r="E151" s="243">
        <f t="shared" si="63"/>
        <v>2</v>
      </c>
      <c r="F151" s="243">
        <f t="shared" si="63"/>
        <v>2</v>
      </c>
      <c r="G151" s="243">
        <f t="shared" si="63"/>
        <v>2</v>
      </c>
      <c r="H151" s="243">
        <f t="shared" si="63"/>
        <v>2</v>
      </c>
      <c r="I151" s="243">
        <f t="shared" si="63"/>
        <v>2</v>
      </c>
      <c r="J151" s="243">
        <f t="shared" si="63"/>
        <v>2</v>
      </c>
      <c r="K151" s="243">
        <f t="shared" si="63"/>
        <v>2</v>
      </c>
      <c r="L151" s="243">
        <f t="shared" si="63"/>
        <v>2</v>
      </c>
      <c r="M151" s="247">
        <f t="shared" si="63"/>
        <v>2</v>
      </c>
      <c r="N151" s="246">
        <f t="shared" si="63"/>
        <v>2</v>
      </c>
      <c r="O151" s="243">
        <f t="shared" si="63"/>
        <v>2</v>
      </c>
      <c r="P151" s="243">
        <f t="shared" si="63"/>
        <v>2</v>
      </c>
      <c r="Q151" s="243">
        <f t="shared" si="63"/>
        <v>2</v>
      </c>
      <c r="R151" s="243">
        <f t="shared" si="63"/>
        <v>2</v>
      </c>
      <c r="S151" s="243">
        <f t="shared" si="63"/>
        <v>2</v>
      </c>
      <c r="T151" s="243">
        <f t="shared" si="63"/>
        <v>2</v>
      </c>
      <c r="U151" s="243">
        <f t="shared" si="63"/>
        <v>2</v>
      </c>
      <c r="V151" s="243">
        <f t="shared" si="63"/>
        <v>2</v>
      </c>
      <c r="W151" s="236"/>
      <c r="X151" s="227" t="s">
        <v>26</v>
      </c>
      <c r="Y151" s="362">
        <f>Y150-Y136</f>
        <v>1.5800000000000054</v>
      </c>
      <c r="Z151" s="227"/>
    </row>
    <row r="153" spans="1:26" ht="13.5" thickBot="1" x14ac:dyDescent="0.25"/>
    <row r="154" spans="1:26" s="401" customFormat="1" ht="13.5" thickBot="1" x14ac:dyDescent="0.25">
      <c r="A154" s="249" t="s">
        <v>88</v>
      </c>
      <c r="B154" s="407" t="s">
        <v>50</v>
      </c>
      <c r="C154" s="408"/>
      <c r="D154" s="408"/>
      <c r="E154" s="408"/>
      <c r="F154" s="408"/>
      <c r="G154" s="408"/>
      <c r="H154" s="408"/>
      <c r="I154" s="408"/>
      <c r="J154" s="408"/>
      <c r="K154" s="408"/>
      <c r="L154" s="408"/>
      <c r="M154" s="409"/>
      <c r="N154" s="407" t="s">
        <v>53</v>
      </c>
      <c r="O154" s="408"/>
      <c r="P154" s="408"/>
      <c r="Q154" s="408"/>
      <c r="R154" s="408"/>
      <c r="S154" s="408"/>
      <c r="T154" s="408"/>
      <c r="U154" s="408"/>
      <c r="V154" s="409"/>
      <c r="W154" s="297" t="s">
        <v>55</v>
      </c>
    </row>
    <row r="155" spans="1:26" s="401" customFormat="1" x14ac:dyDescent="0.2">
      <c r="A155" s="250" t="s">
        <v>54</v>
      </c>
      <c r="B155" s="330">
        <v>1</v>
      </c>
      <c r="C155" s="253">
        <v>2</v>
      </c>
      <c r="D155" s="253">
        <v>3</v>
      </c>
      <c r="E155" s="253">
        <v>4</v>
      </c>
      <c r="F155" s="253">
        <v>5</v>
      </c>
      <c r="G155" s="253">
        <v>6</v>
      </c>
      <c r="H155" s="253">
        <v>7</v>
      </c>
      <c r="I155" s="253">
        <v>8</v>
      </c>
      <c r="J155" s="253">
        <v>9</v>
      </c>
      <c r="K155" s="253">
        <v>10</v>
      </c>
      <c r="L155" s="389">
        <v>11</v>
      </c>
      <c r="M155" s="331">
        <v>12</v>
      </c>
      <c r="N155" s="251">
        <v>1</v>
      </c>
      <c r="O155" s="252">
        <v>2</v>
      </c>
      <c r="P155" s="252">
        <v>3</v>
      </c>
      <c r="Q155" s="252">
        <v>4</v>
      </c>
      <c r="R155" s="252">
        <v>5</v>
      </c>
      <c r="S155" s="252">
        <v>6</v>
      </c>
      <c r="T155" s="252">
        <v>7</v>
      </c>
      <c r="U155" s="252">
        <v>8</v>
      </c>
      <c r="V155" s="252">
        <v>9</v>
      </c>
      <c r="W155" s="296"/>
    </row>
    <row r="156" spans="1:26" s="401" customFormat="1" x14ac:dyDescent="0.2">
      <c r="A156" s="250" t="s">
        <v>2</v>
      </c>
      <c r="B156" s="254">
        <v>1</v>
      </c>
      <c r="C156" s="349">
        <v>2</v>
      </c>
      <c r="D156" s="349">
        <v>2</v>
      </c>
      <c r="E156" s="255">
        <v>3</v>
      </c>
      <c r="F156" s="255">
        <v>3</v>
      </c>
      <c r="G156" s="256">
        <v>4</v>
      </c>
      <c r="H156" s="256">
        <v>4</v>
      </c>
      <c r="I156" s="255">
        <v>5</v>
      </c>
      <c r="J156" s="255">
        <v>5</v>
      </c>
      <c r="K156" s="393">
        <v>6</v>
      </c>
      <c r="L156" s="394">
        <v>7</v>
      </c>
      <c r="M156" s="395">
        <v>8</v>
      </c>
      <c r="N156" s="254">
        <v>1</v>
      </c>
      <c r="O156" s="349">
        <v>2</v>
      </c>
      <c r="P156" s="255">
        <v>3</v>
      </c>
      <c r="Q156" s="256">
        <v>4</v>
      </c>
      <c r="R156" s="255">
        <v>5</v>
      </c>
      <c r="S156" s="393">
        <v>6</v>
      </c>
      <c r="T156" s="394">
        <v>7</v>
      </c>
      <c r="U156" s="396">
        <v>8</v>
      </c>
      <c r="V156" s="395">
        <v>8</v>
      </c>
      <c r="W156" s="226" t="s">
        <v>0</v>
      </c>
    </row>
    <row r="157" spans="1:26" s="401" customFormat="1" x14ac:dyDescent="0.2">
      <c r="A157" s="257" t="s">
        <v>3</v>
      </c>
      <c r="B157" s="258">
        <v>1170</v>
      </c>
      <c r="C157" s="259">
        <v>1170</v>
      </c>
      <c r="D157" s="259">
        <v>1170</v>
      </c>
      <c r="E157" s="259">
        <v>1170</v>
      </c>
      <c r="F157" s="259">
        <v>1170</v>
      </c>
      <c r="G157" s="259">
        <v>1170</v>
      </c>
      <c r="H157" s="259">
        <v>1170</v>
      </c>
      <c r="I157" s="259">
        <v>1170</v>
      </c>
      <c r="J157" s="259">
        <v>1170</v>
      </c>
      <c r="K157" s="259">
        <v>1170</v>
      </c>
      <c r="L157" s="390">
        <v>1170</v>
      </c>
      <c r="M157" s="260">
        <v>1170</v>
      </c>
      <c r="N157" s="258">
        <v>1170</v>
      </c>
      <c r="O157" s="259">
        <v>1170</v>
      </c>
      <c r="P157" s="259">
        <v>1170</v>
      </c>
      <c r="Q157" s="259">
        <v>1170</v>
      </c>
      <c r="R157" s="259">
        <v>1170</v>
      </c>
      <c r="S157" s="259">
        <v>1170</v>
      </c>
      <c r="T157" s="259">
        <v>1170</v>
      </c>
      <c r="U157" s="259">
        <v>1170</v>
      </c>
      <c r="V157" s="259">
        <v>1170</v>
      </c>
      <c r="W157" s="261">
        <v>1170</v>
      </c>
    </row>
    <row r="158" spans="1:26" s="401" customFormat="1" x14ac:dyDescent="0.2">
      <c r="A158" s="262" t="s">
        <v>6</v>
      </c>
      <c r="B158" s="263">
        <v>1127.3333333333333</v>
      </c>
      <c r="C158" s="264">
        <v>1141.1111111111111</v>
      </c>
      <c r="D158" s="264">
        <v>1158.1081081081081</v>
      </c>
      <c r="E158" s="264">
        <v>1177.2727272727273</v>
      </c>
      <c r="F158" s="264">
        <v>1166.5853658536585</v>
      </c>
      <c r="G158" s="264">
        <v>1185.7142857142858</v>
      </c>
      <c r="H158" s="264">
        <v>1201.875</v>
      </c>
      <c r="I158" s="264">
        <v>1210</v>
      </c>
      <c r="J158" s="264">
        <v>1197.25</v>
      </c>
      <c r="K158" s="264">
        <v>1211.1111111111111</v>
      </c>
      <c r="L158" s="311">
        <v>1212.8571428571429</v>
      </c>
      <c r="M158" s="265">
        <v>1254.8275862068965</v>
      </c>
      <c r="N158" s="263">
        <v>1044.375</v>
      </c>
      <c r="O158" s="264">
        <v>1113.1707317073171</v>
      </c>
      <c r="P158" s="264">
        <v>1138.6538461538462</v>
      </c>
      <c r="Q158" s="264">
        <v>1140.3921568627452</v>
      </c>
      <c r="R158" s="264">
        <v>1157.5862068965516</v>
      </c>
      <c r="S158" s="264">
        <v>1186.6666666666667</v>
      </c>
      <c r="T158" s="264">
        <v>1179.8</v>
      </c>
      <c r="U158" s="264">
        <v>1275.3333333333333</v>
      </c>
      <c r="V158" s="264">
        <v>1288.7878787878788</v>
      </c>
      <c r="W158" s="266">
        <v>1179.1977401129943</v>
      </c>
    </row>
    <row r="159" spans="1:26" s="401" customFormat="1" x14ac:dyDescent="0.2">
      <c r="A159" s="250" t="s">
        <v>7</v>
      </c>
      <c r="B159" s="267">
        <v>95.555555555555557</v>
      </c>
      <c r="C159" s="268">
        <v>100</v>
      </c>
      <c r="D159" s="268">
        <v>100</v>
      </c>
      <c r="E159" s="268">
        <v>100</v>
      </c>
      <c r="F159" s="268">
        <v>100</v>
      </c>
      <c r="G159" s="268">
        <v>97.959183673469383</v>
      </c>
      <c r="H159" s="268">
        <v>100</v>
      </c>
      <c r="I159" s="268">
        <v>100</v>
      </c>
      <c r="J159" s="268">
        <v>100</v>
      </c>
      <c r="K159" s="268">
        <v>100</v>
      </c>
      <c r="L159" s="314">
        <v>100</v>
      </c>
      <c r="M159" s="269">
        <v>100</v>
      </c>
      <c r="N159" s="267">
        <v>93.75</v>
      </c>
      <c r="O159" s="268">
        <v>97.560975609756099</v>
      </c>
      <c r="P159" s="268">
        <v>100</v>
      </c>
      <c r="Q159" s="268">
        <v>100</v>
      </c>
      <c r="R159" s="268">
        <v>98.275862068965523</v>
      </c>
      <c r="S159" s="268">
        <v>98.333333333333329</v>
      </c>
      <c r="T159" s="268">
        <v>100</v>
      </c>
      <c r="U159" s="268">
        <v>90</v>
      </c>
      <c r="V159" s="268">
        <v>93.939393939393938</v>
      </c>
      <c r="W159" s="270">
        <v>91.299435028248581</v>
      </c>
      <c r="Y159" s="227"/>
      <c r="Z159" s="227"/>
    </row>
    <row r="160" spans="1:26" s="401" customFormat="1" x14ac:dyDescent="0.2">
      <c r="A160" s="250" t="s">
        <v>8</v>
      </c>
      <c r="B160" s="271">
        <v>4.9491368309657426E-2</v>
      </c>
      <c r="C160" s="272">
        <v>3.3989308034482038E-2</v>
      </c>
      <c r="D160" s="272">
        <v>3.3642855015127052E-2</v>
      </c>
      <c r="E160" s="272">
        <v>4.0711168781758886E-2</v>
      </c>
      <c r="F160" s="272">
        <v>3.1487653102382461E-2</v>
      </c>
      <c r="G160" s="272">
        <v>4.1978919012492392E-2</v>
      </c>
      <c r="H160" s="272">
        <v>4.1346286715561953E-2</v>
      </c>
      <c r="I160" s="272">
        <v>4.4201087803593886E-2</v>
      </c>
      <c r="J160" s="272">
        <v>3.9397989690503718E-2</v>
      </c>
      <c r="K160" s="272">
        <v>3.8880036881498443E-2</v>
      </c>
      <c r="L160" s="317">
        <v>4.8220234370926686E-2</v>
      </c>
      <c r="M160" s="273">
        <v>5.2596895986034356E-2</v>
      </c>
      <c r="N160" s="271">
        <v>5.2768378481593048E-2</v>
      </c>
      <c r="O160" s="272">
        <v>4.5480209107834423E-2</v>
      </c>
      <c r="P160" s="272">
        <v>3.5716624093414945E-2</v>
      </c>
      <c r="Q160" s="272">
        <v>3.2017697658883591E-2</v>
      </c>
      <c r="R160" s="272">
        <v>4.3499372859749204E-2</v>
      </c>
      <c r="S160" s="272">
        <v>4.1730267496749594E-2</v>
      </c>
      <c r="T160" s="272">
        <v>3.3712375625588237E-2</v>
      </c>
      <c r="U160" s="272">
        <v>5.689457978369343E-2</v>
      </c>
      <c r="V160" s="272">
        <v>5.0022096775943159E-2</v>
      </c>
      <c r="W160" s="274">
        <v>5.7312174452627852E-2</v>
      </c>
      <c r="Y160" s="227"/>
      <c r="Z160" s="227"/>
    </row>
    <row r="161" spans="1:26" s="401" customFormat="1" x14ac:dyDescent="0.2">
      <c r="A161" s="262" t="s">
        <v>1</v>
      </c>
      <c r="B161" s="275">
        <f>B158/B157*100-100</f>
        <v>-3.6467236467236432</v>
      </c>
      <c r="C161" s="276">
        <f t="shared" ref="C161:E161" si="64">C158/C157*100-100</f>
        <v>-2.4691358024691397</v>
      </c>
      <c r="D161" s="276">
        <f t="shared" si="64"/>
        <v>-1.0164010164010193</v>
      </c>
      <c r="E161" s="276">
        <f t="shared" si="64"/>
        <v>0.62160062160062068</v>
      </c>
      <c r="F161" s="276">
        <f>F158/F157*100-100</f>
        <v>-0.29184907233687341</v>
      </c>
      <c r="G161" s="276">
        <f t="shared" ref="G161:M161" si="65">G158/G157*100-100</f>
        <v>1.3431013431013383</v>
      </c>
      <c r="H161" s="276">
        <f t="shared" si="65"/>
        <v>2.7243589743589638</v>
      </c>
      <c r="I161" s="276">
        <f t="shared" si="65"/>
        <v>3.4188034188034351</v>
      </c>
      <c r="J161" s="276">
        <f t="shared" si="65"/>
        <v>2.3290598290598155</v>
      </c>
      <c r="K161" s="276">
        <f t="shared" si="65"/>
        <v>3.5137701804368362</v>
      </c>
      <c r="L161" s="276">
        <f t="shared" si="65"/>
        <v>3.6630036630036784</v>
      </c>
      <c r="M161" s="277">
        <f t="shared" si="65"/>
        <v>7.2502210433244869</v>
      </c>
      <c r="N161" s="275">
        <f>N158/N157*100-100</f>
        <v>-10.737179487179489</v>
      </c>
      <c r="O161" s="276">
        <f t="shared" ref="O161:W161" si="66">O158/O157*100-100</f>
        <v>-4.8572024181780193</v>
      </c>
      <c r="P161" s="276">
        <f t="shared" si="66"/>
        <v>-2.6791584483892166</v>
      </c>
      <c r="Q161" s="276">
        <f t="shared" si="66"/>
        <v>-2.5305848835260605</v>
      </c>
      <c r="R161" s="276">
        <f t="shared" si="66"/>
        <v>-1.0610079575596956</v>
      </c>
      <c r="S161" s="276">
        <f t="shared" si="66"/>
        <v>1.4245014245014289</v>
      </c>
      <c r="T161" s="276">
        <f t="shared" si="66"/>
        <v>0.83760683760682753</v>
      </c>
      <c r="U161" s="276">
        <f t="shared" si="66"/>
        <v>9.002849002849004</v>
      </c>
      <c r="V161" s="276">
        <f t="shared" si="66"/>
        <v>10.152810152810162</v>
      </c>
      <c r="W161" s="278">
        <f t="shared" si="66"/>
        <v>0.78613163358924965</v>
      </c>
      <c r="Y161" s="227"/>
      <c r="Z161" s="227"/>
    </row>
    <row r="162" spans="1:26" s="401" customFormat="1" ht="13.5" thickBot="1" x14ac:dyDescent="0.25">
      <c r="A162" s="279" t="s">
        <v>27</v>
      </c>
      <c r="B162" s="280">
        <f>B158-B144</f>
        <v>95.933333333333167</v>
      </c>
      <c r="C162" s="281">
        <f t="shared" ref="C162:W162" si="67">C158-C144</f>
        <v>75</v>
      </c>
      <c r="D162" s="281">
        <f t="shared" si="67"/>
        <v>96.393822393822347</v>
      </c>
      <c r="E162" s="281">
        <f t="shared" si="67"/>
        <v>96.818181818181756</v>
      </c>
      <c r="F162" s="281">
        <f t="shared" si="67"/>
        <v>86.585365853658459</v>
      </c>
      <c r="G162" s="281">
        <f t="shared" si="67"/>
        <v>70.431266846361268</v>
      </c>
      <c r="H162" s="281">
        <f t="shared" si="67"/>
        <v>102.62971698113211</v>
      </c>
      <c r="I162" s="281">
        <f t="shared" si="67"/>
        <v>81.395348837209212</v>
      </c>
      <c r="J162" s="281">
        <f t="shared" si="67"/>
        <v>86.138888888888914</v>
      </c>
      <c r="K162" s="281">
        <f t="shared" si="67"/>
        <v>73.524904214559456</v>
      </c>
      <c r="L162" s="281">
        <f t="shared" si="67"/>
        <v>82.534562211981665</v>
      </c>
      <c r="M162" s="282">
        <f t="shared" si="67"/>
        <v>71.494252873563255</v>
      </c>
      <c r="N162" s="280">
        <f t="shared" si="67"/>
        <v>57.152777777777828</v>
      </c>
      <c r="O162" s="281">
        <f t="shared" si="67"/>
        <v>81.111908177905434</v>
      </c>
      <c r="P162" s="281">
        <f t="shared" si="67"/>
        <v>78.846153846153811</v>
      </c>
      <c r="Q162" s="281">
        <f t="shared" si="67"/>
        <v>67.277402764384533</v>
      </c>
      <c r="R162" s="281">
        <f t="shared" si="67"/>
        <v>71.168296448790443</v>
      </c>
      <c r="S162" s="281">
        <f t="shared" si="67"/>
        <v>61.321839080459768</v>
      </c>
      <c r="T162" s="281">
        <f t="shared" si="67"/>
        <v>55.486274509803934</v>
      </c>
      <c r="U162" s="281">
        <f t="shared" si="67"/>
        <v>122.47619047619037</v>
      </c>
      <c r="V162" s="281">
        <f t="shared" si="67"/>
        <v>114.50216450216453</v>
      </c>
      <c r="W162" s="283">
        <f t="shared" si="67"/>
        <v>80.710615649474903</v>
      </c>
      <c r="Y162" s="227"/>
      <c r="Z162" s="227"/>
    </row>
    <row r="163" spans="1:26" s="401" customFormat="1" x14ac:dyDescent="0.2">
      <c r="A163" s="284" t="s">
        <v>51</v>
      </c>
      <c r="B163" s="285">
        <v>669</v>
      </c>
      <c r="C163" s="286">
        <v>472</v>
      </c>
      <c r="D163" s="286">
        <v>471</v>
      </c>
      <c r="E163" s="286">
        <v>582</v>
      </c>
      <c r="F163" s="286">
        <v>583</v>
      </c>
      <c r="G163" s="286">
        <v>679</v>
      </c>
      <c r="H163" s="286">
        <v>681</v>
      </c>
      <c r="I163" s="286">
        <v>558</v>
      </c>
      <c r="J163" s="286">
        <v>560</v>
      </c>
      <c r="K163" s="286">
        <v>772</v>
      </c>
      <c r="L163" s="391">
        <v>421</v>
      </c>
      <c r="M163" s="287">
        <v>388</v>
      </c>
      <c r="N163" s="285">
        <v>208</v>
      </c>
      <c r="O163" s="286">
        <v>473</v>
      </c>
      <c r="P163" s="286">
        <v>660</v>
      </c>
      <c r="Q163" s="286">
        <v>804</v>
      </c>
      <c r="R163" s="286">
        <v>886</v>
      </c>
      <c r="S163" s="286">
        <v>772</v>
      </c>
      <c r="T163" s="286">
        <v>692</v>
      </c>
      <c r="U163" s="286">
        <v>470</v>
      </c>
      <c r="V163" s="286">
        <v>471</v>
      </c>
      <c r="W163" s="288">
        <f>SUM(B163:V163)</f>
        <v>12272</v>
      </c>
      <c r="X163" s="227" t="s">
        <v>56</v>
      </c>
      <c r="Y163" s="289">
        <f>W149-W163</f>
        <v>4</v>
      </c>
      <c r="Z163" s="290">
        <f>Y163/W149</f>
        <v>3.2583903551645487E-4</v>
      </c>
    </row>
    <row r="164" spans="1:26" s="401" customFormat="1" x14ac:dyDescent="0.2">
      <c r="A164" s="291" t="s">
        <v>28</v>
      </c>
      <c r="B164" s="244">
        <v>54.5</v>
      </c>
      <c r="C164" s="242">
        <v>54</v>
      </c>
      <c r="D164" s="242">
        <v>54</v>
      </c>
      <c r="E164" s="242">
        <v>53.5</v>
      </c>
      <c r="F164" s="242">
        <v>53.5</v>
      </c>
      <c r="G164" s="242">
        <v>52.5</v>
      </c>
      <c r="H164" s="242">
        <v>52.5</v>
      </c>
      <c r="I164" s="242">
        <v>52</v>
      </c>
      <c r="J164" s="242">
        <v>52</v>
      </c>
      <c r="K164" s="242">
        <v>51</v>
      </c>
      <c r="L164" s="392">
        <v>51</v>
      </c>
      <c r="M164" s="245">
        <v>50.5</v>
      </c>
      <c r="N164" s="244">
        <v>56.5</v>
      </c>
      <c r="O164" s="242">
        <v>55.5</v>
      </c>
      <c r="P164" s="242">
        <v>55.5</v>
      </c>
      <c r="Q164" s="242">
        <v>53.5</v>
      </c>
      <c r="R164" s="242">
        <v>53</v>
      </c>
      <c r="S164" s="242">
        <v>53</v>
      </c>
      <c r="T164" s="242">
        <v>53</v>
      </c>
      <c r="U164" s="242">
        <v>50.5</v>
      </c>
      <c r="V164" s="242">
        <v>50</v>
      </c>
      <c r="W164" s="235"/>
      <c r="X164" s="227" t="s">
        <v>57</v>
      </c>
      <c r="Y164" s="227">
        <v>50.73</v>
      </c>
      <c r="Z164" s="227"/>
    </row>
    <row r="165" spans="1:26" s="401" customFormat="1" ht="13.5" thickBot="1" x14ac:dyDescent="0.25">
      <c r="A165" s="292" t="s">
        <v>26</v>
      </c>
      <c r="B165" s="246">
        <f>B164-B150</f>
        <v>2</v>
      </c>
      <c r="C165" s="243">
        <f t="shared" ref="C165:V165" si="68">C164-C150</f>
        <v>2</v>
      </c>
      <c r="D165" s="243">
        <f t="shared" si="68"/>
        <v>2</v>
      </c>
      <c r="E165" s="243">
        <f t="shared" si="68"/>
        <v>2</v>
      </c>
      <c r="F165" s="243">
        <f t="shared" si="68"/>
        <v>2</v>
      </c>
      <c r="G165" s="243">
        <f t="shared" si="68"/>
        <v>2</v>
      </c>
      <c r="H165" s="243">
        <f t="shared" si="68"/>
        <v>2</v>
      </c>
      <c r="I165" s="243">
        <f t="shared" si="68"/>
        <v>2</v>
      </c>
      <c r="J165" s="243">
        <f t="shared" si="68"/>
        <v>2</v>
      </c>
      <c r="K165" s="243">
        <f t="shared" si="68"/>
        <v>2</v>
      </c>
      <c r="L165" s="243">
        <f t="shared" si="68"/>
        <v>2</v>
      </c>
      <c r="M165" s="247">
        <f t="shared" si="68"/>
        <v>2</v>
      </c>
      <c r="N165" s="246">
        <f t="shared" si="68"/>
        <v>2.5</v>
      </c>
      <c r="O165" s="243">
        <f t="shared" si="68"/>
        <v>2.5</v>
      </c>
      <c r="P165" s="243">
        <f t="shared" si="68"/>
        <v>2.5</v>
      </c>
      <c r="Q165" s="243">
        <f t="shared" si="68"/>
        <v>2.5</v>
      </c>
      <c r="R165" s="243">
        <f t="shared" si="68"/>
        <v>2.5</v>
      </c>
      <c r="S165" s="243">
        <f t="shared" si="68"/>
        <v>2.5</v>
      </c>
      <c r="T165" s="243">
        <f t="shared" si="68"/>
        <v>2.5</v>
      </c>
      <c r="U165" s="243">
        <f t="shared" si="68"/>
        <v>2</v>
      </c>
      <c r="V165" s="243">
        <f t="shared" si="68"/>
        <v>2</v>
      </c>
      <c r="W165" s="236"/>
      <c r="X165" s="227" t="s">
        <v>26</v>
      </c>
      <c r="Y165" s="362">
        <f>Y164-Y150</f>
        <v>1.9899999999999949</v>
      </c>
      <c r="Z165" s="227"/>
    </row>
  </sheetData>
  <mergeCells count="25">
    <mergeCell ref="B126:M126"/>
    <mergeCell ref="Z110:AA110"/>
    <mergeCell ref="AC110:AD110"/>
    <mergeCell ref="M53:S53"/>
    <mergeCell ref="B53:L53"/>
    <mergeCell ref="B110:L110"/>
    <mergeCell ref="M110:U110"/>
    <mergeCell ref="B96:L96"/>
    <mergeCell ref="M96:U96"/>
    <mergeCell ref="B154:M154"/>
    <mergeCell ref="N154:V154"/>
    <mergeCell ref="F2:I2"/>
    <mergeCell ref="B9:J9"/>
    <mergeCell ref="K9:Q9"/>
    <mergeCell ref="B23:J23"/>
    <mergeCell ref="K23:Q23"/>
    <mergeCell ref="B37:J37"/>
    <mergeCell ref="K37:Q37"/>
    <mergeCell ref="M68:U68"/>
    <mergeCell ref="B82:L82"/>
    <mergeCell ref="M82:U82"/>
    <mergeCell ref="B68:L68"/>
    <mergeCell ref="B140:M140"/>
    <mergeCell ref="N140:V140"/>
    <mergeCell ref="N126:V12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2021-07-02T15:50:52Z</dcterms:modified>
</cp:coreProperties>
</file>