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2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AB193" i="248" l="1"/>
  <c r="G171" i="249"/>
  <c r="I175" i="251" l="1"/>
  <c r="D175" i="251"/>
  <c r="C175" i="251"/>
  <c r="B175" i="251"/>
  <c r="G173" i="251"/>
  <c r="I173" i="251" s="1"/>
  <c r="J173" i="251" s="1"/>
  <c r="G172" i="251"/>
  <c r="D172" i="251"/>
  <c r="C172" i="251"/>
  <c r="B172" i="251"/>
  <c r="G171" i="251"/>
  <c r="D171" i="251"/>
  <c r="C171" i="251"/>
  <c r="B171" i="251"/>
  <c r="K191" i="250"/>
  <c r="H191" i="250"/>
  <c r="G191" i="250"/>
  <c r="F191" i="250"/>
  <c r="E191" i="250"/>
  <c r="D191" i="250"/>
  <c r="C191" i="250"/>
  <c r="B191" i="250"/>
  <c r="I189" i="250"/>
  <c r="K189" i="250" s="1"/>
  <c r="L189" i="250" s="1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E175" i="249"/>
  <c r="D175" i="249"/>
  <c r="C175" i="249"/>
  <c r="B175" i="249"/>
  <c r="G173" i="249"/>
  <c r="I173" i="249" s="1"/>
  <c r="J173" i="249" s="1"/>
  <c r="G172" i="249"/>
  <c r="F172" i="249"/>
  <c r="E172" i="249"/>
  <c r="D172" i="249"/>
  <c r="C172" i="249"/>
  <c r="B172" i="249"/>
  <c r="E171" i="249"/>
  <c r="D171" i="249"/>
  <c r="C171" i="249"/>
  <c r="B171" i="249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O192" i="248" l="1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I191" i="248"/>
  <c r="J191" i="248"/>
  <c r="AA195" i="248"/>
  <c r="X195" i="248"/>
  <c r="W195" i="248"/>
  <c r="V195" i="248"/>
  <c r="U195" i="248"/>
  <c r="T195" i="248"/>
  <c r="S195" i="248"/>
  <c r="R195" i="248"/>
  <c r="Q195" i="248"/>
  <c r="P195" i="248"/>
  <c r="Y193" i="248"/>
  <c r="Y192" i="248"/>
  <c r="X192" i="248"/>
  <c r="W192" i="248"/>
  <c r="V192" i="248"/>
  <c r="U192" i="248"/>
  <c r="T192" i="248"/>
  <c r="S192" i="248"/>
  <c r="R192" i="248"/>
  <c r="Q192" i="248"/>
  <c r="P192" i="248"/>
  <c r="Y191" i="248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H191" i="248"/>
  <c r="G191" i="248"/>
  <c r="F191" i="248"/>
  <c r="E191" i="248"/>
  <c r="D191" i="248"/>
  <c r="C191" i="248"/>
  <c r="B191" i="248"/>
  <c r="I162" i="251" l="1"/>
  <c r="D162" i="251"/>
  <c r="C162" i="251"/>
  <c r="B162" i="251"/>
  <c r="G160" i="251"/>
  <c r="I160" i="251" s="1"/>
  <c r="J160" i="251" s="1"/>
  <c r="G159" i="251"/>
  <c r="D159" i="251"/>
  <c r="C159" i="251"/>
  <c r="B159" i="251"/>
  <c r="G158" i="251"/>
  <c r="D158" i="251"/>
  <c r="C158" i="251"/>
  <c r="B158" i="251"/>
  <c r="K177" i="250"/>
  <c r="H177" i="250"/>
  <c r="G177" i="250"/>
  <c r="F177" i="250"/>
  <c r="E177" i="250"/>
  <c r="D177" i="250"/>
  <c r="C177" i="250"/>
  <c r="B177" i="250"/>
  <c r="I175" i="250"/>
  <c r="K175" i="250" s="1"/>
  <c r="L175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E162" i="249"/>
  <c r="D162" i="249"/>
  <c r="C162" i="249"/>
  <c r="B162" i="249"/>
  <c r="G160" i="249"/>
  <c r="I160" i="249" s="1"/>
  <c r="J160" i="249" s="1"/>
  <c r="G159" i="249"/>
  <c r="F159" i="249"/>
  <c r="E159" i="249"/>
  <c r="D159" i="249"/>
  <c r="C159" i="249"/>
  <c r="B159" i="249"/>
  <c r="G158" i="249"/>
  <c r="E158" i="249"/>
  <c r="D158" i="249"/>
  <c r="C158" i="249"/>
  <c r="B158" i="249"/>
  <c r="Y179" i="248"/>
  <c r="V179" i="248"/>
  <c r="U179" i="248"/>
  <c r="T179" i="248"/>
  <c r="S179" i="248"/>
  <c r="R179" i="248"/>
  <c r="Q179" i="248"/>
  <c r="P179" i="248"/>
  <c r="O179" i="248"/>
  <c r="N179" i="248"/>
  <c r="M179" i="248"/>
  <c r="L179" i="248"/>
  <c r="K179" i="248"/>
  <c r="J179" i="248"/>
  <c r="I179" i="248"/>
  <c r="H179" i="248"/>
  <c r="G179" i="248"/>
  <c r="F179" i="248"/>
  <c r="E179" i="248"/>
  <c r="D179" i="248"/>
  <c r="C179" i="248"/>
  <c r="B179" i="248"/>
  <c r="W177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A193" i="248" l="1"/>
  <c r="I149" i="251"/>
  <c r="D149" i="251"/>
  <c r="C149" i="251"/>
  <c r="B149" i="251"/>
  <c r="G147" i="251"/>
  <c r="I147" i="251" s="1"/>
  <c r="J147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K161" i="250" s="1"/>
  <c r="L161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I147" i="249" s="1"/>
  <c r="J147" i="249" s="1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77" i="248" l="1"/>
  <c r="Z177" i="248" s="1"/>
  <c r="I136" i="251"/>
  <c r="D136" i="251"/>
  <c r="C136" i="251"/>
  <c r="B136" i="251"/>
  <c r="G134" i="251"/>
  <c r="I134" i="251" s="1"/>
  <c r="J134" i="251" s="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K147" i="250" s="1"/>
  <c r="L147" i="250" s="1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I134" i="249" s="1"/>
  <c r="J134" i="249" s="1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63" i="248" l="1"/>
  <c r="Z163" i="248" s="1"/>
  <c r="I123" i="251"/>
  <c r="D123" i="251"/>
  <c r="C123" i="251"/>
  <c r="B123" i="251"/>
  <c r="G121" i="251"/>
  <c r="I121" i="251" s="1"/>
  <c r="J121" i="251" s="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W134" i="248" l="1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Y149" i="248" s="1"/>
  <c r="Z149" i="248" s="1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I108" i="251" s="1"/>
  <c r="J108" i="251" s="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3" i="250" l="1"/>
  <c r="L133" i="250" s="1"/>
  <c r="I97" i="25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<sst xmlns="http://schemas.openxmlformats.org/spreadsheetml/2006/main" count="1281" uniqueCount="99">
  <si>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</si>
  <si>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</si>
  <si>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</si>
  <si>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</si>
  <si>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</si>
  <si>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</si>
  <si>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</si>
  <si>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</si>
  <si>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</si>
  <si>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</si>
  <si>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</si>
  <si>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</si>
  <si>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</si>
  <si>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</si>
  <si>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</si>
  <si>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</si>
  <si>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</si>
  <si>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</si>
  <si>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</si>
  <si>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</si>
  <si>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</si>
  <si>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</si>
  <si>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</si>
  <si>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</si>
  <si>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</si>
  <si>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</si>
  <si>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</si>
  <si>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</si>
  <si>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</si>
  <si>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</si>
  <si>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</si>
  <si>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</si>
  <si>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</si>
  <si>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</si>
  <si>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</si>
  <si>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</si>
  <si>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</si>
  <si>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</si>
  <si>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</si>
  <si>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</si>
  <si>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</si>
  <si>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</si>
  <si>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</si>
  <si>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</si>
  <si>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</si>
  <si>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</si>
  <si>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</si>
  <si>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</si>
  <si>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</si>
  <si>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</si>
  <si>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</si>
  <si>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</si>
  <si>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</si>
  <si>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</si>
  <si>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</si>
  <si>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</si>
  <si>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</si>
  <si>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</si>
  <si>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</si>
  <si>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</si>
  <si>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</si>
  <si>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</si>
  <si>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</si>
  <si>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</si>
  <si>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</si>
  <si>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</si>
  <si>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</si>
  <si>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</si>
  <si>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</si>
  <si>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</si>
  <si>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</si>
  <si>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</si>
  <si>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</si>
  <si>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</si>
  <si>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</si>
  <si>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</si>
  <si>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</si>
  <si>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</si>
  <si>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</si>
  <si>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</si>
  <si>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</si>
  <si>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</si>
  <si>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</si>
  <si>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</si>
  <si>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</si>
  <si>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</si>
  <si>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</si>
  <si>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</si>
  <si>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</si>
  <si>
    <t>Raro que durante 3 semanas consecutivas de la misma uniformidad.</t>
  </si>
  <si>
    <t>Semana 12</t>
  </si>
  <si>
    <t>Semana 13</t>
  </si>
  <si>
    <t>El dia de hoy realizamos grading en la caseta B</t>
  </si>
  <si>
    <t>Durante el manejo programado para este modulo, no alcanzamos a realizar el grading de esta cepa.</t>
  </si>
  <si>
    <t>El dia lunes realizaremos grading y selección de descartes a esta cepa con el personal de la granja.</t>
  </si>
  <si>
    <t>El sabado realizaremos grading a la linea macho 4x1</t>
  </si>
  <si>
    <t>RANGO</t>
  </si>
  <si>
    <t>GRS</t>
  </si>
  <si>
    <t>contar y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</si>
</sst>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1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6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407" t="s">
        <v>18</v>
      </c>
      <c r="C4" s="408"/>
      <c r="D4" s="408"/>
      <c r="E4" s="408"/>
      <c r="F4" s="408"/>
      <c r="G4" s="408"/>
      <c r="H4" s="408"/>
      <c r="I4" s="408"/>
      <c r="J4" s="409"/>
      <c r="K4" s="407" t="s">
        <v>21</v>
      </c>
      <c r="L4" s="408"/>
      <c r="M4" s="408"/>
      <c r="N4" s="408"/>
      <c r="O4" s="408"/>
      <c r="P4" s="408"/>
      <c r="Q4" s="408"/>
      <c r="R4" s="408"/>
      <c r="S4" s="408"/>
      <c r="T4" s="40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407" t="s">
        <v>23</v>
      </c>
      <c r="C17" s="408"/>
      <c r="D17" s="408"/>
      <c r="E17" s="408"/>
      <c r="F17" s="409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176"/>
  <sheetViews>
    <sheetView showGridLines="0" topLeftCell="A146" zoomScale="75" zoomScaleNormal="75" workbookViewId="0">
      <selection activeCell="B177" sqref="B177"/>
    </sheetView>
  </sheetViews>
  <sheetFormatPr baseColWidth="10" defaultColWidth="19.81640625" defaultRowHeight="12.5" x14ac:dyDescent="0.25"/>
  <cols>
    <col min="1" max="1" width="16.81640625" style="293" customWidth="1"/>
    <col min="2" max="2" width="11.26953125" style="293" customWidth="1"/>
    <col min="3" max="6" width="9.7265625" style="293" customWidth="1"/>
    <col min="7" max="7" width="9.26953125" style="293" bestFit="1" customWidth="1"/>
    <col min="8" max="8" width="10.7265625" style="293" customWidth="1"/>
    <col min="9" max="10" width="9.26953125" style="293" customWidth="1"/>
    <col min="11" max="11" width="9.81640625" style="293" customWidth="1"/>
    <col min="12" max="12" width="9.7265625" style="293" bestFit="1" customWidth="1"/>
    <col min="13" max="13" width="10.453125" style="293" customWidth="1"/>
    <col min="14" max="16" width="11" style="293" customWidth="1"/>
    <col min="17" max="16384" width="19.81640625" style="293"/>
  </cols>
  <sheetData>
    <row r="1" spans="1:7" x14ac:dyDescent="0.25">
      <c r="A1" s="293" t="s">
        <v>58</v>
      </c>
    </row>
    <row r="2" spans="1:7" x14ac:dyDescent="0.25">
      <c r="A2" s="293" t="s">
        <v>59</v>
      </c>
      <c r="B2" s="241">
        <v>37.5</v>
      </c>
    </row>
    <row r="3" spans="1:7" x14ac:dyDescent="0.25">
      <c r="A3" s="293" t="s">
        <v>7</v>
      </c>
      <c r="B3" s="293">
        <v>85</v>
      </c>
    </row>
    <row r="4" spans="1:7" x14ac:dyDescent="0.25">
      <c r="A4" s="293" t="s">
        <v>60</v>
      </c>
      <c r="B4" s="293">
        <v>3358</v>
      </c>
    </row>
    <row r="6" spans="1:7" x14ac:dyDescent="0.25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5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" thickBot="1" x14ac:dyDescent="0.3">
      <c r="A8" s="248"/>
    </row>
    <row r="9" spans="1:7" ht="13.5" thickBot="1" x14ac:dyDescent="0.3">
      <c r="A9" s="300" t="s">
        <v>49</v>
      </c>
      <c r="B9" s="412" t="s">
        <v>53</v>
      </c>
      <c r="C9" s="413"/>
      <c r="D9" s="413"/>
      <c r="E9" s="413"/>
      <c r="F9" s="414"/>
      <c r="G9" s="329" t="s">
        <v>0</v>
      </c>
    </row>
    <row r="10" spans="1:7" x14ac:dyDescent="0.25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5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5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5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5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" thickBot="1" x14ac:dyDescent="0.3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5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5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" thickBot="1" x14ac:dyDescent="0.3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" thickBot="1" x14ac:dyDescent="0.3"/>
    <row r="22" spans="1:10" s="351" customFormat="1" ht="13.5" thickBot="1" x14ac:dyDescent="0.3">
      <c r="A22" s="300" t="s">
        <v>63</v>
      </c>
      <c r="B22" s="412" t="s">
        <v>53</v>
      </c>
      <c r="C22" s="413"/>
      <c r="D22" s="413"/>
      <c r="E22" s="413"/>
      <c r="F22" s="414"/>
      <c r="G22" s="329" t="s">
        <v>0</v>
      </c>
    </row>
    <row r="23" spans="1:10" s="351" customFormat="1" x14ac:dyDescent="0.25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ht="13" x14ac:dyDescent="0.25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5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5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5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5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" thickBot="1" x14ac:dyDescent="0.3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5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5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" thickBot="1" x14ac:dyDescent="0.3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" thickBot="1" x14ac:dyDescent="0.3"/>
    <row r="35" spans="1:10" s="352" customFormat="1" ht="13.5" thickBot="1" x14ac:dyDescent="0.3">
      <c r="A35" s="300" t="s">
        <v>64</v>
      </c>
      <c r="B35" s="412" t="s">
        <v>53</v>
      </c>
      <c r="C35" s="413"/>
      <c r="D35" s="413"/>
      <c r="E35" s="413"/>
      <c r="F35" s="414"/>
      <c r="G35" s="329" t="s">
        <v>0</v>
      </c>
    </row>
    <row r="36" spans="1:10" s="352" customFormat="1" x14ac:dyDescent="0.25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ht="13" x14ac:dyDescent="0.25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5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5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5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5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" thickBot="1" x14ac:dyDescent="0.3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5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5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" thickBot="1" x14ac:dyDescent="0.3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" thickBot="1" x14ac:dyDescent="0.3"/>
    <row r="48" spans="1:10" s="354" customFormat="1" ht="13.5" thickBot="1" x14ac:dyDescent="0.3">
      <c r="A48" s="300" t="s">
        <v>67</v>
      </c>
      <c r="B48" s="412" t="s">
        <v>53</v>
      </c>
      <c r="C48" s="413"/>
      <c r="D48" s="413"/>
      <c r="E48" s="413"/>
      <c r="F48" s="414"/>
      <c r="G48" s="329" t="s">
        <v>0</v>
      </c>
    </row>
    <row r="49" spans="1:10" s="354" customFormat="1" x14ac:dyDescent="0.25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ht="13" x14ac:dyDescent="0.25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5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5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5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5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" thickBot="1" x14ac:dyDescent="0.3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5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5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" thickBot="1" x14ac:dyDescent="0.3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5">
      <c r="A59" s="248"/>
      <c r="B59" s="227"/>
      <c r="C59" s="227"/>
      <c r="D59" s="227"/>
      <c r="E59" s="227"/>
      <c r="F59" s="227"/>
      <c r="G59" s="227"/>
      <c r="I59" s="227"/>
    </row>
    <row r="60" spans="1:10" ht="13" thickBot="1" x14ac:dyDescent="0.3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3">
      <c r="A61" s="300" t="s">
        <v>72</v>
      </c>
      <c r="B61" s="412" t="s">
        <v>53</v>
      </c>
      <c r="C61" s="413"/>
      <c r="D61" s="413"/>
      <c r="E61" s="413"/>
      <c r="F61" s="414"/>
      <c r="G61" s="329" t="s">
        <v>0</v>
      </c>
    </row>
    <row r="62" spans="1:10" s="355" customFormat="1" x14ac:dyDescent="0.25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ht="13" x14ac:dyDescent="0.25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5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5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5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5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" thickBot="1" x14ac:dyDescent="0.3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5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5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" thickBot="1" x14ac:dyDescent="0.3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" thickBot="1" x14ac:dyDescent="0.3"/>
    <row r="74" spans="1:10" s="361" customFormat="1" ht="13.5" thickBot="1" x14ac:dyDescent="0.3">
      <c r="A74" s="300" t="s">
        <v>73</v>
      </c>
      <c r="B74" s="412" t="s">
        <v>53</v>
      </c>
      <c r="C74" s="413"/>
      <c r="D74" s="413"/>
      <c r="E74" s="413"/>
      <c r="F74" s="414"/>
      <c r="G74" s="329" t="s">
        <v>0</v>
      </c>
    </row>
    <row r="75" spans="1:10" s="361" customFormat="1" x14ac:dyDescent="0.25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ht="13" x14ac:dyDescent="0.25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5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5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5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5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" thickBot="1" x14ac:dyDescent="0.3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5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5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" thickBot="1" x14ac:dyDescent="0.3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" thickBot="1" x14ac:dyDescent="0.3"/>
    <row r="87" spans="1:11" s="374" customFormat="1" ht="13.5" thickBot="1" x14ac:dyDescent="0.3">
      <c r="A87" s="300" t="s">
        <v>74</v>
      </c>
      <c r="B87" s="412" t="s">
        <v>53</v>
      </c>
      <c r="C87" s="413"/>
      <c r="D87" s="413"/>
      <c r="E87" s="413"/>
      <c r="F87" s="414"/>
      <c r="G87" s="329" t="s">
        <v>0</v>
      </c>
    </row>
    <row r="88" spans="1:11" s="374" customFormat="1" x14ac:dyDescent="0.25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ht="13" x14ac:dyDescent="0.25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5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5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5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5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" thickBot="1" x14ac:dyDescent="0.3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5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5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" thickBot="1" x14ac:dyDescent="0.3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" thickBot="1" x14ac:dyDescent="0.3"/>
    <row r="100" spans="1:13" ht="13.5" thickBot="1" x14ac:dyDescent="0.3">
      <c r="A100" s="300" t="s">
        <v>79</v>
      </c>
      <c r="B100" s="412" t="s">
        <v>53</v>
      </c>
      <c r="C100" s="413"/>
      <c r="D100" s="413"/>
      <c r="E100" s="413"/>
      <c r="F100" s="414"/>
      <c r="G100" s="329" t="s">
        <v>0</v>
      </c>
      <c r="H100" s="382"/>
      <c r="I100" s="382"/>
      <c r="J100" s="382"/>
    </row>
    <row r="101" spans="1:13" x14ac:dyDescent="0.25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ht="13" x14ac:dyDescent="0.25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5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5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5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5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" thickBot="1" x14ac:dyDescent="0.3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5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5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" thickBot="1" x14ac:dyDescent="0.3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" thickBot="1" x14ac:dyDescent="0.3"/>
    <row r="113" spans="1:10" ht="13.5" thickBot="1" x14ac:dyDescent="0.3">
      <c r="A113" s="300" t="s">
        <v>85</v>
      </c>
      <c r="B113" s="412" t="s">
        <v>53</v>
      </c>
      <c r="C113" s="413"/>
      <c r="D113" s="413"/>
      <c r="E113" s="413"/>
      <c r="F113" s="414"/>
      <c r="G113" s="329" t="s">
        <v>0</v>
      </c>
      <c r="H113" s="388"/>
      <c r="I113" s="388"/>
      <c r="J113" s="388"/>
    </row>
    <row r="114" spans="1:10" x14ac:dyDescent="0.25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ht="13" x14ac:dyDescent="0.25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5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5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5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5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" thickBot="1" x14ac:dyDescent="0.3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5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5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" thickBot="1" x14ac:dyDescent="0.3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5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" thickBot="1" x14ac:dyDescent="0.3"/>
    <row r="126" spans="1:10" s="400" customFormat="1" ht="13.5" thickBot="1" x14ac:dyDescent="0.3">
      <c r="A126" s="300" t="s">
        <v>87</v>
      </c>
      <c r="B126" s="412" t="s">
        <v>53</v>
      </c>
      <c r="C126" s="413"/>
      <c r="D126" s="413"/>
      <c r="E126" s="413"/>
      <c r="F126" s="414"/>
      <c r="G126" s="329" t="s">
        <v>0</v>
      </c>
    </row>
    <row r="127" spans="1:10" s="400" customFormat="1" x14ac:dyDescent="0.25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ht="13" x14ac:dyDescent="0.25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5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5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5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5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" thickBot="1" x14ac:dyDescent="0.3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5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5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" thickBot="1" x14ac:dyDescent="0.3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" thickBot="1" x14ac:dyDescent="0.3"/>
    <row r="139" spans="1:10" s="401" customFormat="1" ht="13.5" thickBot="1" x14ac:dyDescent="0.3">
      <c r="A139" s="300" t="s">
        <v>88</v>
      </c>
      <c r="B139" s="412" t="s">
        <v>53</v>
      </c>
      <c r="C139" s="413"/>
      <c r="D139" s="413"/>
      <c r="E139" s="413"/>
      <c r="F139" s="414"/>
      <c r="G139" s="329" t="s">
        <v>0</v>
      </c>
    </row>
    <row r="140" spans="1:10" s="401" customFormat="1" x14ac:dyDescent="0.25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ht="13" x14ac:dyDescent="0.25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5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5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5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5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" thickBot="1" x14ac:dyDescent="0.3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5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5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" thickBot="1" x14ac:dyDescent="0.3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  <row r="151" spans="1:10" ht="13" thickBot="1" x14ac:dyDescent="0.3"/>
    <row r="152" spans="1:10" s="402" customFormat="1" ht="13.5" thickBot="1" x14ac:dyDescent="0.3">
      <c r="A152" s="300" t="s">
        <v>90</v>
      </c>
      <c r="B152" s="412" t="s">
        <v>53</v>
      </c>
      <c r="C152" s="413"/>
      <c r="D152" s="413"/>
      <c r="E152" s="413"/>
      <c r="F152" s="414"/>
      <c r="G152" s="329" t="s">
        <v>0</v>
      </c>
    </row>
    <row r="153" spans="1:10" s="402" customFormat="1" x14ac:dyDescent="0.25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402" customFormat="1" ht="13" x14ac:dyDescent="0.25">
      <c r="A154" s="307" t="s">
        <v>3</v>
      </c>
      <c r="B154" s="333">
        <v>1900</v>
      </c>
      <c r="C154" s="334">
        <v>1900</v>
      </c>
      <c r="D154" s="335">
        <v>1900</v>
      </c>
      <c r="E154" s="335">
        <v>1900</v>
      </c>
      <c r="F154" s="335">
        <v>1900</v>
      </c>
      <c r="G154" s="336">
        <v>1900</v>
      </c>
    </row>
    <row r="155" spans="1:10" s="402" customFormat="1" x14ac:dyDescent="0.25">
      <c r="A155" s="310" t="s">
        <v>6</v>
      </c>
      <c r="B155" s="337">
        <v>2122.2600000000002</v>
      </c>
      <c r="C155" s="338">
        <v>2270.8000000000002</v>
      </c>
      <c r="D155" s="338">
        <v>2315.4</v>
      </c>
      <c r="E155" s="338">
        <v>2352</v>
      </c>
      <c r="F155" s="338"/>
      <c r="G155" s="266">
        <v>2260.1</v>
      </c>
    </row>
    <row r="156" spans="1:10" s="402" customFormat="1" x14ac:dyDescent="0.25">
      <c r="A156" s="226" t="s">
        <v>7</v>
      </c>
      <c r="B156" s="339">
        <v>96.8</v>
      </c>
      <c r="C156" s="340">
        <v>95</v>
      </c>
      <c r="D156" s="341">
        <v>100</v>
      </c>
      <c r="E156" s="341">
        <v>92</v>
      </c>
      <c r="F156" s="341"/>
      <c r="G156" s="342">
        <v>89.52</v>
      </c>
    </row>
    <row r="157" spans="1:10" s="402" customFormat="1" x14ac:dyDescent="0.25">
      <c r="A157" s="226" t="s">
        <v>8</v>
      </c>
      <c r="B157" s="271">
        <v>4.5999999999999999E-2</v>
      </c>
      <c r="C157" s="272">
        <v>4.2999999999999997E-2</v>
      </c>
      <c r="D157" s="343">
        <v>4.4999999999999998E-2</v>
      </c>
      <c r="E157" s="343">
        <v>5.6000000000000001E-2</v>
      </c>
      <c r="F157" s="343"/>
      <c r="G157" s="344">
        <v>0.06</v>
      </c>
    </row>
    <row r="158" spans="1:10" s="402" customFormat="1" x14ac:dyDescent="0.25">
      <c r="A158" s="310" t="s">
        <v>1</v>
      </c>
      <c r="B158" s="275">
        <f t="shared" ref="B158:E158" si="33">B155/B154*100-100</f>
        <v>11.697894736842102</v>
      </c>
      <c r="C158" s="276">
        <f t="shared" si="33"/>
        <v>19.515789473684222</v>
      </c>
      <c r="D158" s="276">
        <f t="shared" si="33"/>
        <v>21.863157894736844</v>
      </c>
      <c r="E158" s="276">
        <f t="shared" si="33"/>
        <v>23.78947368421052</v>
      </c>
      <c r="F158" s="276"/>
      <c r="G158" s="278">
        <f t="shared" ref="G158" si="34">G155/G154*100-100</f>
        <v>18.952631578947347</v>
      </c>
    </row>
    <row r="159" spans="1:10" s="402" customFormat="1" ht="13" thickBot="1" x14ac:dyDescent="0.3">
      <c r="A159" s="226" t="s">
        <v>27</v>
      </c>
      <c r="B159" s="280">
        <f>B155-B142</f>
        <v>52.926666666666733</v>
      </c>
      <c r="C159" s="281">
        <f t="shared" ref="C159:G159" si="35">C155-C142</f>
        <v>64.133333333333667</v>
      </c>
      <c r="D159" s="281">
        <f t="shared" si="35"/>
        <v>84.685714285714312</v>
      </c>
      <c r="E159" s="281">
        <f t="shared" si="35"/>
        <v>118.66666666666652</v>
      </c>
      <c r="F159" s="281">
        <f t="shared" si="35"/>
        <v>0</v>
      </c>
      <c r="G159" s="283">
        <f t="shared" si="35"/>
        <v>77.218644067796504</v>
      </c>
    </row>
    <row r="160" spans="1:10" s="402" customFormat="1" x14ac:dyDescent="0.25">
      <c r="A160" s="324" t="s">
        <v>52</v>
      </c>
      <c r="B160" s="285">
        <v>386</v>
      </c>
      <c r="C160" s="286">
        <v>471</v>
      </c>
      <c r="D160" s="286">
        <v>381</v>
      </c>
      <c r="E160" s="286">
        <v>354</v>
      </c>
      <c r="F160" s="345"/>
      <c r="G160" s="346">
        <f>SUM(B160:F160)</f>
        <v>1592</v>
      </c>
      <c r="H160" s="402" t="s">
        <v>56</v>
      </c>
      <c r="I160" s="347">
        <f>G147-G160</f>
        <v>2</v>
      </c>
      <c r="J160" s="348">
        <f>I160/G147</f>
        <v>1.2547051442910915E-3</v>
      </c>
    </row>
    <row r="161" spans="1:11" s="402" customFormat="1" x14ac:dyDescent="0.25">
      <c r="A161" s="324" t="s">
        <v>28</v>
      </c>
      <c r="B161" s="231">
        <v>75</v>
      </c>
      <c r="C161" s="294">
        <v>75</v>
      </c>
      <c r="D161" s="294">
        <v>75</v>
      </c>
      <c r="E161" s="294">
        <v>75</v>
      </c>
      <c r="F161" s="294"/>
      <c r="G161" s="235"/>
      <c r="H161" s="402" t="s">
        <v>57</v>
      </c>
      <c r="I161" s="402">
        <v>72.989999999999995</v>
      </c>
    </row>
    <row r="162" spans="1:11" s="402" customFormat="1" ht="13" thickBot="1" x14ac:dyDescent="0.3">
      <c r="A162" s="327" t="s">
        <v>26</v>
      </c>
      <c r="B162" s="229">
        <f>B161-B148</f>
        <v>2</v>
      </c>
      <c r="C162" s="230">
        <f>C161-C148</f>
        <v>2</v>
      </c>
      <c r="D162" s="230">
        <f>D161-D148</f>
        <v>2</v>
      </c>
      <c r="E162" s="230">
        <f>E161-E148</f>
        <v>2</v>
      </c>
      <c r="F162" s="230"/>
      <c r="G162" s="236"/>
      <c r="H162" s="402" t="s">
        <v>26</v>
      </c>
      <c r="I162" s="384">
        <f>I161-I148</f>
        <v>0.98999999999999488</v>
      </c>
      <c r="J162" s="385"/>
    </row>
    <row r="164" spans="1:11" ht="13" thickBot="1" x14ac:dyDescent="0.3"/>
    <row r="165" spans="1:11" s="404" customFormat="1" ht="13.5" thickBot="1" x14ac:dyDescent="0.3">
      <c r="A165" s="300" t="s">
        <v>91</v>
      </c>
      <c r="B165" s="412" t="s">
        <v>53</v>
      </c>
      <c r="C165" s="413"/>
      <c r="D165" s="413"/>
      <c r="E165" s="413"/>
      <c r="F165" s="414"/>
      <c r="G165" s="329" t="s">
        <v>0</v>
      </c>
    </row>
    <row r="166" spans="1:11" s="404" customFormat="1" x14ac:dyDescent="0.25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1" s="404" customFormat="1" ht="13" x14ac:dyDescent="0.25">
      <c r="A167" s="307" t="s">
        <v>3</v>
      </c>
      <c r="B167" s="333">
        <v>2010</v>
      </c>
      <c r="C167" s="334">
        <v>2010</v>
      </c>
      <c r="D167" s="335">
        <v>2010</v>
      </c>
      <c r="E167" s="335">
        <v>2010</v>
      </c>
      <c r="F167" s="335">
        <v>2010</v>
      </c>
      <c r="G167" s="336">
        <v>2010</v>
      </c>
    </row>
    <row r="168" spans="1:11" s="404" customFormat="1" x14ac:dyDescent="0.25">
      <c r="A168" s="310" t="s">
        <v>6</v>
      </c>
      <c r="B168" s="337">
        <v>2361.4299999999998</v>
      </c>
      <c r="C168" s="338">
        <v>2331.8000000000002</v>
      </c>
      <c r="D168" s="338">
        <v>2357.6999999999998</v>
      </c>
      <c r="E168" s="338">
        <v>2440.69</v>
      </c>
      <c r="F168" s="338"/>
      <c r="G168" s="266">
        <v>2371.6</v>
      </c>
    </row>
    <row r="169" spans="1:11" s="404" customFormat="1" x14ac:dyDescent="0.25">
      <c r="A169" s="226" t="s">
        <v>7</v>
      </c>
      <c r="B169" s="339">
        <v>32.1</v>
      </c>
      <c r="C169" s="340">
        <v>88.2</v>
      </c>
      <c r="D169" s="341">
        <v>96.2</v>
      </c>
      <c r="E169" s="341">
        <v>96.55</v>
      </c>
      <c r="F169" s="341"/>
      <c r="G169" s="342">
        <v>77.78</v>
      </c>
    </row>
    <row r="170" spans="1:11" s="404" customFormat="1" x14ac:dyDescent="0.25">
      <c r="A170" s="226" t="s">
        <v>8</v>
      </c>
      <c r="B170" s="271">
        <v>0.13700000000000001</v>
      </c>
      <c r="C170" s="272">
        <v>6.6000000000000003E-2</v>
      </c>
      <c r="D170" s="343">
        <v>5.2999999999999999E-2</v>
      </c>
      <c r="E170" s="343">
        <v>5.0999999999999997E-2</v>
      </c>
      <c r="F170" s="343"/>
      <c r="G170" s="344">
        <v>8.5000000000000006E-2</v>
      </c>
    </row>
    <row r="171" spans="1:11" s="404" customFormat="1" x14ac:dyDescent="0.25">
      <c r="A171" s="310" t="s">
        <v>1</v>
      </c>
      <c r="B171" s="275">
        <f t="shared" ref="B171:E171" si="36">B168/B167*100-100</f>
        <v>17.484079601990032</v>
      </c>
      <c r="C171" s="276">
        <f t="shared" si="36"/>
        <v>16.009950248756226</v>
      </c>
      <c r="D171" s="276">
        <f t="shared" si="36"/>
        <v>17.298507462686558</v>
      </c>
      <c r="E171" s="276">
        <f t="shared" si="36"/>
        <v>21.42736318407961</v>
      </c>
      <c r="F171" s="276"/>
      <c r="G171" s="278">
        <f t="shared" ref="G171" si="37">G168/G167*100-100</f>
        <v>17.990049751243788</v>
      </c>
    </row>
    <row r="172" spans="1:11" s="404" customFormat="1" ht="13" thickBot="1" x14ac:dyDescent="0.3">
      <c r="A172" s="226" t="s">
        <v>27</v>
      </c>
      <c r="B172" s="280">
        <f>B168-B155</f>
        <v>239.16999999999962</v>
      </c>
      <c r="C172" s="281">
        <f t="shared" ref="C172:G172" si="38">C168-C155</f>
        <v>61</v>
      </c>
      <c r="D172" s="281">
        <f t="shared" si="38"/>
        <v>42.299999999999727</v>
      </c>
      <c r="E172" s="281">
        <f t="shared" si="38"/>
        <v>88.690000000000055</v>
      </c>
      <c r="F172" s="281">
        <f t="shared" si="38"/>
        <v>0</v>
      </c>
      <c r="G172" s="283">
        <f t="shared" si="38"/>
        <v>111.5</v>
      </c>
    </row>
    <row r="173" spans="1:11" s="404" customFormat="1" x14ac:dyDescent="0.25">
      <c r="A173" s="324" t="s">
        <v>52</v>
      </c>
      <c r="B173" s="285">
        <v>383</v>
      </c>
      <c r="C173" s="286">
        <v>470</v>
      </c>
      <c r="D173" s="286">
        <v>381</v>
      </c>
      <c r="E173" s="286">
        <v>354</v>
      </c>
      <c r="F173" s="345"/>
      <c r="G173" s="346">
        <f>SUM(B173:F173)</f>
        <v>1588</v>
      </c>
      <c r="H173" s="404" t="s">
        <v>56</v>
      </c>
      <c r="I173" s="347">
        <f>G160-G173</f>
        <v>4</v>
      </c>
      <c r="J173" s="348">
        <f>I173/G160</f>
        <v>2.5125628140703518E-3</v>
      </c>
      <c r="K173" s="356" t="s">
        <v>94</v>
      </c>
    </row>
    <row r="174" spans="1:11" s="404" customFormat="1" x14ac:dyDescent="0.25">
      <c r="A174" s="324" t="s">
        <v>28</v>
      </c>
      <c r="B174" s="231">
        <v>77</v>
      </c>
      <c r="C174" s="294">
        <v>77</v>
      </c>
      <c r="D174" s="294">
        <v>77</v>
      </c>
      <c r="E174" s="294">
        <v>77</v>
      </c>
      <c r="F174" s="294"/>
      <c r="G174" s="235"/>
      <c r="H174" s="404" t="s">
        <v>57</v>
      </c>
      <c r="I174" s="404">
        <v>75</v>
      </c>
      <c r="K174" s="356" t="s">
        <v>93</v>
      </c>
    </row>
    <row r="175" spans="1:11" s="404" customFormat="1" ht="13" thickBot="1" x14ac:dyDescent="0.3">
      <c r="A175" s="327" t="s">
        <v>26</v>
      </c>
      <c r="B175" s="229">
        <f>B174-B161</f>
        <v>2</v>
      </c>
      <c r="C175" s="230">
        <f>C174-C161</f>
        <v>2</v>
      </c>
      <c r="D175" s="230">
        <f>D174-D161</f>
        <v>2</v>
      </c>
      <c r="E175" s="230">
        <f>E174-E161</f>
        <v>2</v>
      </c>
      <c r="F175" s="230"/>
      <c r="G175" s="236"/>
      <c r="H175" s="404" t="s">
        <v>26</v>
      </c>
      <c r="I175" s="384">
        <f>I174-I161</f>
        <v>2.0100000000000051</v>
      </c>
      <c r="J175" s="385"/>
    </row>
    <row r="176" spans="1:11" x14ac:dyDescent="0.25">
      <c r="B176" s="293" t="s">
        <v>98</v>
      </c>
    </row>
  </sheetData>
  <mergeCells count="13"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191"/>
  <sheetViews>
    <sheetView showGridLines="0" topLeftCell="A158" zoomScale="73" zoomScaleNormal="73" workbookViewId="0">
      <selection activeCell="Q186" sqref="Q186"/>
    </sheetView>
  </sheetViews>
  <sheetFormatPr baseColWidth="10" defaultColWidth="11.453125" defaultRowHeight="12.5" x14ac:dyDescent="0.25"/>
  <cols>
    <col min="1" max="1" width="16.26953125" style="293" bestFit="1" customWidth="1"/>
    <col min="2" max="6" width="9.7265625" style="293" customWidth="1"/>
    <col min="7" max="7" width="10.1796875" style="293" bestFit="1" customWidth="1"/>
    <col min="8" max="8" width="10.81640625" style="293" customWidth="1"/>
    <col min="9" max="10" width="11.453125" style="293" bestFit="1" customWidth="1"/>
    <col min="11" max="16384" width="11.453125" style="293"/>
  </cols>
  <sheetData>
    <row r="1" spans="1:11" x14ac:dyDescent="0.25">
      <c r="A1" s="293" t="s">
        <v>58</v>
      </c>
    </row>
    <row r="2" spans="1:11" x14ac:dyDescent="0.25">
      <c r="A2" s="293" t="s">
        <v>59</v>
      </c>
      <c r="B2" s="241">
        <v>41.3</v>
      </c>
    </row>
    <row r="3" spans="1:11" x14ac:dyDescent="0.25">
      <c r="A3" s="293" t="s">
        <v>7</v>
      </c>
      <c r="B3" s="293">
        <v>76</v>
      </c>
    </row>
    <row r="4" spans="1:11" x14ac:dyDescent="0.25">
      <c r="A4" s="293" t="s">
        <v>60</v>
      </c>
      <c r="B4" s="293">
        <v>3754</v>
      </c>
    </row>
    <row r="6" spans="1:11" x14ac:dyDescent="0.25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5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" thickBot="1" x14ac:dyDescent="0.3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3">
      <c r="A9" s="300" t="s">
        <v>49</v>
      </c>
      <c r="B9" s="412" t="s">
        <v>50</v>
      </c>
      <c r="C9" s="413"/>
      <c r="D9" s="413"/>
      <c r="E9" s="413"/>
      <c r="F9" s="413"/>
      <c r="G9" s="414"/>
      <c r="H9" s="328" t="s">
        <v>0</v>
      </c>
      <c r="I9" s="227"/>
    </row>
    <row r="10" spans="1:11" x14ac:dyDescent="0.25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ht="13" x14ac:dyDescent="0.25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ht="13" x14ac:dyDescent="0.25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ht="13" x14ac:dyDescent="0.25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ht="13" x14ac:dyDescent="0.25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5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5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" thickBot="1" x14ac:dyDescent="0.3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5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5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" thickBot="1" x14ac:dyDescent="0.3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" thickBot="1" x14ac:dyDescent="0.3"/>
    <row r="23" spans="1:11" s="351" customFormat="1" ht="13.5" thickBot="1" x14ac:dyDescent="0.3">
      <c r="A23" s="300" t="s">
        <v>63</v>
      </c>
      <c r="B23" s="412" t="s">
        <v>50</v>
      </c>
      <c r="C23" s="413"/>
      <c r="D23" s="413"/>
      <c r="E23" s="413"/>
      <c r="F23" s="413"/>
      <c r="G23" s="414"/>
      <c r="H23" s="328" t="s">
        <v>0</v>
      </c>
      <c r="I23" s="227"/>
    </row>
    <row r="24" spans="1:11" s="351" customFormat="1" x14ac:dyDescent="0.25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ht="13" x14ac:dyDescent="0.25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ht="13" x14ac:dyDescent="0.25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ht="13" x14ac:dyDescent="0.25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ht="13" x14ac:dyDescent="0.25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5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5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" thickBot="1" x14ac:dyDescent="0.3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5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5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" thickBot="1" x14ac:dyDescent="0.3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5">
      <c r="B35" s="293">
        <v>34.5</v>
      </c>
      <c r="D35" s="293">
        <v>33.5</v>
      </c>
    </row>
    <row r="36" spans="1:11" ht="13" thickBot="1" x14ac:dyDescent="0.3"/>
    <row r="37" spans="1:11" s="352" customFormat="1" ht="13.5" thickBot="1" x14ac:dyDescent="0.3">
      <c r="A37" s="300" t="s">
        <v>64</v>
      </c>
      <c r="B37" s="412" t="s">
        <v>50</v>
      </c>
      <c r="C37" s="413"/>
      <c r="D37" s="413"/>
      <c r="E37" s="413"/>
      <c r="F37" s="413"/>
      <c r="G37" s="414"/>
      <c r="H37" s="328" t="s">
        <v>0</v>
      </c>
      <c r="I37" s="227"/>
    </row>
    <row r="38" spans="1:11" s="352" customFormat="1" x14ac:dyDescent="0.25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ht="13" x14ac:dyDescent="0.25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ht="13" x14ac:dyDescent="0.25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ht="13" x14ac:dyDescent="0.25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ht="13" x14ac:dyDescent="0.25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5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5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" thickBot="1" x14ac:dyDescent="0.3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5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5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" thickBot="1" x14ac:dyDescent="0.3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5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5">
      <c r="G50" s="359" t="s">
        <v>66</v>
      </c>
    </row>
    <row r="51" spans="1:13" ht="13" thickBot="1" x14ac:dyDescent="0.3">
      <c r="C51" s="353"/>
      <c r="D51" s="353"/>
      <c r="E51" s="353"/>
      <c r="F51" s="353"/>
      <c r="G51" s="353"/>
    </row>
    <row r="52" spans="1:13" s="354" customFormat="1" ht="13.5" thickBot="1" x14ac:dyDescent="0.3">
      <c r="A52" s="300" t="s">
        <v>67</v>
      </c>
      <c r="B52" s="412" t="s">
        <v>50</v>
      </c>
      <c r="C52" s="413"/>
      <c r="D52" s="413"/>
      <c r="E52" s="413"/>
      <c r="F52" s="413"/>
      <c r="G52" s="414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5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ht="13" x14ac:dyDescent="0.25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ht="13" x14ac:dyDescent="0.25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ht="13" x14ac:dyDescent="0.25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ht="13" x14ac:dyDescent="0.25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5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5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" thickBot="1" x14ac:dyDescent="0.3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5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5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" thickBot="1" x14ac:dyDescent="0.3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" thickBot="1" x14ac:dyDescent="0.3"/>
    <row r="66" spans="1:12" ht="13.5" thickBot="1" x14ac:dyDescent="0.3">
      <c r="A66" s="300" t="s">
        <v>72</v>
      </c>
      <c r="B66" s="412" t="s">
        <v>50</v>
      </c>
      <c r="C66" s="413"/>
      <c r="D66" s="413"/>
      <c r="E66" s="413"/>
      <c r="F66" s="413"/>
      <c r="G66" s="414"/>
      <c r="H66" s="328" t="s">
        <v>0</v>
      </c>
      <c r="I66" s="227"/>
      <c r="J66" s="355"/>
      <c r="K66" s="355"/>
    </row>
    <row r="67" spans="1:12" x14ac:dyDescent="0.25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ht="13" x14ac:dyDescent="0.25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ht="13" x14ac:dyDescent="0.25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ht="13" x14ac:dyDescent="0.25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ht="13" x14ac:dyDescent="0.25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5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5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" thickBot="1" x14ac:dyDescent="0.3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5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5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" thickBot="1" x14ac:dyDescent="0.3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" thickBot="1" x14ac:dyDescent="0.3"/>
    <row r="80" spans="1:12" s="361" customFormat="1" ht="13.5" thickBot="1" x14ac:dyDescent="0.3">
      <c r="A80" s="300" t="s">
        <v>73</v>
      </c>
      <c r="B80" s="412" t="s">
        <v>50</v>
      </c>
      <c r="C80" s="413"/>
      <c r="D80" s="413"/>
      <c r="E80" s="413"/>
      <c r="F80" s="413"/>
      <c r="G80" s="414"/>
      <c r="H80" s="328" t="s">
        <v>0</v>
      </c>
      <c r="I80" s="227"/>
    </row>
    <row r="81" spans="1:12" s="361" customFormat="1" x14ac:dyDescent="0.25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ht="13" x14ac:dyDescent="0.25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ht="13" x14ac:dyDescent="0.25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ht="13" x14ac:dyDescent="0.25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ht="13" x14ac:dyDescent="0.25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5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5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" thickBot="1" x14ac:dyDescent="0.3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5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5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" thickBot="1" x14ac:dyDescent="0.3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" thickBot="1" x14ac:dyDescent="0.3"/>
    <row r="94" spans="1:12" s="374" customFormat="1" ht="13.5" thickBot="1" x14ac:dyDescent="0.3">
      <c r="A94" s="300" t="s">
        <v>74</v>
      </c>
      <c r="B94" s="412" t="s">
        <v>50</v>
      </c>
      <c r="C94" s="413"/>
      <c r="D94" s="413"/>
      <c r="E94" s="413"/>
      <c r="F94" s="413"/>
      <c r="G94" s="414"/>
      <c r="H94" s="328" t="s">
        <v>0</v>
      </c>
      <c r="I94" s="227"/>
    </row>
    <row r="95" spans="1:12" s="374" customFormat="1" x14ac:dyDescent="0.25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ht="13" x14ac:dyDescent="0.25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ht="13" x14ac:dyDescent="0.25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ht="13" x14ac:dyDescent="0.25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ht="13" x14ac:dyDescent="0.25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5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5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" thickBot="1" x14ac:dyDescent="0.3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5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5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" thickBot="1" x14ac:dyDescent="0.3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5">
      <c r="C106" s="293" t="s">
        <v>65</v>
      </c>
    </row>
    <row r="107" spans="1:11" ht="13" thickBot="1" x14ac:dyDescent="0.3"/>
    <row r="108" spans="1:11" s="382" customFormat="1" ht="13.5" thickBot="1" x14ac:dyDescent="0.3">
      <c r="A108" s="300" t="s">
        <v>79</v>
      </c>
      <c r="B108" s="412" t="s">
        <v>50</v>
      </c>
      <c r="C108" s="413"/>
      <c r="D108" s="413"/>
      <c r="E108" s="413"/>
      <c r="F108" s="413"/>
      <c r="G108" s="414"/>
      <c r="H108" s="328" t="s">
        <v>0</v>
      </c>
      <c r="I108" s="227"/>
    </row>
    <row r="109" spans="1:11" s="382" customFormat="1" x14ac:dyDescent="0.25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ht="13" x14ac:dyDescent="0.25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ht="13" x14ac:dyDescent="0.25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ht="13" x14ac:dyDescent="0.25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ht="13" x14ac:dyDescent="0.25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5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5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" thickBot="1" x14ac:dyDescent="0.3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5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5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" thickBot="1" x14ac:dyDescent="0.3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5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5"/>
    <row r="122" spans="1:12" s="388" customFormat="1" x14ac:dyDescent="0.25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" thickBot="1" x14ac:dyDescent="0.3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3">
      <c r="A124" s="300" t="s">
        <v>85</v>
      </c>
      <c r="B124" s="412" t="s">
        <v>50</v>
      </c>
      <c r="C124" s="413"/>
      <c r="D124" s="413"/>
      <c r="E124" s="413"/>
      <c r="F124" s="413"/>
      <c r="G124" s="413"/>
      <c r="H124" s="414"/>
      <c r="I124" s="328" t="s">
        <v>0</v>
      </c>
      <c r="J124" s="227"/>
      <c r="K124" s="388"/>
      <c r="L124" s="388"/>
    </row>
    <row r="125" spans="1:12" x14ac:dyDescent="0.25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ht="13" x14ac:dyDescent="0.25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ht="13" x14ac:dyDescent="0.25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ht="13" x14ac:dyDescent="0.25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ht="13" x14ac:dyDescent="0.25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5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5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" thickBot="1" x14ac:dyDescent="0.3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5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5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" thickBot="1" x14ac:dyDescent="0.3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5">
      <c r="B136" s="293">
        <v>60</v>
      </c>
      <c r="C136" s="293">
        <v>59</v>
      </c>
      <c r="D136" s="293">
        <v>57.5</v>
      </c>
    </row>
    <row r="137" spans="1:12" ht="13" thickBot="1" x14ac:dyDescent="0.3"/>
    <row r="138" spans="1:12" s="400" customFormat="1" ht="13.5" thickBot="1" x14ac:dyDescent="0.3">
      <c r="A138" s="300" t="s">
        <v>87</v>
      </c>
      <c r="B138" s="412" t="s">
        <v>50</v>
      </c>
      <c r="C138" s="413"/>
      <c r="D138" s="413"/>
      <c r="E138" s="413"/>
      <c r="F138" s="413"/>
      <c r="G138" s="413"/>
      <c r="H138" s="414"/>
      <c r="I138" s="328" t="s">
        <v>0</v>
      </c>
      <c r="J138" s="227"/>
    </row>
    <row r="139" spans="1:12" s="400" customFormat="1" x14ac:dyDescent="0.25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ht="13" x14ac:dyDescent="0.25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ht="13" x14ac:dyDescent="0.25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ht="13" x14ac:dyDescent="0.25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ht="13" x14ac:dyDescent="0.25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5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5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" thickBot="1" x14ac:dyDescent="0.3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5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5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" thickBot="1" x14ac:dyDescent="0.3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5">
      <c r="C150" s="293">
        <v>60.5</v>
      </c>
      <c r="D150" s="293">
        <v>59</v>
      </c>
    </row>
    <row r="151" spans="1:12" ht="13" thickBot="1" x14ac:dyDescent="0.3"/>
    <row r="152" spans="1:12" s="401" customFormat="1" ht="13.5" thickBot="1" x14ac:dyDescent="0.3">
      <c r="A152" s="300" t="s">
        <v>88</v>
      </c>
      <c r="B152" s="412" t="s">
        <v>50</v>
      </c>
      <c r="C152" s="413"/>
      <c r="D152" s="413"/>
      <c r="E152" s="413"/>
      <c r="F152" s="413"/>
      <c r="G152" s="413"/>
      <c r="H152" s="414"/>
      <c r="I152" s="328" t="s">
        <v>0</v>
      </c>
      <c r="J152" s="227"/>
    </row>
    <row r="153" spans="1:12" s="401" customFormat="1" x14ac:dyDescent="0.25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ht="13" x14ac:dyDescent="0.25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ht="13" x14ac:dyDescent="0.25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ht="13" x14ac:dyDescent="0.25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ht="13" x14ac:dyDescent="0.25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5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5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" thickBot="1" x14ac:dyDescent="0.3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5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5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" thickBot="1" x14ac:dyDescent="0.3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  <row r="165" spans="1:12" ht="13" thickBot="1" x14ac:dyDescent="0.3"/>
    <row r="166" spans="1:12" s="402" customFormat="1" ht="13.5" thickBot="1" x14ac:dyDescent="0.3">
      <c r="A166" s="300" t="s">
        <v>90</v>
      </c>
      <c r="B166" s="412" t="s">
        <v>50</v>
      </c>
      <c r="C166" s="413"/>
      <c r="D166" s="413"/>
      <c r="E166" s="413"/>
      <c r="F166" s="413"/>
      <c r="G166" s="413"/>
      <c r="H166" s="414"/>
      <c r="I166" s="328" t="s">
        <v>0</v>
      </c>
      <c r="J166" s="227"/>
    </row>
    <row r="167" spans="1:12" s="402" customFormat="1" x14ac:dyDescent="0.25">
      <c r="A167" s="226" t="s">
        <v>54</v>
      </c>
      <c r="B167" s="301">
        <v>1</v>
      </c>
      <c r="C167" s="302">
        <v>2</v>
      </c>
      <c r="D167" s="303">
        <v>3</v>
      </c>
      <c r="E167" s="302">
        <v>4</v>
      </c>
      <c r="F167" s="303">
        <v>5</v>
      </c>
      <c r="G167" s="302">
        <v>6</v>
      </c>
      <c r="H167" s="298">
        <v>7</v>
      </c>
      <c r="I167" s="304"/>
      <c r="J167" s="305"/>
    </row>
    <row r="168" spans="1:12" s="402" customFormat="1" ht="13" x14ac:dyDescent="0.25">
      <c r="A168" s="226" t="s">
        <v>2</v>
      </c>
      <c r="B168" s="254">
        <v>1</v>
      </c>
      <c r="C168" s="255">
        <v>2</v>
      </c>
      <c r="D168" s="360">
        <v>3</v>
      </c>
      <c r="E168" s="256">
        <v>4</v>
      </c>
      <c r="F168" s="256">
        <v>4</v>
      </c>
      <c r="G168" s="397">
        <v>5</v>
      </c>
      <c r="H168" s="350">
        <v>6</v>
      </c>
      <c r="I168" s="299" t="s">
        <v>0</v>
      </c>
      <c r="J168" s="248"/>
      <c r="K168" s="306"/>
    </row>
    <row r="169" spans="1:12" s="402" customFormat="1" ht="13" x14ac:dyDescent="0.25">
      <c r="A169" s="307" t="s">
        <v>3</v>
      </c>
      <c r="B169" s="258">
        <v>1375</v>
      </c>
      <c r="C169" s="259">
        <v>1375</v>
      </c>
      <c r="D169" s="259">
        <v>1375</v>
      </c>
      <c r="E169" s="259">
        <v>1375</v>
      </c>
      <c r="F169" s="259">
        <v>1375</v>
      </c>
      <c r="G169" s="390">
        <v>1375</v>
      </c>
      <c r="H169" s="260">
        <v>1375</v>
      </c>
      <c r="I169" s="308">
        <v>1375</v>
      </c>
      <c r="J169" s="309"/>
      <c r="K169" s="306"/>
    </row>
    <row r="170" spans="1:12" s="402" customFormat="1" ht="13" x14ac:dyDescent="0.25">
      <c r="A170" s="310" t="s">
        <v>6</v>
      </c>
      <c r="B170" s="263">
        <v>1329.05</v>
      </c>
      <c r="C170" s="264">
        <v>1332.2</v>
      </c>
      <c r="D170" s="264">
        <v>1327.1</v>
      </c>
      <c r="E170" s="264">
        <v>1334.59</v>
      </c>
      <c r="F170" s="311">
        <v>1384.5</v>
      </c>
      <c r="G170" s="311">
        <v>1373.33</v>
      </c>
      <c r="H170" s="265">
        <v>1427.5</v>
      </c>
      <c r="I170" s="312">
        <v>1361.2</v>
      </c>
      <c r="J170" s="313"/>
      <c r="K170" s="306"/>
    </row>
    <row r="171" spans="1:12" s="402" customFormat="1" ht="13" x14ac:dyDescent="0.25">
      <c r="A171" s="226" t="s">
        <v>7</v>
      </c>
      <c r="B171" s="267">
        <v>76.2</v>
      </c>
      <c r="C171" s="268">
        <v>97.2</v>
      </c>
      <c r="D171" s="268">
        <v>92.2</v>
      </c>
      <c r="E171" s="268">
        <v>94.59</v>
      </c>
      <c r="F171" s="314">
        <v>92.5</v>
      </c>
      <c r="G171" s="314">
        <v>89.6</v>
      </c>
      <c r="H171" s="269">
        <v>79.5</v>
      </c>
      <c r="I171" s="315">
        <v>87</v>
      </c>
      <c r="J171" s="316"/>
      <c r="K171" s="306"/>
    </row>
    <row r="172" spans="1:12" s="402" customFormat="1" x14ac:dyDescent="0.25">
      <c r="A172" s="226" t="s">
        <v>8</v>
      </c>
      <c r="B172" s="271">
        <v>9.5000000000000001E-2</v>
      </c>
      <c r="C172" s="272">
        <v>4.5999999999999999E-2</v>
      </c>
      <c r="D172" s="272">
        <v>5.6000000000000001E-2</v>
      </c>
      <c r="E172" s="272">
        <v>5.3999999999999999E-2</v>
      </c>
      <c r="F172" s="317">
        <v>5.2999999999999999E-2</v>
      </c>
      <c r="G172" s="317">
        <v>6.0999999999999999E-2</v>
      </c>
      <c r="H172" s="273">
        <v>7.5999999999999998E-2</v>
      </c>
      <c r="I172" s="318">
        <v>6.8000000000000005E-2</v>
      </c>
      <c r="J172" s="319"/>
      <c r="K172" s="320"/>
      <c r="L172" s="321"/>
    </row>
    <row r="173" spans="1:12" s="402" customFormat="1" x14ac:dyDescent="0.25">
      <c r="A173" s="310" t="s">
        <v>1</v>
      </c>
      <c r="B173" s="275">
        <f t="shared" ref="B173:I173" si="35">B170/B169*100-100</f>
        <v>-3.3418181818181836</v>
      </c>
      <c r="C173" s="276">
        <f t="shared" si="35"/>
        <v>-3.1127272727272697</v>
      </c>
      <c r="D173" s="276">
        <f t="shared" si="35"/>
        <v>-3.4836363636363643</v>
      </c>
      <c r="E173" s="276">
        <f t="shared" si="35"/>
        <v>-2.9389090909090925</v>
      </c>
      <c r="F173" s="276">
        <f t="shared" si="35"/>
        <v>0.69090909090910202</v>
      </c>
      <c r="G173" s="276">
        <f t="shared" si="35"/>
        <v>-0.12145454545454015</v>
      </c>
      <c r="H173" s="277">
        <f t="shared" si="35"/>
        <v>3.818181818181813</v>
      </c>
      <c r="I173" s="278">
        <f t="shared" si="35"/>
        <v>-1.0036363636363603</v>
      </c>
      <c r="J173" s="319"/>
      <c r="K173" s="320"/>
      <c r="L173" s="227"/>
    </row>
    <row r="174" spans="1:12" s="402" customFormat="1" ht="13" thickBot="1" x14ac:dyDescent="0.3">
      <c r="A174" s="226" t="s">
        <v>27</v>
      </c>
      <c r="B174" s="280">
        <f>B170-B156</f>
        <v>124.93235294117653</v>
      </c>
      <c r="C174" s="281">
        <f t="shared" ref="C174:I174" si="36">C170-C156</f>
        <v>89.305263157894842</v>
      </c>
      <c r="D174" s="281">
        <f t="shared" si="36"/>
        <v>65.314285714285688</v>
      </c>
      <c r="E174" s="281">
        <f t="shared" si="36"/>
        <v>48.274210526315755</v>
      </c>
      <c r="F174" s="281">
        <f t="shared" si="36"/>
        <v>66.605263157894797</v>
      </c>
      <c r="G174" s="281">
        <f t="shared" si="36"/>
        <v>81.552222222222099</v>
      </c>
      <c r="H174" s="282">
        <f t="shared" si="36"/>
        <v>85.35714285714289</v>
      </c>
      <c r="I174" s="322">
        <f t="shared" si="36"/>
        <v>77.18540145985412</v>
      </c>
      <c r="J174" s="323"/>
      <c r="K174" s="320"/>
      <c r="L174" s="227"/>
    </row>
    <row r="175" spans="1:12" s="402" customFormat="1" x14ac:dyDescent="0.25">
      <c r="A175" s="324" t="s">
        <v>51</v>
      </c>
      <c r="B175" s="285">
        <v>227</v>
      </c>
      <c r="C175" s="286">
        <v>500</v>
      </c>
      <c r="D175" s="286">
        <v>749</v>
      </c>
      <c r="E175" s="286">
        <v>495</v>
      </c>
      <c r="F175" s="286">
        <v>495</v>
      </c>
      <c r="G175" s="286">
        <v>605</v>
      </c>
      <c r="H175" s="287">
        <v>594</v>
      </c>
      <c r="I175" s="288">
        <f>SUM(B175:H175)</f>
        <v>3665</v>
      </c>
      <c r="J175" s="325" t="s">
        <v>56</v>
      </c>
      <c r="K175" s="326">
        <f>I161-I175</f>
        <v>0</v>
      </c>
      <c r="L175" s="290">
        <f>K175/I161</f>
        <v>0</v>
      </c>
    </row>
    <row r="176" spans="1:12" s="402" customFormat="1" x14ac:dyDescent="0.25">
      <c r="A176" s="324" t="s">
        <v>28</v>
      </c>
      <c r="B176" s="231">
        <v>67</v>
      </c>
      <c r="C176" s="294">
        <v>66</v>
      </c>
      <c r="D176" s="294">
        <v>64.5</v>
      </c>
      <c r="E176" s="294">
        <v>62.5</v>
      </c>
      <c r="F176" s="294">
        <v>62.5</v>
      </c>
      <c r="G176" s="294">
        <v>62.5</v>
      </c>
      <c r="H176" s="232">
        <v>61.5</v>
      </c>
      <c r="I176" s="235"/>
      <c r="J176" s="227" t="s">
        <v>57</v>
      </c>
      <c r="K176" s="402">
        <v>60.53</v>
      </c>
    </row>
    <row r="177" spans="1:14" s="402" customFormat="1" ht="13" thickBot="1" x14ac:dyDescent="0.3">
      <c r="A177" s="327" t="s">
        <v>26</v>
      </c>
      <c r="B177" s="233">
        <f>B176-B162</f>
        <v>2.5</v>
      </c>
      <c r="C177" s="234">
        <f t="shared" ref="C177:H177" si="37">C176-C162</f>
        <v>3</v>
      </c>
      <c r="D177" s="234">
        <f t="shared" si="37"/>
        <v>3</v>
      </c>
      <c r="E177" s="234">
        <f t="shared" si="37"/>
        <v>3</v>
      </c>
      <c r="F177" s="234">
        <f t="shared" si="37"/>
        <v>3</v>
      </c>
      <c r="G177" s="234">
        <f t="shared" si="37"/>
        <v>3</v>
      </c>
      <c r="H177" s="240">
        <f t="shared" si="37"/>
        <v>3</v>
      </c>
      <c r="I177" s="236"/>
      <c r="J177" s="402" t="s">
        <v>26</v>
      </c>
      <c r="K177" s="227">
        <f>K176-K162</f>
        <v>2.3400000000000034</v>
      </c>
    </row>
    <row r="179" spans="1:14" ht="13" thickBot="1" x14ac:dyDescent="0.3"/>
    <row r="180" spans="1:14" s="404" customFormat="1" ht="13.5" thickBot="1" x14ac:dyDescent="0.3">
      <c r="A180" s="300" t="s">
        <v>91</v>
      </c>
      <c r="B180" s="412" t="s">
        <v>50</v>
      </c>
      <c r="C180" s="413"/>
      <c r="D180" s="413"/>
      <c r="E180" s="413"/>
      <c r="F180" s="413"/>
      <c r="G180" s="413"/>
      <c r="H180" s="414"/>
      <c r="I180" s="328" t="s">
        <v>0</v>
      </c>
      <c r="J180" s="227"/>
      <c r="M180" s="404" t="s">
        <v>96</v>
      </c>
      <c r="N180" s="404" t="s">
        <v>97</v>
      </c>
    </row>
    <row r="181" spans="1:14" s="404" customFormat="1" x14ac:dyDescent="0.25">
      <c r="A181" s="226" t="s">
        <v>54</v>
      </c>
      <c r="B181" s="301">
        <v>1</v>
      </c>
      <c r="C181" s="302">
        <v>2</v>
      </c>
      <c r="D181" s="303">
        <v>3</v>
      </c>
      <c r="E181" s="302">
        <v>4</v>
      </c>
      <c r="F181" s="303">
        <v>5</v>
      </c>
      <c r="G181" s="302">
        <v>6</v>
      </c>
      <c r="H181" s="298">
        <v>7</v>
      </c>
      <c r="I181" s="304"/>
      <c r="J181" s="305"/>
      <c r="M181" s="404">
        <v>1</v>
      </c>
      <c r="N181" s="404">
        <v>70</v>
      </c>
    </row>
    <row r="182" spans="1:14" s="404" customFormat="1" ht="13" x14ac:dyDescent="0.25">
      <c r="A182" s="226" t="s">
        <v>2</v>
      </c>
      <c r="B182" s="254">
        <v>1</v>
      </c>
      <c r="C182" s="255">
        <v>2</v>
      </c>
      <c r="D182" s="360">
        <v>3</v>
      </c>
      <c r="E182" s="256">
        <v>4</v>
      </c>
      <c r="F182" s="256">
        <v>4</v>
      </c>
      <c r="G182" s="397">
        <v>5</v>
      </c>
      <c r="H182" s="350">
        <v>6</v>
      </c>
      <c r="I182" s="299" t="s">
        <v>0</v>
      </c>
      <c r="J182" s="248"/>
      <c r="K182" s="306"/>
      <c r="M182" s="404">
        <v>2</v>
      </c>
      <c r="N182" s="404">
        <v>69</v>
      </c>
    </row>
    <row r="183" spans="1:14" s="404" customFormat="1" ht="13" x14ac:dyDescent="0.25">
      <c r="A183" s="307" t="s">
        <v>3</v>
      </c>
      <c r="B183" s="258">
        <v>1475</v>
      </c>
      <c r="C183" s="259">
        <v>1475</v>
      </c>
      <c r="D183" s="259">
        <v>1475</v>
      </c>
      <c r="E183" s="259">
        <v>1475</v>
      </c>
      <c r="F183" s="259">
        <v>1475</v>
      </c>
      <c r="G183" s="390">
        <v>1475</v>
      </c>
      <c r="H183" s="260">
        <v>1475</v>
      </c>
      <c r="I183" s="308">
        <v>1475</v>
      </c>
      <c r="J183" s="309"/>
      <c r="K183" s="306"/>
      <c r="M183" s="404">
        <v>3</v>
      </c>
      <c r="N183" s="404">
        <v>68</v>
      </c>
    </row>
    <row r="184" spans="1:14" s="404" customFormat="1" ht="13" x14ac:dyDescent="0.25">
      <c r="A184" s="310" t="s">
        <v>6</v>
      </c>
      <c r="B184" s="263">
        <v>1393.53</v>
      </c>
      <c r="C184" s="264">
        <v>1521.5</v>
      </c>
      <c r="D184" s="264">
        <v>1520.2</v>
      </c>
      <c r="E184" s="264">
        <v>1542.43</v>
      </c>
      <c r="F184" s="311">
        <v>1547.57</v>
      </c>
      <c r="G184" s="311">
        <v>1527.33</v>
      </c>
      <c r="H184" s="265">
        <v>1566.1</v>
      </c>
      <c r="I184" s="312">
        <v>1527.9</v>
      </c>
      <c r="J184" s="313"/>
      <c r="K184" s="306"/>
      <c r="M184" s="404">
        <v>4</v>
      </c>
      <c r="N184" s="404">
        <v>66.5</v>
      </c>
    </row>
    <row r="185" spans="1:14" s="404" customFormat="1" ht="13" x14ac:dyDescent="0.25">
      <c r="A185" s="226" t="s">
        <v>7</v>
      </c>
      <c r="B185" s="267">
        <v>88.2</v>
      </c>
      <c r="C185" s="268">
        <v>85.3</v>
      </c>
      <c r="D185" s="268">
        <v>87.5</v>
      </c>
      <c r="E185" s="268">
        <v>83.78</v>
      </c>
      <c r="F185" s="314">
        <v>89.2</v>
      </c>
      <c r="G185" s="314">
        <v>95.6</v>
      </c>
      <c r="H185" s="269">
        <v>84.1</v>
      </c>
      <c r="I185" s="315">
        <v>84.44</v>
      </c>
      <c r="J185" s="316"/>
      <c r="K185" s="306"/>
      <c r="M185" s="404">
        <v>5</v>
      </c>
      <c r="N185" s="404">
        <v>65.5</v>
      </c>
    </row>
    <row r="186" spans="1:14" s="404" customFormat="1" x14ac:dyDescent="0.25">
      <c r="A186" s="226" t="s">
        <v>8</v>
      </c>
      <c r="B186" s="271">
        <v>6.2E-2</v>
      </c>
      <c r="C186" s="272">
        <v>5.8999999999999997E-2</v>
      </c>
      <c r="D186" s="272">
        <v>6.9000000000000006E-2</v>
      </c>
      <c r="E186" s="272">
        <v>7.0000000000000007E-2</v>
      </c>
      <c r="F186" s="317">
        <v>5.5E-2</v>
      </c>
      <c r="G186" s="317">
        <v>5.3999999999999999E-2</v>
      </c>
      <c r="H186" s="273">
        <v>7.5999999999999998E-2</v>
      </c>
      <c r="I186" s="318">
        <v>6.9000000000000006E-2</v>
      </c>
      <c r="J186" s="319"/>
      <c r="K186" s="320"/>
      <c r="L186" s="321"/>
      <c r="M186" s="404">
        <v>6</v>
      </c>
      <c r="N186" s="404">
        <v>64.5</v>
      </c>
    </row>
    <row r="187" spans="1:14" s="404" customFormat="1" x14ac:dyDescent="0.25">
      <c r="A187" s="310" t="s">
        <v>1</v>
      </c>
      <c r="B187" s="275">
        <f t="shared" ref="B187:I187" si="38">B184/B183*100-100</f>
        <v>-5.5233898305084779</v>
      </c>
      <c r="C187" s="276">
        <f t="shared" si="38"/>
        <v>3.1525423728813564</v>
      </c>
      <c r="D187" s="276">
        <f t="shared" si="38"/>
        <v>3.0644067796610273</v>
      </c>
      <c r="E187" s="276">
        <f t="shared" si="38"/>
        <v>4.5715254237288292</v>
      </c>
      <c r="F187" s="276">
        <f t="shared" si="38"/>
        <v>4.9199999999999875</v>
      </c>
      <c r="G187" s="276">
        <f t="shared" si="38"/>
        <v>3.5477966101694847</v>
      </c>
      <c r="H187" s="277">
        <f t="shared" si="38"/>
        <v>6.1762711864406583</v>
      </c>
      <c r="I187" s="278">
        <f t="shared" si="38"/>
        <v>3.5864406779661238</v>
      </c>
      <c r="J187" s="319"/>
      <c r="K187" s="320"/>
      <c r="L187" s="227"/>
    </row>
    <row r="188" spans="1:14" s="404" customFormat="1" ht="13" thickBot="1" x14ac:dyDescent="0.3">
      <c r="A188" s="226" t="s">
        <v>27</v>
      </c>
      <c r="B188" s="280">
        <f>B184-B170</f>
        <v>64.480000000000018</v>
      </c>
      <c r="C188" s="281">
        <f t="shared" ref="C188:I188" si="39">C184-C170</f>
        <v>189.29999999999995</v>
      </c>
      <c r="D188" s="281">
        <f t="shared" si="39"/>
        <v>193.10000000000014</v>
      </c>
      <c r="E188" s="281">
        <f t="shared" si="39"/>
        <v>207.84000000000015</v>
      </c>
      <c r="F188" s="281">
        <f t="shared" si="39"/>
        <v>163.06999999999994</v>
      </c>
      <c r="G188" s="281">
        <f t="shared" si="39"/>
        <v>154</v>
      </c>
      <c r="H188" s="282">
        <f t="shared" si="39"/>
        <v>138.59999999999991</v>
      </c>
      <c r="I188" s="322">
        <f t="shared" si="39"/>
        <v>166.70000000000005</v>
      </c>
      <c r="J188" s="323"/>
      <c r="K188" s="320"/>
      <c r="L188" s="227"/>
    </row>
    <row r="189" spans="1:14" s="404" customFormat="1" x14ac:dyDescent="0.25">
      <c r="A189" s="324" t="s">
        <v>51</v>
      </c>
      <c r="B189" s="285">
        <v>227</v>
      </c>
      <c r="C189" s="286">
        <v>500</v>
      </c>
      <c r="D189" s="286">
        <v>749</v>
      </c>
      <c r="E189" s="286">
        <v>495</v>
      </c>
      <c r="F189" s="286">
        <v>495</v>
      </c>
      <c r="G189" s="286">
        <v>605</v>
      </c>
      <c r="H189" s="287">
        <v>594</v>
      </c>
      <c r="I189" s="288">
        <f>SUM(B189:H189)</f>
        <v>3665</v>
      </c>
      <c r="J189" s="325" t="s">
        <v>56</v>
      </c>
      <c r="K189" s="326">
        <f>I175-I189</f>
        <v>0</v>
      </c>
      <c r="L189" s="290">
        <f>K189/I175</f>
        <v>0</v>
      </c>
      <c r="M189" s="356" t="s">
        <v>95</v>
      </c>
    </row>
    <row r="190" spans="1:14" s="404" customFormat="1" x14ac:dyDescent="0.25">
      <c r="A190" s="324" t="s">
        <v>28</v>
      </c>
      <c r="B190" s="231"/>
      <c r="C190" s="294"/>
      <c r="D190" s="294"/>
      <c r="E190" s="294"/>
      <c r="F190" s="294"/>
      <c r="G190" s="294"/>
      <c r="H190" s="232"/>
      <c r="I190" s="235"/>
      <c r="J190" s="227" t="s">
        <v>57</v>
      </c>
      <c r="K190" s="404">
        <v>63.52</v>
      </c>
    </row>
    <row r="191" spans="1:14" s="404" customFormat="1" ht="13" thickBot="1" x14ac:dyDescent="0.3">
      <c r="A191" s="327" t="s">
        <v>26</v>
      </c>
      <c r="B191" s="233">
        <f>B190-B176</f>
        <v>-67</v>
      </c>
      <c r="C191" s="234">
        <f t="shared" ref="C191:H191" si="40">C190-C176</f>
        <v>-66</v>
      </c>
      <c r="D191" s="234">
        <f t="shared" si="40"/>
        <v>-64.5</v>
      </c>
      <c r="E191" s="234">
        <f t="shared" si="40"/>
        <v>-62.5</v>
      </c>
      <c r="F191" s="234">
        <f t="shared" si="40"/>
        <v>-62.5</v>
      </c>
      <c r="G191" s="234">
        <f t="shared" si="40"/>
        <v>-62.5</v>
      </c>
      <c r="H191" s="240">
        <f t="shared" si="40"/>
        <v>-61.5</v>
      </c>
      <c r="I191" s="236"/>
      <c r="J191" s="404" t="s">
        <v>26</v>
      </c>
      <c r="K191" s="227">
        <f>K190-K176</f>
        <v>2.990000000000002</v>
      </c>
    </row>
  </sheetData>
  <mergeCells count="13">
    <mergeCell ref="B180:H180"/>
    <mergeCell ref="B166:H166"/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175"/>
  <sheetViews>
    <sheetView showGridLines="0" topLeftCell="A143" zoomScale="75" zoomScaleNormal="75" workbookViewId="0">
      <selection activeCell="E174" sqref="E174"/>
    </sheetView>
  </sheetViews>
  <sheetFormatPr baseColWidth="10" defaultColWidth="11.453125" defaultRowHeight="12.5" x14ac:dyDescent="0.25"/>
  <cols>
    <col min="1" max="1" width="16.26953125" style="293" bestFit="1" customWidth="1"/>
    <col min="2" max="6" width="9.7265625" style="293" customWidth="1"/>
    <col min="7" max="7" width="13" style="293" customWidth="1"/>
    <col min="8" max="8" width="11.1796875" style="293" customWidth="1"/>
    <col min="9" max="9" width="10.54296875" style="293" customWidth="1"/>
    <col min="10" max="16384" width="11.453125" style="293"/>
  </cols>
  <sheetData>
    <row r="1" spans="1:7" x14ac:dyDescent="0.25">
      <c r="A1" s="293" t="s">
        <v>58</v>
      </c>
    </row>
    <row r="2" spans="1:7" x14ac:dyDescent="0.25">
      <c r="A2" s="293" t="s">
        <v>59</v>
      </c>
      <c r="B2" s="241">
        <v>42.1</v>
      </c>
    </row>
    <row r="3" spans="1:7" x14ac:dyDescent="0.25">
      <c r="A3" s="293" t="s">
        <v>7</v>
      </c>
      <c r="B3" s="293">
        <v>82</v>
      </c>
    </row>
    <row r="4" spans="1:7" x14ac:dyDescent="0.25">
      <c r="A4" s="293" t="s">
        <v>60</v>
      </c>
      <c r="B4" s="293">
        <v>3355</v>
      </c>
    </row>
    <row r="6" spans="1:7" x14ac:dyDescent="0.25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5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" thickBot="1" x14ac:dyDescent="0.3">
      <c r="A8" s="248"/>
    </row>
    <row r="9" spans="1:7" ht="13.5" thickBot="1" x14ac:dyDescent="0.3">
      <c r="A9" s="300" t="s">
        <v>49</v>
      </c>
      <c r="B9" s="412" t="s">
        <v>53</v>
      </c>
      <c r="C9" s="413"/>
      <c r="D9" s="413"/>
      <c r="E9" s="413"/>
      <c r="F9" s="414"/>
      <c r="G9" s="329" t="s">
        <v>0</v>
      </c>
    </row>
    <row r="10" spans="1:7" x14ac:dyDescent="0.25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ht="13" x14ac:dyDescent="0.25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5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5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5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5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" thickBot="1" x14ac:dyDescent="0.3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5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5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" thickBot="1" x14ac:dyDescent="0.3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" thickBot="1" x14ac:dyDescent="0.3"/>
    <row r="22" spans="1:10" s="351" customFormat="1" ht="13.5" thickBot="1" x14ac:dyDescent="0.3">
      <c r="A22" s="300" t="s">
        <v>63</v>
      </c>
      <c r="B22" s="412" t="s">
        <v>53</v>
      </c>
      <c r="C22" s="413"/>
      <c r="D22" s="413"/>
      <c r="E22" s="413"/>
      <c r="F22" s="414"/>
      <c r="G22" s="329" t="s">
        <v>0</v>
      </c>
    </row>
    <row r="23" spans="1:10" s="351" customFormat="1" x14ac:dyDescent="0.25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ht="13" x14ac:dyDescent="0.25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5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5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5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5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" thickBot="1" x14ac:dyDescent="0.3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5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5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" thickBot="1" x14ac:dyDescent="0.3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" thickBot="1" x14ac:dyDescent="0.3"/>
    <row r="35" spans="1:10" s="352" customFormat="1" ht="13.5" thickBot="1" x14ac:dyDescent="0.3">
      <c r="A35" s="300" t="s">
        <v>64</v>
      </c>
      <c r="B35" s="412" t="s">
        <v>53</v>
      </c>
      <c r="C35" s="413"/>
      <c r="D35" s="413"/>
      <c r="E35" s="413"/>
      <c r="F35" s="414"/>
      <c r="G35" s="329" t="s">
        <v>0</v>
      </c>
    </row>
    <row r="36" spans="1:10" s="352" customFormat="1" x14ac:dyDescent="0.25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ht="13" x14ac:dyDescent="0.25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5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5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5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5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" thickBot="1" x14ac:dyDescent="0.3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5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5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" thickBot="1" x14ac:dyDescent="0.3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" thickBot="1" x14ac:dyDescent="0.3"/>
    <row r="48" spans="1:10" s="354" customFormat="1" ht="13.5" thickBot="1" x14ac:dyDescent="0.3">
      <c r="A48" s="300" t="s">
        <v>67</v>
      </c>
      <c r="B48" s="412" t="s">
        <v>53</v>
      </c>
      <c r="C48" s="413"/>
      <c r="D48" s="413"/>
      <c r="E48" s="413"/>
      <c r="F48" s="414"/>
      <c r="G48" s="329" t="s">
        <v>0</v>
      </c>
    </row>
    <row r="49" spans="1:10" s="354" customFormat="1" x14ac:dyDescent="0.25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ht="13" x14ac:dyDescent="0.25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5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5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5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5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" thickBot="1" x14ac:dyDescent="0.3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5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5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" thickBot="1" x14ac:dyDescent="0.3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" thickBot="1" x14ac:dyDescent="0.3"/>
    <row r="61" spans="1:10" s="355" customFormat="1" ht="13.5" thickBot="1" x14ac:dyDescent="0.3">
      <c r="A61" s="300" t="s">
        <v>72</v>
      </c>
      <c r="B61" s="412" t="s">
        <v>53</v>
      </c>
      <c r="C61" s="413"/>
      <c r="D61" s="413"/>
      <c r="E61" s="413"/>
      <c r="F61" s="414"/>
      <c r="G61" s="329" t="s">
        <v>0</v>
      </c>
    </row>
    <row r="62" spans="1:10" s="355" customFormat="1" x14ac:dyDescent="0.25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ht="13" x14ac:dyDescent="0.25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5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5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5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5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" thickBot="1" x14ac:dyDescent="0.3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5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5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" thickBot="1" x14ac:dyDescent="0.3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" thickBot="1" x14ac:dyDescent="0.3"/>
    <row r="74" spans="1:10" s="361" customFormat="1" ht="13.5" thickBot="1" x14ac:dyDescent="0.3">
      <c r="A74" s="300" t="s">
        <v>73</v>
      </c>
      <c r="B74" s="412" t="s">
        <v>53</v>
      </c>
      <c r="C74" s="413"/>
      <c r="D74" s="413"/>
      <c r="E74" s="413"/>
      <c r="F74" s="414"/>
      <c r="G74" s="329" t="s">
        <v>0</v>
      </c>
    </row>
    <row r="75" spans="1:10" s="361" customFormat="1" x14ac:dyDescent="0.25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ht="13" x14ac:dyDescent="0.25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5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5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5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5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" thickBot="1" x14ac:dyDescent="0.3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5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5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" thickBot="1" x14ac:dyDescent="0.3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" thickBot="1" x14ac:dyDescent="0.3"/>
    <row r="87" spans="1:10" s="374" customFormat="1" ht="13.5" thickBot="1" x14ac:dyDescent="0.3">
      <c r="A87" s="300" t="s">
        <v>74</v>
      </c>
      <c r="B87" s="412" t="s">
        <v>53</v>
      </c>
      <c r="C87" s="413"/>
      <c r="D87" s="413"/>
      <c r="E87" s="413"/>
      <c r="F87" s="414"/>
      <c r="G87" s="329" t="s">
        <v>0</v>
      </c>
    </row>
    <row r="88" spans="1:10" s="374" customFormat="1" x14ac:dyDescent="0.25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ht="13" x14ac:dyDescent="0.25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5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5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5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5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" thickBot="1" x14ac:dyDescent="0.3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5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5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" thickBot="1" x14ac:dyDescent="0.3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5">
      <c r="D98" s="293" t="s">
        <v>66</v>
      </c>
    </row>
    <row r="99" spans="1:10" ht="13" thickBot="1" x14ac:dyDescent="0.3"/>
    <row r="100" spans="1:10" s="382" customFormat="1" ht="13.5" thickBot="1" x14ac:dyDescent="0.3">
      <c r="A100" s="300" t="s">
        <v>79</v>
      </c>
      <c r="B100" s="412" t="s">
        <v>53</v>
      </c>
      <c r="C100" s="413"/>
      <c r="D100" s="413"/>
      <c r="E100" s="413"/>
      <c r="F100" s="414"/>
      <c r="G100" s="329" t="s">
        <v>0</v>
      </c>
    </row>
    <row r="101" spans="1:10" s="382" customFormat="1" x14ac:dyDescent="0.25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ht="13" x14ac:dyDescent="0.25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5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5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5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5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" thickBot="1" x14ac:dyDescent="0.3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5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5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" thickBot="1" x14ac:dyDescent="0.3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" thickBot="1" x14ac:dyDescent="0.3"/>
    <row r="113" spans="1:10" s="388" customFormat="1" ht="13.5" thickBot="1" x14ac:dyDescent="0.3">
      <c r="A113" s="300" t="s">
        <v>85</v>
      </c>
      <c r="B113" s="412" t="s">
        <v>53</v>
      </c>
      <c r="C113" s="413"/>
      <c r="D113" s="413"/>
      <c r="E113" s="413"/>
      <c r="F113" s="414"/>
      <c r="G113" s="329" t="s">
        <v>0</v>
      </c>
    </row>
    <row r="114" spans="1:10" s="388" customFormat="1" x14ac:dyDescent="0.25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ht="13" x14ac:dyDescent="0.25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5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5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403">
        <v>95.833333333333329</v>
      </c>
    </row>
    <row r="118" spans="1:10" s="388" customFormat="1" x14ac:dyDescent="0.25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5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" thickBot="1" x14ac:dyDescent="0.3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5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5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" thickBot="1" x14ac:dyDescent="0.3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" thickBot="1" x14ac:dyDescent="0.3"/>
    <row r="126" spans="1:10" s="400" customFormat="1" ht="13.5" thickBot="1" x14ac:dyDescent="0.3">
      <c r="A126" s="300" t="s">
        <v>87</v>
      </c>
      <c r="B126" s="412" t="s">
        <v>53</v>
      </c>
      <c r="C126" s="413"/>
      <c r="D126" s="413"/>
      <c r="E126" s="413"/>
      <c r="F126" s="414"/>
      <c r="G126" s="329" t="s">
        <v>0</v>
      </c>
    </row>
    <row r="127" spans="1:10" s="400" customFormat="1" x14ac:dyDescent="0.25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ht="13" x14ac:dyDescent="0.25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5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5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403">
        <v>95.833333333333329</v>
      </c>
    </row>
    <row r="131" spans="1:10" s="400" customFormat="1" x14ac:dyDescent="0.25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5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" thickBot="1" x14ac:dyDescent="0.3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5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5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" thickBot="1" x14ac:dyDescent="0.3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" thickBot="1" x14ac:dyDescent="0.3"/>
    <row r="139" spans="1:10" s="401" customFormat="1" ht="13.5" thickBot="1" x14ac:dyDescent="0.3">
      <c r="A139" s="300" t="s">
        <v>88</v>
      </c>
      <c r="B139" s="412" t="s">
        <v>53</v>
      </c>
      <c r="C139" s="413"/>
      <c r="D139" s="413"/>
      <c r="E139" s="413"/>
      <c r="F139" s="414"/>
      <c r="G139" s="329" t="s">
        <v>0</v>
      </c>
    </row>
    <row r="140" spans="1:10" s="401" customFormat="1" x14ac:dyDescent="0.25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ht="13" x14ac:dyDescent="0.25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5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5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403">
        <v>95.833333333333329</v>
      </c>
      <c r="H143" s="378" t="s">
        <v>89</v>
      </c>
    </row>
    <row r="144" spans="1:10" s="401" customFormat="1" x14ac:dyDescent="0.25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5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" thickBot="1" x14ac:dyDescent="0.3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5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5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" thickBot="1" x14ac:dyDescent="0.3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  <row r="151" spans="1:10" ht="13" thickBot="1" x14ac:dyDescent="0.3"/>
    <row r="152" spans="1:10" ht="13.5" thickBot="1" x14ac:dyDescent="0.3">
      <c r="A152" s="300" t="s">
        <v>90</v>
      </c>
      <c r="B152" s="412" t="s">
        <v>53</v>
      </c>
      <c r="C152" s="413"/>
      <c r="D152" s="413"/>
      <c r="E152" s="413"/>
      <c r="F152" s="414"/>
      <c r="G152" s="329" t="s">
        <v>0</v>
      </c>
      <c r="H152" s="402"/>
      <c r="I152" s="402"/>
      <c r="J152" s="402"/>
    </row>
    <row r="153" spans="1:10" x14ac:dyDescent="0.25">
      <c r="A153" s="226" t="s">
        <v>2</v>
      </c>
      <c r="B153" s="332">
        <v>1</v>
      </c>
      <c r="C153" s="238">
        <v>2</v>
      </c>
      <c r="D153" s="238">
        <v>3</v>
      </c>
      <c r="E153" s="238">
        <v>4</v>
      </c>
      <c r="F153" s="365">
        <v>5</v>
      </c>
      <c r="G153" s="237"/>
      <c r="H153" s="402"/>
      <c r="I153" s="402"/>
      <c r="J153" s="402"/>
    </row>
    <row r="154" spans="1:10" ht="13" x14ac:dyDescent="0.25">
      <c r="A154" s="307" t="s">
        <v>3</v>
      </c>
      <c r="B154" s="366">
        <v>1920</v>
      </c>
      <c r="C154" s="364">
        <v>1920</v>
      </c>
      <c r="D154" s="364">
        <v>1920</v>
      </c>
      <c r="E154" s="364">
        <v>1920</v>
      </c>
      <c r="F154" s="367">
        <v>1920</v>
      </c>
      <c r="G154" s="373">
        <v>1920</v>
      </c>
      <c r="H154" s="402"/>
      <c r="I154" s="402"/>
      <c r="J154" s="402"/>
    </row>
    <row r="155" spans="1:10" x14ac:dyDescent="0.25">
      <c r="A155" s="310" t="s">
        <v>6</v>
      </c>
      <c r="B155" s="337">
        <v>2178.13</v>
      </c>
      <c r="C155" s="338">
        <v>2215</v>
      </c>
      <c r="D155" s="338">
        <v>2368.1999999999998</v>
      </c>
      <c r="E155" s="338"/>
      <c r="F155" s="368"/>
      <c r="G155" s="266">
        <v>2275.4</v>
      </c>
      <c r="H155" s="402"/>
      <c r="I155" s="402"/>
      <c r="J155" s="402"/>
    </row>
    <row r="156" spans="1:10" x14ac:dyDescent="0.25">
      <c r="A156" s="226" t="s">
        <v>7</v>
      </c>
      <c r="B156" s="339">
        <v>100</v>
      </c>
      <c r="C156" s="340">
        <v>100</v>
      </c>
      <c r="D156" s="341">
        <v>86.4</v>
      </c>
      <c r="E156" s="341"/>
      <c r="F156" s="369"/>
      <c r="G156" s="342">
        <v>86.96</v>
      </c>
      <c r="H156" s="402"/>
      <c r="I156" s="402"/>
      <c r="J156" s="402"/>
    </row>
    <row r="157" spans="1:10" x14ac:dyDescent="0.25">
      <c r="A157" s="226" t="s">
        <v>8</v>
      </c>
      <c r="B157" s="271">
        <v>4.4999999999999998E-2</v>
      </c>
      <c r="C157" s="272">
        <v>3.6999999999999998E-2</v>
      </c>
      <c r="D157" s="343">
        <v>5.6000000000000001E-2</v>
      </c>
      <c r="E157" s="343"/>
      <c r="F157" s="370"/>
      <c r="G157" s="344">
        <v>6.3E-2</v>
      </c>
      <c r="H157" s="402"/>
      <c r="I157" s="402"/>
      <c r="J157" s="402"/>
    </row>
    <row r="158" spans="1:10" x14ac:dyDescent="0.25">
      <c r="A158" s="310" t="s">
        <v>1</v>
      </c>
      <c r="B158" s="275">
        <f t="shared" ref="B158:D158" si="39">B155/B154*100-100</f>
        <v>13.444270833333348</v>
      </c>
      <c r="C158" s="276">
        <f t="shared" si="39"/>
        <v>15.364583333333329</v>
      </c>
      <c r="D158" s="276">
        <f t="shared" si="39"/>
        <v>23.34375</v>
      </c>
      <c r="E158" s="276"/>
      <c r="F158" s="277"/>
      <c r="G158" s="278">
        <f t="shared" ref="G158" si="40">G155/G154*100-100</f>
        <v>18.510416666666657</v>
      </c>
      <c r="H158" s="402"/>
      <c r="I158" s="402"/>
      <c r="J158" s="402"/>
    </row>
    <row r="159" spans="1:10" ht="13" thickBot="1" x14ac:dyDescent="0.3">
      <c r="A159" s="226" t="s">
        <v>27</v>
      </c>
      <c r="B159" s="280">
        <f>B155-B142</f>
        <v>81.659411764705965</v>
      </c>
      <c r="C159" s="281">
        <f t="shared" ref="C159:D159" si="41">C155-C142</f>
        <v>15</v>
      </c>
      <c r="D159" s="281">
        <f t="shared" si="41"/>
        <v>118.19999999999982</v>
      </c>
      <c r="E159" s="281"/>
      <c r="F159" s="282"/>
      <c r="G159" s="283">
        <f>G155-G142</f>
        <v>88.108333333333576</v>
      </c>
      <c r="H159" s="402"/>
      <c r="I159" s="402"/>
      <c r="J159" s="402"/>
    </row>
    <row r="160" spans="1:10" x14ac:dyDescent="0.25">
      <c r="A160" s="324" t="s">
        <v>52</v>
      </c>
      <c r="B160" s="285">
        <v>163</v>
      </c>
      <c r="C160" s="286">
        <v>85</v>
      </c>
      <c r="D160" s="286">
        <v>226</v>
      </c>
      <c r="E160" s="286"/>
      <c r="F160" s="371"/>
      <c r="G160" s="346">
        <f>SUM(B160:F160)</f>
        <v>474</v>
      </c>
      <c r="H160" s="402" t="s">
        <v>56</v>
      </c>
      <c r="I160" s="347">
        <f>G147-G160</f>
        <v>3</v>
      </c>
      <c r="J160" s="348">
        <f>I160/G147</f>
        <v>6.2893081761006293E-3</v>
      </c>
    </row>
    <row r="161" spans="1:10" x14ac:dyDescent="0.25">
      <c r="A161" s="324" t="s">
        <v>28</v>
      </c>
      <c r="B161" s="231">
        <v>69.5</v>
      </c>
      <c r="C161" s="294">
        <v>69.5</v>
      </c>
      <c r="D161" s="294">
        <v>69.5</v>
      </c>
      <c r="E161" s="294"/>
      <c r="F161" s="232"/>
      <c r="G161" s="235"/>
      <c r="H161" s="402" t="s">
        <v>57</v>
      </c>
      <c r="I161" s="402">
        <v>67.5</v>
      </c>
      <c r="J161" s="402"/>
    </row>
    <row r="162" spans="1:10" ht="13" thickBot="1" x14ac:dyDescent="0.3">
      <c r="A162" s="327" t="s">
        <v>26</v>
      </c>
      <c r="B162" s="229">
        <f>B161-B148</f>
        <v>2</v>
      </c>
      <c r="C162" s="230">
        <f t="shared" ref="C162:D162" si="42">C161-C148</f>
        <v>2</v>
      </c>
      <c r="D162" s="230">
        <f t="shared" si="42"/>
        <v>2</v>
      </c>
      <c r="E162" s="230"/>
      <c r="F162" s="372"/>
      <c r="G162" s="236"/>
      <c r="H162" s="402" t="s">
        <v>26</v>
      </c>
      <c r="I162" s="227">
        <f>I161-I148</f>
        <v>1.4899999999999949</v>
      </c>
      <c r="J162" s="402"/>
    </row>
    <row r="163" spans="1:10" x14ac:dyDescent="0.25">
      <c r="D163" s="293" t="s">
        <v>65</v>
      </c>
    </row>
    <row r="164" spans="1:10" ht="13" thickBot="1" x14ac:dyDescent="0.3"/>
    <row r="165" spans="1:10" s="404" customFormat="1" ht="13.5" thickBot="1" x14ac:dyDescent="0.3">
      <c r="A165" s="300" t="s">
        <v>91</v>
      </c>
      <c r="B165" s="412" t="s">
        <v>53</v>
      </c>
      <c r="C165" s="413"/>
      <c r="D165" s="413"/>
      <c r="E165" s="413"/>
      <c r="F165" s="414"/>
      <c r="G165" s="329" t="s">
        <v>0</v>
      </c>
    </row>
    <row r="166" spans="1:10" s="404" customFormat="1" x14ac:dyDescent="0.25">
      <c r="A166" s="226" t="s">
        <v>2</v>
      </c>
      <c r="B166" s="332">
        <v>1</v>
      </c>
      <c r="C166" s="238">
        <v>2</v>
      </c>
      <c r="D166" s="238">
        <v>3</v>
      </c>
      <c r="E166" s="238">
        <v>4</v>
      </c>
      <c r="F166" s="365">
        <v>5</v>
      </c>
      <c r="G166" s="237"/>
    </row>
    <row r="167" spans="1:10" s="404" customFormat="1" ht="13" x14ac:dyDescent="0.25">
      <c r="A167" s="307" t="s">
        <v>3</v>
      </c>
      <c r="B167" s="366">
        <v>2040</v>
      </c>
      <c r="C167" s="364">
        <v>2040</v>
      </c>
      <c r="D167" s="364">
        <v>2040</v>
      </c>
      <c r="E167" s="364">
        <v>2040</v>
      </c>
      <c r="F167" s="367">
        <v>2040</v>
      </c>
      <c r="G167" s="373">
        <v>2040</v>
      </c>
    </row>
    <row r="168" spans="1:10" s="404" customFormat="1" x14ac:dyDescent="0.25">
      <c r="A168" s="310" t="s">
        <v>6</v>
      </c>
      <c r="B168" s="337">
        <v>2275.63</v>
      </c>
      <c r="C168" s="338">
        <v>2403.8000000000002</v>
      </c>
      <c r="D168" s="338">
        <v>2439.1</v>
      </c>
      <c r="E168" s="338"/>
      <c r="F168" s="368"/>
      <c r="G168" s="266">
        <v>2376.1</v>
      </c>
    </row>
    <row r="169" spans="1:10" s="404" customFormat="1" x14ac:dyDescent="0.25">
      <c r="A169" s="226" t="s">
        <v>7</v>
      </c>
      <c r="B169" s="339">
        <v>75</v>
      </c>
      <c r="C169" s="340">
        <v>100</v>
      </c>
      <c r="D169" s="341">
        <v>72.7</v>
      </c>
      <c r="E169" s="341"/>
      <c r="F169" s="369"/>
      <c r="G169" s="342">
        <v>76.09</v>
      </c>
    </row>
    <row r="170" spans="1:10" s="404" customFormat="1" x14ac:dyDescent="0.25">
      <c r="A170" s="226" t="s">
        <v>8</v>
      </c>
      <c r="B170" s="271">
        <v>7.9000000000000001E-2</v>
      </c>
      <c r="C170" s="272">
        <v>2.9000000000000001E-2</v>
      </c>
      <c r="D170" s="343">
        <v>8.1000000000000003E-2</v>
      </c>
      <c r="E170" s="343"/>
      <c r="F170" s="370"/>
      <c r="G170" s="344">
        <v>0.08</v>
      </c>
    </row>
    <row r="171" spans="1:10" s="404" customFormat="1" x14ac:dyDescent="0.25">
      <c r="A171" s="310" t="s">
        <v>1</v>
      </c>
      <c r="B171" s="275">
        <f t="shared" ref="B171:D171" si="43">B168/B167*100-100</f>
        <v>11.550490196078428</v>
      </c>
      <c r="C171" s="276">
        <f t="shared" si="43"/>
        <v>17.833333333333343</v>
      </c>
      <c r="D171" s="276">
        <f t="shared" si="43"/>
        <v>19.563725490196077</v>
      </c>
      <c r="E171" s="276"/>
      <c r="F171" s="277"/>
      <c r="G171" s="278">
        <f t="shared" ref="G171" si="44">G168/G167*100-100</f>
        <v>16.475490196078439</v>
      </c>
    </row>
    <row r="172" spans="1:10" s="404" customFormat="1" ht="13" thickBot="1" x14ac:dyDescent="0.3">
      <c r="A172" s="226" t="s">
        <v>27</v>
      </c>
      <c r="B172" s="280">
        <f>B168-B155</f>
        <v>97.5</v>
      </c>
      <c r="C172" s="281">
        <f t="shared" ref="C172:D172" si="45">C168-C155</f>
        <v>188.80000000000018</v>
      </c>
      <c r="D172" s="281">
        <f t="shared" si="45"/>
        <v>70.900000000000091</v>
      </c>
      <c r="E172" s="281"/>
      <c r="F172" s="282"/>
      <c r="G172" s="283">
        <f>G168-G155</f>
        <v>100.69999999999982</v>
      </c>
    </row>
    <row r="173" spans="1:10" s="404" customFormat="1" x14ac:dyDescent="0.25">
      <c r="A173" s="324" t="s">
        <v>52</v>
      </c>
      <c r="B173" s="285">
        <v>164</v>
      </c>
      <c r="C173" s="286">
        <v>85</v>
      </c>
      <c r="D173" s="286">
        <v>228</v>
      </c>
      <c r="E173" s="286"/>
      <c r="F173" s="371"/>
      <c r="G173" s="346">
        <f>SUM(B173:F173)</f>
        <v>477</v>
      </c>
      <c r="H173" s="404" t="s">
        <v>56</v>
      </c>
      <c r="I173" s="347">
        <f>G160-G173</f>
        <v>-3</v>
      </c>
      <c r="J173" s="348">
        <f>I173/G160</f>
        <v>-6.3291139240506328E-3</v>
      </c>
    </row>
    <row r="174" spans="1:10" s="404" customFormat="1" x14ac:dyDescent="0.25">
      <c r="A174" s="324" t="s">
        <v>28</v>
      </c>
      <c r="B174" s="231">
        <v>72</v>
      </c>
      <c r="C174" s="294">
        <v>72</v>
      </c>
      <c r="D174" s="294">
        <v>72</v>
      </c>
      <c r="E174" s="294"/>
      <c r="F174" s="232"/>
      <c r="G174" s="235"/>
      <c r="H174" s="404" t="s">
        <v>57</v>
      </c>
      <c r="I174" s="404">
        <v>69.44</v>
      </c>
    </row>
    <row r="175" spans="1:10" s="404" customFormat="1" ht="13" thickBot="1" x14ac:dyDescent="0.3">
      <c r="A175" s="327" t="s">
        <v>26</v>
      </c>
      <c r="B175" s="229">
        <f>B174-B161</f>
        <v>2.5</v>
      </c>
      <c r="C175" s="230">
        <f t="shared" ref="C175:D175" si="46">C174-C161</f>
        <v>2.5</v>
      </c>
      <c r="D175" s="230">
        <f t="shared" si="46"/>
        <v>2.5</v>
      </c>
      <c r="E175" s="230"/>
      <c r="F175" s="372"/>
      <c r="G175" s="236"/>
      <c r="H175" s="404" t="s">
        <v>26</v>
      </c>
      <c r="I175" s="227">
        <f>I174-I161</f>
        <v>1.9399999999999977</v>
      </c>
    </row>
  </sheetData>
  <mergeCells count="13">
    <mergeCell ref="B165:F165"/>
    <mergeCell ref="B152:F152"/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07" t="s">
        <v>18</v>
      </c>
      <c r="C4" s="408"/>
      <c r="D4" s="408"/>
      <c r="E4" s="408"/>
      <c r="F4" s="408"/>
      <c r="G4" s="408"/>
      <c r="H4" s="408"/>
      <c r="I4" s="408"/>
      <c r="J4" s="409"/>
      <c r="K4" s="407" t="s">
        <v>21</v>
      </c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07" t="s">
        <v>23</v>
      </c>
      <c r="C17" s="408"/>
      <c r="D17" s="408"/>
      <c r="E17" s="408"/>
      <c r="F17" s="409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07" t="s">
        <v>18</v>
      </c>
      <c r="C4" s="408"/>
      <c r="D4" s="408"/>
      <c r="E4" s="408"/>
      <c r="F4" s="408"/>
      <c r="G4" s="408"/>
      <c r="H4" s="408"/>
      <c r="I4" s="408"/>
      <c r="J4" s="409"/>
      <c r="K4" s="407" t="s">
        <v>21</v>
      </c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07" t="s">
        <v>23</v>
      </c>
      <c r="C17" s="408"/>
      <c r="D17" s="408"/>
      <c r="E17" s="408"/>
      <c r="F17" s="409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407" t="s">
        <v>18</v>
      </c>
      <c r="C4" s="408"/>
      <c r="D4" s="408"/>
      <c r="E4" s="408"/>
      <c r="F4" s="408"/>
      <c r="G4" s="408"/>
      <c r="H4" s="408"/>
      <c r="I4" s="408"/>
      <c r="J4" s="409"/>
      <c r="K4" s="407" t="s">
        <v>21</v>
      </c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407" t="s">
        <v>23</v>
      </c>
      <c r="C17" s="408"/>
      <c r="D17" s="408"/>
      <c r="E17" s="408"/>
      <c r="F17" s="409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10" t="s">
        <v>42</v>
      </c>
      <c r="B1" s="410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10" t="s">
        <v>42</v>
      </c>
      <c r="B1" s="410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411" t="s">
        <v>42</v>
      </c>
      <c r="B1" s="411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10" t="s">
        <v>42</v>
      </c>
      <c r="B1" s="410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196"/>
  <sheetViews>
    <sheetView showGridLines="0" tabSelected="1" topLeftCell="A162" zoomScale="70" zoomScaleNormal="70" workbookViewId="0">
      <selection activeCell="AF188" sqref="AF188"/>
    </sheetView>
  </sheetViews>
  <sheetFormatPr baseColWidth="10" defaultColWidth="11.453125" defaultRowHeight="12.5" x14ac:dyDescent="0.25"/>
  <cols>
    <col min="1" max="1" width="16.26953125" style="239" bestFit="1" customWidth="1"/>
    <col min="2" max="18" width="10.26953125" style="239" customWidth="1"/>
    <col min="19" max="27" width="11.453125" style="239"/>
    <col min="28" max="28" width="11.453125" style="386"/>
    <col min="29" max="16384" width="11.453125" style="239"/>
  </cols>
  <sheetData>
    <row r="1" spans="1:21" x14ac:dyDescent="0.25">
      <c r="A1" s="239" t="s">
        <v>58</v>
      </c>
    </row>
    <row r="2" spans="1:21" x14ac:dyDescent="0.25">
      <c r="A2" s="239" t="s">
        <v>59</v>
      </c>
      <c r="B2" s="241">
        <v>37.9</v>
      </c>
      <c r="F2" s="415"/>
      <c r="G2" s="415"/>
      <c r="H2" s="415"/>
      <c r="I2" s="415"/>
    </row>
    <row r="3" spans="1:21" x14ac:dyDescent="0.25">
      <c r="A3" s="239" t="s">
        <v>7</v>
      </c>
      <c r="B3" s="239">
        <v>63.4</v>
      </c>
    </row>
    <row r="4" spans="1:21" x14ac:dyDescent="0.25">
      <c r="A4" s="239" t="s">
        <v>60</v>
      </c>
      <c r="B4" s="239">
        <v>12548</v>
      </c>
    </row>
    <row r="6" spans="1:21" x14ac:dyDescent="0.25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5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" thickBot="1" x14ac:dyDescent="0.3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3">
      <c r="A9" s="249" t="s">
        <v>49</v>
      </c>
      <c r="B9" s="412" t="s">
        <v>50</v>
      </c>
      <c r="C9" s="413"/>
      <c r="D9" s="413"/>
      <c r="E9" s="413"/>
      <c r="F9" s="413"/>
      <c r="G9" s="413"/>
      <c r="H9" s="413"/>
      <c r="I9" s="413"/>
      <c r="J9" s="414"/>
      <c r="K9" s="412" t="s">
        <v>53</v>
      </c>
      <c r="L9" s="413"/>
      <c r="M9" s="413"/>
      <c r="N9" s="413"/>
      <c r="O9" s="413"/>
      <c r="P9" s="413"/>
      <c r="Q9" s="414"/>
      <c r="R9" s="297" t="s">
        <v>55</v>
      </c>
    </row>
    <row r="10" spans="1:21" x14ac:dyDescent="0.25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5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ht="13" x14ac:dyDescent="0.25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5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5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5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5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" thickBot="1" x14ac:dyDescent="0.3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5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5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" thickBot="1" x14ac:dyDescent="0.3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5">
      <c r="C21" s="239">
        <v>30</v>
      </c>
      <c r="D21" s="239">
        <v>30</v>
      </c>
      <c r="N21" s="227"/>
      <c r="O21" s="227"/>
    </row>
    <row r="22" spans="1:28" ht="13" thickBot="1" x14ac:dyDescent="0.3"/>
    <row r="23" spans="1:28" s="351" customFormat="1" ht="13.5" thickBot="1" x14ac:dyDescent="0.3">
      <c r="A23" s="249" t="s">
        <v>63</v>
      </c>
      <c r="B23" s="412" t="s">
        <v>50</v>
      </c>
      <c r="C23" s="413"/>
      <c r="D23" s="413"/>
      <c r="E23" s="413"/>
      <c r="F23" s="413"/>
      <c r="G23" s="413"/>
      <c r="H23" s="413"/>
      <c r="I23" s="413"/>
      <c r="J23" s="414"/>
      <c r="K23" s="412" t="s">
        <v>53</v>
      </c>
      <c r="L23" s="413"/>
      <c r="M23" s="413"/>
      <c r="N23" s="413"/>
      <c r="O23" s="413"/>
      <c r="P23" s="413"/>
      <c r="Q23" s="414"/>
      <c r="R23" s="297" t="s">
        <v>55</v>
      </c>
      <c r="AB23" s="386"/>
    </row>
    <row r="24" spans="1:28" s="351" customFormat="1" x14ac:dyDescent="0.25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5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ht="13" x14ac:dyDescent="0.25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5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5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5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5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" thickBot="1" x14ac:dyDescent="0.3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5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5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" thickBot="1" x14ac:dyDescent="0.3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5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" thickBot="1" x14ac:dyDescent="0.3"/>
    <row r="37" spans="1:28" s="352" customFormat="1" ht="13.5" thickBot="1" x14ac:dyDescent="0.3">
      <c r="A37" s="249" t="s">
        <v>64</v>
      </c>
      <c r="B37" s="412" t="s">
        <v>50</v>
      </c>
      <c r="C37" s="413"/>
      <c r="D37" s="413"/>
      <c r="E37" s="413"/>
      <c r="F37" s="413"/>
      <c r="G37" s="413"/>
      <c r="H37" s="413"/>
      <c r="I37" s="413"/>
      <c r="J37" s="414"/>
      <c r="K37" s="412" t="s">
        <v>53</v>
      </c>
      <c r="L37" s="413"/>
      <c r="M37" s="413"/>
      <c r="N37" s="413"/>
      <c r="O37" s="413"/>
      <c r="P37" s="413"/>
      <c r="Q37" s="414"/>
      <c r="R37" s="297" t="s">
        <v>55</v>
      </c>
      <c r="AB37" s="386"/>
    </row>
    <row r="38" spans="1:28" s="352" customFormat="1" x14ac:dyDescent="0.25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5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ht="13" x14ac:dyDescent="0.25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5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5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5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5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" thickBot="1" x14ac:dyDescent="0.3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5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5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" thickBot="1" x14ac:dyDescent="0.3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5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5">
      <c r="E50" s="239">
        <v>37</v>
      </c>
      <c r="F50" s="239">
        <v>37</v>
      </c>
      <c r="I50" s="239" t="s">
        <v>66</v>
      </c>
    </row>
    <row r="51" spans="1:28" s="354" customFormat="1" x14ac:dyDescent="0.25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" thickBot="1" x14ac:dyDescent="0.3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3">
      <c r="A53" s="249" t="s">
        <v>67</v>
      </c>
      <c r="B53" s="412" t="s">
        <v>50</v>
      </c>
      <c r="C53" s="413"/>
      <c r="D53" s="413"/>
      <c r="E53" s="413"/>
      <c r="F53" s="413"/>
      <c r="G53" s="413"/>
      <c r="H53" s="413"/>
      <c r="I53" s="413"/>
      <c r="J53" s="413"/>
      <c r="K53" s="413"/>
      <c r="L53" s="414"/>
      <c r="M53" s="412" t="s">
        <v>53</v>
      </c>
      <c r="N53" s="413"/>
      <c r="O53" s="413"/>
      <c r="P53" s="413"/>
      <c r="Q53" s="413"/>
      <c r="R53" s="413"/>
      <c r="S53" s="414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5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5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ht="13" x14ac:dyDescent="0.25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5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5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5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5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" thickBot="1" x14ac:dyDescent="0.3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5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5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" thickBot="1" x14ac:dyDescent="0.3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5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" thickBot="1" x14ac:dyDescent="0.3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3">
      <c r="A68" s="249" t="s">
        <v>72</v>
      </c>
      <c r="B68" s="412" t="s">
        <v>50</v>
      </c>
      <c r="C68" s="413"/>
      <c r="D68" s="413"/>
      <c r="E68" s="413"/>
      <c r="F68" s="413"/>
      <c r="G68" s="413"/>
      <c r="H68" s="413"/>
      <c r="I68" s="413"/>
      <c r="J68" s="413"/>
      <c r="K68" s="413"/>
      <c r="L68" s="414"/>
      <c r="M68" s="412" t="s">
        <v>53</v>
      </c>
      <c r="N68" s="413"/>
      <c r="O68" s="413"/>
      <c r="P68" s="413"/>
      <c r="Q68" s="413"/>
      <c r="R68" s="413"/>
      <c r="S68" s="413"/>
      <c r="T68" s="413"/>
      <c r="U68" s="414"/>
      <c r="V68" s="297" t="s">
        <v>55</v>
      </c>
      <c r="W68" s="355"/>
      <c r="X68" s="355"/>
      <c r="Y68" s="355"/>
    </row>
    <row r="69" spans="1:28" x14ac:dyDescent="0.25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5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ht="13" x14ac:dyDescent="0.25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5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5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5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5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" thickBot="1" x14ac:dyDescent="0.3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5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5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" thickBot="1" x14ac:dyDescent="0.3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5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" thickBot="1" x14ac:dyDescent="0.3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3">
      <c r="A82" s="249" t="s">
        <v>73</v>
      </c>
      <c r="B82" s="412" t="s">
        <v>50</v>
      </c>
      <c r="C82" s="413"/>
      <c r="D82" s="413"/>
      <c r="E82" s="413"/>
      <c r="F82" s="413"/>
      <c r="G82" s="413"/>
      <c r="H82" s="413"/>
      <c r="I82" s="413"/>
      <c r="J82" s="413"/>
      <c r="K82" s="413"/>
      <c r="L82" s="414"/>
      <c r="M82" s="412" t="s">
        <v>53</v>
      </c>
      <c r="N82" s="413"/>
      <c r="O82" s="413"/>
      <c r="P82" s="413"/>
      <c r="Q82" s="413"/>
      <c r="R82" s="413"/>
      <c r="S82" s="413"/>
      <c r="T82" s="413"/>
      <c r="U82" s="414"/>
      <c r="V82" s="297" t="s">
        <v>55</v>
      </c>
      <c r="AB82" s="386"/>
    </row>
    <row r="83" spans="1:28" s="361" customFormat="1" x14ac:dyDescent="0.25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5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ht="13" x14ac:dyDescent="0.25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5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5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5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5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" thickBot="1" x14ac:dyDescent="0.3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5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5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" thickBot="1" x14ac:dyDescent="0.3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5">
      <c r="E94" s="239" t="s">
        <v>65</v>
      </c>
      <c r="N94" s="239">
        <v>45.5</v>
      </c>
    </row>
    <row r="95" spans="1:28" ht="13" thickBot="1" x14ac:dyDescent="0.3"/>
    <row r="96" spans="1:28" s="382" customFormat="1" ht="13.5" thickBot="1" x14ac:dyDescent="0.3">
      <c r="A96" s="249" t="s">
        <v>74</v>
      </c>
      <c r="B96" s="412" t="s">
        <v>50</v>
      </c>
      <c r="C96" s="413"/>
      <c r="D96" s="413"/>
      <c r="E96" s="413"/>
      <c r="F96" s="413"/>
      <c r="G96" s="413"/>
      <c r="H96" s="413"/>
      <c r="I96" s="413"/>
      <c r="J96" s="413"/>
      <c r="K96" s="413"/>
      <c r="L96" s="414"/>
      <c r="M96" s="412" t="s">
        <v>53</v>
      </c>
      <c r="N96" s="413"/>
      <c r="O96" s="413"/>
      <c r="P96" s="413"/>
      <c r="Q96" s="413"/>
      <c r="R96" s="413"/>
      <c r="S96" s="413"/>
      <c r="T96" s="413"/>
      <c r="U96" s="414"/>
      <c r="V96" s="297" t="s">
        <v>55</v>
      </c>
      <c r="Z96" s="356" t="s">
        <v>75</v>
      </c>
      <c r="AB96" s="386"/>
    </row>
    <row r="97" spans="1:30" s="382" customFormat="1" x14ac:dyDescent="0.25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5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ht="13" x14ac:dyDescent="0.25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5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5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5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5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" thickBot="1" x14ac:dyDescent="0.3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5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5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" thickBot="1" x14ac:dyDescent="0.3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5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" thickBot="1" x14ac:dyDescent="0.3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3">
      <c r="A110" s="249" t="s">
        <v>79</v>
      </c>
      <c r="B110" s="412" t="s">
        <v>50</v>
      </c>
      <c r="C110" s="413"/>
      <c r="D110" s="413"/>
      <c r="E110" s="413"/>
      <c r="F110" s="413"/>
      <c r="G110" s="413"/>
      <c r="H110" s="413"/>
      <c r="I110" s="413"/>
      <c r="J110" s="413"/>
      <c r="K110" s="413"/>
      <c r="L110" s="414"/>
      <c r="M110" s="412" t="s">
        <v>53</v>
      </c>
      <c r="N110" s="413"/>
      <c r="O110" s="413"/>
      <c r="P110" s="413"/>
      <c r="Q110" s="413"/>
      <c r="R110" s="413"/>
      <c r="S110" s="413"/>
      <c r="T110" s="413"/>
      <c r="U110" s="414"/>
      <c r="V110" s="297" t="s">
        <v>55</v>
      </c>
      <c r="Z110" s="415" t="s">
        <v>81</v>
      </c>
      <c r="AA110" s="415"/>
      <c r="AB110" s="386"/>
      <c r="AC110" s="415" t="s">
        <v>82</v>
      </c>
      <c r="AD110" s="415"/>
    </row>
    <row r="111" spans="1:30" s="382" customFormat="1" x14ac:dyDescent="0.25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5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ht="13" x14ac:dyDescent="0.25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5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5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5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5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" thickBot="1" x14ac:dyDescent="0.3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5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5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" thickBot="1" x14ac:dyDescent="0.3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5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5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5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" thickBot="1" x14ac:dyDescent="0.3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3">
      <c r="A126" s="249" t="s">
        <v>85</v>
      </c>
      <c r="B126" s="412" t="s">
        <v>50</v>
      </c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4"/>
      <c r="N126" s="412" t="s">
        <v>53</v>
      </c>
      <c r="O126" s="413"/>
      <c r="P126" s="413"/>
      <c r="Q126" s="413"/>
      <c r="R126" s="413"/>
      <c r="S126" s="413"/>
      <c r="T126" s="413"/>
      <c r="U126" s="413"/>
      <c r="V126" s="414"/>
      <c r="W126" s="297" t="s">
        <v>55</v>
      </c>
      <c r="X126" s="388"/>
      <c r="Y126" s="388"/>
      <c r="Z126" s="388"/>
      <c r="AB126" s="239"/>
      <c r="AC126" s="386"/>
    </row>
    <row r="127" spans="1:30" x14ac:dyDescent="0.25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5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ht="13" x14ac:dyDescent="0.25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5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5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5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5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" thickBot="1" x14ac:dyDescent="0.3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5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5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" thickBot="1" x14ac:dyDescent="0.3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5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" thickBot="1" x14ac:dyDescent="0.3"/>
    <row r="140" spans="1:29" s="400" customFormat="1" ht="13.5" thickBot="1" x14ac:dyDescent="0.3">
      <c r="A140" s="249" t="s">
        <v>87</v>
      </c>
      <c r="B140" s="412" t="s">
        <v>50</v>
      </c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4"/>
      <c r="N140" s="412" t="s">
        <v>53</v>
      </c>
      <c r="O140" s="413"/>
      <c r="P140" s="413"/>
      <c r="Q140" s="413"/>
      <c r="R140" s="413"/>
      <c r="S140" s="413"/>
      <c r="T140" s="413"/>
      <c r="U140" s="413"/>
      <c r="V140" s="414"/>
      <c r="W140" s="297" t="s">
        <v>55</v>
      </c>
    </row>
    <row r="141" spans="1:29" s="400" customFormat="1" x14ac:dyDescent="0.25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5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ht="13" x14ac:dyDescent="0.25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5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5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5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5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" thickBot="1" x14ac:dyDescent="0.3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5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5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" thickBot="1" x14ac:dyDescent="0.3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" thickBot="1" x14ac:dyDescent="0.3"/>
    <row r="154" spans="1:26" s="401" customFormat="1" ht="13.5" thickBot="1" x14ac:dyDescent="0.3">
      <c r="A154" s="249" t="s">
        <v>88</v>
      </c>
      <c r="B154" s="412" t="s">
        <v>50</v>
      </c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4"/>
      <c r="N154" s="412" t="s">
        <v>53</v>
      </c>
      <c r="O154" s="413"/>
      <c r="P154" s="413"/>
      <c r="Q154" s="413"/>
      <c r="R154" s="413"/>
      <c r="S154" s="413"/>
      <c r="T154" s="413"/>
      <c r="U154" s="413"/>
      <c r="V154" s="414"/>
      <c r="W154" s="297" t="s">
        <v>55</v>
      </c>
    </row>
    <row r="155" spans="1:26" s="401" customFormat="1" x14ac:dyDescent="0.25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5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ht="13" x14ac:dyDescent="0.25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5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5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5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5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" thickBot="1" x14ac:dyDescent="0.3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5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5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" thickBot="1" x14ac:dyDescent="0.3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  <row r="167" spans="1:26" ht="13" thickBot="1" x14ac:dyDescent="0.3"/>
    <row r="168" spans="1:26" s="402" customFormat="1" ht="13.5" thickBot="1" x14ac:dyDescent="0.3">
      <c r="A168" s="249" t="s">
        <v>90</v>
      </c>
      <c r="B168" s="412" t="s">
        <v>50</v>
      </c>
      <c r="C168" s="413"/>
      <c r="D168" s="413"/>
      <c r="E168" s="413"/>
      <c r="F168" s="413"/>
      <c r="G168" s="413"/>
      <c r="H168" s="413"/>
      <c r="I168" s="413"/>
      <c r="J168" s="413"/>
      <c r="K168" s="413"/>
      <c r="L168" s="413"/>
      <c r="M168" s="414"/>
      <c r="N168" s="412" t="s">
        <v>53</v>
      </c>
      <c r="O168" s="413"/>
      <c r="P168" s="413"/>
      <c r="Q168" s="413"/>
      <c r="R168" s="413"/>
      <c r="S168" s="413"/>
      <c r="T168" s="413"/>
      <c r="U168" s="413"/>
      <c r="V168" s="414"/>
      <c r="W168" s="297" t="s">
        <v>55</v>
      </c>
    </row>
    <row r="169" spans="1:26" s="402" customFormat="1" x14ac:dyDescent="0.25">
      <c r="A169" s="250" t="s">
        <v>54</v>
      </c>
      <c r="B169" s="330">
        <v>1</v>
      </c>
      <c r="C169" s="253">
        <v>2</v>
      </c>
      <c r="D169" s="253">
        <v>3</v>
      </c>
      <c r="E169" s="253">
        <v>4</v>
      </c>
      <c r="F169" s="253">
        <v>5</v>
      </c>
      <c r="G169" s="253">
        <v>6</v>
      </c>
      <c r="H169" s="253">
        <v>7</v>
      </c>
      <c r="I169" s="253">
        <v>8</v>
      </c>
      <c r="J169" s="253">
        <v>9</v>
      </c>
      <c r="K169" s="253">
        <v>10</v>
      </c>
      <c r="L169" s="389">
        <v>11</v>
      </c>
      <c r="M169" s="331">
        <v>12</v>
      </c>
      <c r="N169" s="251">
        <v>1</v>
      </c>
      <c r="O169" s="252">
        <v>2</v>
      </c>
      <c r="P169" s="252">
        <v>3</v>
      </c>
      <c r="Q169" s="252">
        <v>4</v>
      </c>
      <c r="R169" s="252">
        <v>5</v>
      </c>
      <c r="S169" s="252">
        <v>6</v>
      </c>
      <c r="T169" s="252">
        <v>7</v>
      </c>
      <c r="U169" s="252">
        <v>8</v>
      </c>
      <c r="V169" s="252">
        <v>9</v>
      </c>
      <c r="W169" s="296"/>
    </row>
    <row r="170" spans="1:26" s="402" customFormat="1" x14ac:dyDescent="0.25">
      <c r="A170" s="250" t="s">
        <v>2</v>
      </c>
      <c r="B170" s="254">
        <v>1</v>
      </c>
      <c r="C170" s="349">
        <v>2</v>
      </c>
      <c r="D170" s="349">
        <v>2</v>
      </c>
      <c r="E170" s="255">
        <v>3</v>
      </c>
      <c r="F170" s="255">
        <v>3</v>
      </c>
      <c r="G170" s="256">
        <v>4</v>
      </c>
      <c r="H170" s="256">
        <v>4</v>
      </c>
      <c r="I170" s="255">
        <v>5</v>
      </c>
      <c r="J170" s="255">
        <v>5</v>
      </c>
      <c r="K170" s="393">
        <v>6</v>
      </c>
      <c r="L170" s="394">
        <v>7</v>
      </c>
      <c r="M170" s="395">
        <v>8</v>
      </c>
      <c r="N170" s="254">
        <v>1</v>
      </c>
      <c r="O170" s="349">
        <v>2</v>
      </c>
      <c r="P170" s="255">
        <v>3</v>
      </c>
      <c r="Q170" s="256">
        <v>4</v>
      </c>
      <c r="R170" s="255">
        <v>5</v>
      </c>
      <c r="S170" s="393">
        <v>6</v>
      </c>
      <c r="T170" s="394">
        <v>7</v>
      </c>
      <c r="U170" s="396">
        <v>8</v>
      </c>
      <c r="V170" s="395">
        <v>8</v>
      </c>
      <c r="W170" s="226" t="s">
        <v>0</v>
      </c>
    </row>
    <row r="171" spans="1:26" s="402" customFormat="1" ht="13" x14ac:dyDescent="0.25">
      <c r="A171" s="257" t="s">
        <v>3</v>
      </c>
      <c r="B171" s="258">
        <v>1270</v>
      </c>
      <c r="C171" s="259">
        <v>1270</v>
      </c>
      <c r="D171" s="259">
        <v>1270</v>
      </c>
      <c r="E171" s="259">
        <v>1270</v>
      </c>
      <c r="F171" s="259">
        <v>1270</v>
      </c>
      <c r="G171" s="259">
        <v>1270</v>
      </c>
      <c r="H171" s="259">
        <v>1270</v>
      </c>
      <c r="I171" s="259">
        <v>1270</v>
      </c>
      <c r="J171" s="259">
        <v>1270</v>
      </c>
      <c r="K171" s="259">
        <v>1270</v>
      </c>
      <c r="L171" s="390">
        <v>1270</v>
      </c>
      <c r="M171" s="260">
        <v>1270</v>
      </c>
      <c r="N171" s="258">
        <v>1270</v>
      </c>
      <c r="O171" s="259">
        <v>1270</v>
      </c>
      <c r="P171" s="259">
        <v>1270</v>
      </c>
      <c r="Q171" s="259">
        <v>1270</v>
      </c>
      <c r="R171" s="259">
        <v>1270</v>
      </c>
      <c r="S171" s="259">
        <v>1270</v>
      </c>
      <c r="T171" s="259">
        <v>1270</v>
      </c>
      <c r="U171" s="259">
        <v>1270</v>
      </c>
      <c r="V171" s="259">
        <v>1270</v>
      </c>
      <c r="W171" s="261">
        <v>1270</v>
      </c>
    </row>
    <row r="172" spans="1:26" s="402" customFormat="1" x14ac:dyDescent="0.25">
      <c r="A172" s="262" t="s">
        <v>6</v>
      </c>
      <c r="B172" s="263">
        <v>1180.3699999999999</v>
      </c>
      <c r="C172" s="264">
        <v>1227.69</v>
      </c>
      <c r="D172" s="264">
        <v>1247.78</v>
      </c>
      <c r="E172" s="264">
        <v>1216.3</v>
      </c>
      <c r="F172" s="264">
        <v>1235.1199999999999</v>
      </c>
      <c r="G172" s="264">
        <v>1252.8599999999999</v>
      </c>
      <c r="H172" s="264">
        <v>1232.8</v>
      </c>
      <c r="I172" s="264">
        <v>1256.0999999999999</v>
      </c>
      <c r="J172" s="264">
        <v>1263.17</v>
      </c>
      <c r="K172" s="264">
        <v>1272.28</v>
      </c>
      <c r="L172" s="311">
        <v>1265.67</v>
      </c>
      <c r="M172" s="265">
        <v>1311.15</v>
      </c>
      <c r="N172" s="263">
        <v>1203.1300000000001</v>
      </c>
      <c r="O172" s="264">
        <v>1185.4545450000001</v>
      </c>
      <c r="P172" s="264">
        <v>1202.3499999999999</v>
      </c>
      <c r="Q172" s="264">
        <v>1219.6610169999999</v>
      </c>
      <c r="R172" s="264">
        <v>1225.22</v>
      </c>
      <c r="S172" s="264">
        <v>1271.6199999999999</v>
      </c>
      <c r="T172" s="264">
        <v>1240.74</v>
      </c>
      <c r="U172" s="264">
        <v>1268.06</v>
      </c>
      <c r="V172" s="264">
        <v>1395</v>
      </c>
      <c r="W172" s="266">
        <v>1243.8599999999999</v>
      </c>
    </row>
    <row r="173" spans="1:26" s="402" customFormat="1" x14ac:dyDescent="0.25">
      <c r="A173" s="250" t="s">
        <v>7</v>
      </c>
      <c r="B173" s="267">
        <v>87</v>
      </c>
      <c r="C173" s="268">
        <v>94.87</v>
      </c>
      <c r="D173" s="268">
        <v>94.4</v>
      </c>
      <c r="E173" s="268">
        <v>89.1</v>
      </c>
      <c r="F173" s="268">
        <v>95.35</v>
      </c>
      <c r="G173" s="268">
        <v>91.84</v>
      </c>
      <c r="H173" s="268">
        <v>96</v>
      </c>
      <c r="I173" s="268">
        <v>92.68</v>
      </c>
      <c r="J173" s="268">
        <v>97.56</v>
      </c>
      <c r="K173" s="268">
        <v>96.49</v>
      </c>
      <c r="L173" s="314">
        <v>93.33</v>
      </c>
      <c r="M173" s="269">
        <v>88.46</v>
      </c>
      <c r="N173" s="267">
        <v>93.75</v>
      </c>
      <c r="O173" s="268">
        <v>100</v>
      </c>
      <c r="P173" s="268">
        <v>98.04</v>
      </c>
      <c r="Q173" s="268">
        <v>96.61</v>
      </c>
      <c r="R173" s="268">
        <v>97.01</v>
      </c>
      <c r="S173" s="268">
        <v>95.59</v>
      </c>
      <c r="T173" s="268">
        <v>96.3</v>
      </c>
      <c r="U173" s="268">
        <v>100</v>
      </c>
      <c r="V173" s="268">
        <v>94.12</v>
      </c>
      <c r="W173" s="270">
        <v>91.61</v>
      </c>
      <c r="Y173" s="227"/>
      <c r="Z173" s="227"/>
    </row>
    <row r="174" spans="1:26" s="402" customFormat="1" x14ac:dyDescent="0.25">
      <c r="A174" s="250" t="s">
        <v>8</v>
      </c>
      <c r="B174" s="271">
        <v>6.1699999999999998E-2</v>
      </c>
      <c r="C174" s="272">
        <v>5.28E-2</v>
      </c>
      <c r="D174" s="272">
        <v>4.7600000000000003E-2</v>
      </c>
      <c r="E174" s="272">
        <v>5.1400000000000001E-2</v>
      </c>
      <c r="F174" s="272">
        <v>5.8599999999999999E-2</v>
      </c>
      <c r="G174" s="272">
        <v>0.05</v>
      </c>
      <c r="H174" s="272">
        <v>4.4999999999999998E-2</v>
      </c>
      <c r="I174" s="272">
        <v>5.57E-2</v>
      </c>
      <c r="J174" s="272">
        <v>4.4200000000000003E-2</v>
      </c>
      <c r="K174" s="272">
        <v>4.6300000000000001E-2</v>
      </c>
      <c r="L174" s="317">
        <v>5.2900000000000003E-2</v>
      </c>
      <c r="M174" s="273">
        <v>6.1499999999999999E-2</v>
      </c>
      <c r="N174" s="271">
        <v>5.6899999999999999E-2</v>
      </c>
      <c r="O174" s="272">
        <v>0.04</v>
      </c>
      <c r="P174" s="272">
        <v>4.3999999999999997E-2</v>
      </c>
      <c r="Q174" s="272">
        <v>4.7399999999999998E-2</v>
      </c>
      <c r="R174" s="272">
        <v>4.82E-2</v>
      </c>
      <c r="S174" s="272">
        <v>4.8000000000000001E-2</v>
      </c>
      <c r="T174" s="272">
        <v>4.4600000000000001E-2</v>
      </c>
      <c r="U174" s="272">
        <v>4.3700000000000003E-2</v>
      </c>
      <c r="V174" s="272">
        <v>4.41E-2</v>
      </c>
      <c r="W174" s="274">
        <v>5.9900000000000002E-2</v>
      </c>
      <c r="Y174" s="227"/>
      <c r="Z174" s="227"/>
    </row>
    <row r="175" spans="1:26" s="402" customFormat="1" x14ac:dyDescent="0.25">
      <c r="A175" s="262" t="s">
        <v>1</v>
      </c>
      <c r="B175" s="275">
        <f>B172/B171*100-100</f>
        <v>-7.0574803149606424</v>
      </c>
      <c r="C175" s="276">
        <f t="shared" ref="C175:E175" si="69">C172/C171*100-100</f>
        <v>-3.3314960629921302</v>
      </c>
      <c r="D175" s="276">
        <f t="shared" si="69"/>
        <v>-1.7496062992126014</v>
      </c>
      <c r="E175" s="276">
        <f t="shared" si="69"/>
        <v>-4.2283464566929183</v>
      </c>
      <c r="F175" s="276">
        <f>F172/F171*100-100</f>
        <v>-2.7464566929133838</v>
      </c>
      <c r="G175" s="276">
        <f t="shared" ref="G175:M175" si="70">G172/G171*100-100</f>
        <v>-1.3496062992125957</v>
      </c>
      <c r="H175" s="276">
        <f t="shared" si="70"/>
        <v>-2.9291338582677184</v>
      </c>
      <c r="I175" s="276">
        <f t="shared" si="70"/>
        <v>-1.0944881889763849</v>
      </c>
      <c r="J175" s="276">
        <f t="shared" si="70"/>
        <v>-0.53779527559055396</v>
      </c>
      <c r="K175" s="276">
        <f t="shared" si="70"/>
        <v>0.17952755905513129</v>
      </c>
      <c r="L175" s="276">
        <f t="shared" si="70"/>
        <v>-0.34094488188975447</v>
      </c>
      <c r="M175" s="277">
        <f t="shared" si="70"/>
        <v>3.2401574803149629</v>
      </c>
      <c r="N175" s="275">
        <f>N172/N171*100-100</f>
        <v>-5.2653543307086466</v>
      </c>
      <c r="O175" s="276">
        <f t="shared" ref="O175:W175" si="71">O172/O171*100-100</f>
        <v>-6.6571224409448746</v>
      </c>
      <c r="P175" s="276">
        <f t="shared" si="71"/>
        <v>-5.3267716535433181</v>
      </c>
      <c r="Q175" s="276">
        <f t="shared" si="71"/>
        <v>-3.9636994488189004</v>
      </c>
      <c r="R175" s="276">
        <f t="shared" si="71"/>
        <v>-3.5259842519685094</v>
      </c>
      <c r="S175" s="276">
        <f t="shared" si="71"/>
        <v>0.12755905511809829</v>
      </c>
      <c r="T175" s="276">
        <f t="shared" si="71"/>
        <v>-2.303937007874012</v>
      </c>
      <c r="U175" s="276">
        <f t="shared" si="71"/>
        <v>-0.1527559055118104</v>
      </c>
      <c r="V175" s="276">
        <f t="shared" si="71"/>
        <v>9.8425196850393775</v>
      </c>
      <c r="W175" s="278">
        <f t="shared" si="71"/>
        <v>-2.0582677165354397</v>
      </c>
      <c r="Y175" s="227"/>
      <c r="Z175" s="227"/>
    </row>
    <row r="176" spans="1:26" s="402" customFormat="1" ht="13" thickBot="1" x14ac:dyDescent="0.3">
      <c r="A176" s="279" t="s">
        <v>27</v>
      </c>
      <c r="B176" s="280">
        <f>B172-B158</f>
        <v>53.036666666666633</v>
      </c>
      <c r="C176" s="281">
        <f t="shared" ref="C176:W176" si="72">C172-C158</f>
        <v>86.578888888888969</v>
      </c>
      <c r="D176" s="281">
        <f t="shared" si="72"/>
        <v>89.671891891891846</v>
      </c>
      <c r="E176" s="281">
        <f t="shared" si="72"/>
        <v>39.027272727272702</v>
      </c>
      <c r="F176" s="281">
        <f t="shared" si="72"/>
        <v>68.534634146341432</v>
      </c>
      <c r="G176" s="281">
        <f t="shared" si="72"/>
        <v>67.145714285714121</v>
      </c>
      <c r="H176" s="281">
        <f t="shared" si="72"/>
        <v>30.924999999999955</v>
      </c>
      <c r="I176" s="281">
        <f t="shared" si="72"/>
        <v>46.099999999999909</v>
      </c>
      <c r="J176" s="281">
        <f t="shared" si="72"/>
        <v>65.920000000000073</v>
      </c>
      <c r="K176" s="281">
        <f t="shared" si="72"/>
        <v>61.168888888888887</v>
      </c>
      <c r="L176" s="281">
        <f t="shared" si="72"/>
        <v>52.812857142857183</v>
      </c>
      <c r="M176" s="282">
        <f t="shared" si="72"/>
        <v>56.322413793103578</v>
      </c>
      <c r="N176" s="280">
        <f t="shared" si="72"/>
        <v>158.75500000000011</v>
      </c>
      <c r="O176" s="281">
        <f t="shared" si="72"/>
        <v>72.283813292682908</v>
      </c>
      <c r="P176" s="281">
        <f t="shared" si="72"/>
        <v>63.69615384615372</v>
      </c>
      <c r="Q176" s="281">
        <f t="shared" si="72"/>
        <v>79.268860137254705</v>
      </c>
      <c r="R176" s="281">
        <f t="shared" si="72"/>
        <v>67.633793103448397</v>
      </c>
      <c r="S176" s="281">
        <f t="shared" si="72"/>
        <v>84.953333333333148</v>
      </c>
      <c r="T176" s="281">
        <f t="shared" si="72"/>
        <v>60.940000000000055</v>
      </c>
      <c r="U176" s="281">
        <f t="shared" si="72"/>
        <v>-7.2733333333333121</v>
      </c>
      <c r="V176" s="281">
        <f t="shared" si="72"/>
        <v>106.21212121212125</v>
      </c>
      <c r="W176" s="283">
        <f t="shared" si="72"/>
        <v>64.662259887005575</v>
      </c>
      <c r="Y176" s="227"/>
      <c r="Z176" s="227"/>
    </row>
    <row r="177" spans="1:30" s="402" customFormat="1" x14ac:dyDescent="0.25">
      <c r="A177" s="284" t="s">
        <v>51</v>
      </c>
      <c r="B177" s="285">
        <v>668</v>
      </c>
      <c r="C177" s="286">
        <v>472</v>
      </c>
      <c r="D177" s="286">
        <v>471</v>
      </c>
      <c r="E177" s="286">
        <v>582</v>
      </c>
      <c r="F177" s="286">
        <v>582</v>
      </c>
      <c r="G177" s="286">
        <v>678</v>
      </c>
      <c r="H177" s="286">
        <v>681</v>
      </c>
      <c r="I177" s="286">
        <v>558</v>
      </c>
      <c r="J177" s="286">
        <v>559</v>
      </c>
      <c r="K177" s="286">
        <v>771</v>
      </c>
      <c r="L177" s="391">
        <v>421</v>
      </c>
      <c r="M177" s="287">
        <v>388</v>
      </c>
      <c r="N177" s="285">
        <v>206</v>
      </c>
      <c r="O177" s="286">
        <v>473</v>
      </c>
      <c r="P177" s="286">
        <v>658</v>
      </c>
      <c r="Q177" s="286">
        <v>804</v>
      </c>
      <c r="R177" s="286">
        <v>886</v>
      </c>
      <c r="S177" s="286">
        <v>772</v>
      </c>
      <c r="T177" s="286">
        <v>691</v>
      </c>
      <c r="U177" s="286">
        <v>470</v>
      </c>
      <c r="V177" s="286">
        <v>470</v>
      </c>
      <c r="W177" s="288">
        <f>SUM(B177:V177)</f>
        <v>12261</v>
      </c>
      <c r="X177" s="227" t="s">
        <v>56</v>
      </c>
      <c r="Y177" s="289">
        <f>W163-W177</f>
        <v>11</v>
      </c>
      <c r="Z177" s="290">
        <f>Y177/W163</f>
        <v>8.9634941329856579E-4</v>
      </c>
    </row>
    <row r="178" spans="1:30" s="402" customFormat="1" x14ac:dyDescent="0.25">
      <c r="A178" s="291" t="s">
        <v>28</v>
      </c>
      <c r="B178" s="244">
        <v>58</v>
      </c>
      <c r="C178" s="242">
        <v>57.5</v>
      </c>
      <c r="D178" s="242">
        <v>57.5</v>
      </c>
      <c r="E178" s="242">
        <v>57</v>
      </c>
      <c r="F178" s="242">
        <v>57</v>
      </c>
      <c r="G178" s="242">
        <v>56</v>
      </c>
      <c r="H178" s="242">
        <v>56</v>
      </c>
      <c r="I178" s="242">
        <v>55.5</v>
      </c>
      <c r="J178" s="242">
        <v>55.5</v>
      </c>
      <c r="K178" s="242">
        <v>54.5</v>
      </c>
      <c r="L178" s="392">
        <v>54.5</v>
      </c>
      <c r="M178" s="245">
        <v>54</v>
      </c>
      <c r="N178" s="244">
        <v>60</v>
      </c>
      <c r="O178" s="242">
        <v>59</v>
      </c>
      <c r="P178" s="242">
        <v>59</v>
      </c>
      <c r="Q178" s="242">
        <v>57</v>
      </c>
      <c r="R178" s="242">
        <v>56.5</v>
      </c>
      <c r="S178" s="242">
        <v>56.5</v>
      </c>
      <c r="T178" s="242">
        <v>56.5</v>
      </c>
      <c r="U178" s="242">
        <v>54</v>
      </c>
      <c r="V178" s="242">
        <v>53.5</v>
      </c>
      <c r="W178" s="235"/>
      <c r="X178" s="227" t="s">
        <v>57</v>
      </c>
      <c r="Y178" s="227">
        <v>52.94</v>
      </c>
      <c r="Z178" s="227"/>
    </row>
    <row r="179" spans="1:30" s="402" customFormat="1" ht="13" thickBot="1" x14ac:dyDescent="0.3">
      <c r="A179" s="292" t="s">
        <v>26</v>
      </c>
      <c r="B179" s="246">
        <f>B178-B164</f>
        <v>3.5</v>
      </c>
      <c r="C179" s="243">
        <f t="shared" ref="C179:V179" si="73">C178-C164</f>
        <v>3.5</v>
      </c>
      <c r="D179" s="243">
        <f t="shared" si="73"/>
        <v>3.5</v>
      </c>
      <c r="E179" s="243">
        <f t="shared" si="73"/>
        <v>3.5</v>
      </c>
      <c r="F179" s="243">
        <f t="shared" si="73"/>
        <v>3.5</v>
      </c>
      <c r="G179" s="243">
        <f t="shared" si="73"/>
        <v>3.5</v>
      </c>
      <c r="H179" s="243">
        <f t="shared" si="73"/>
        <v>3.5</v>
      </c>
      <c r="I179" s="243">
        <f t="shared" si="73"/>
        <v>3.5</v>
      </c>
      <c r="J179" s="243">
        <f t="shared" si="73"/>
        <v>3.5</v>
      </c>
      <c r="K179" s="243">
        <f t="shared" si="73"/>
        <v>3.5</v>
      </c>
      <c r="L179" s="243">
        <f t="shared" si="73"/>
        <v>3.5</v>
      </c>
      <c r="M179" s="247">
        <f t="shared" si="73"/>
        <v>3.5</v>
      </c>
      <c r="N179" s="246">
        <f t="shared" si="73"/>
        <v>3.5</v>
      </c>
      <c r="O179" s="243">
        <f t="shared" si="73"/>
        <v>3.5</v>
      </c>
      <c r="P179" s="243">
        <f t="shared" si="73"/>
        <v>3.5</v>
      </c>
      <c r="Q179" s="243">
        <f t="shared" si="73"/>
        <v>3.5</v>
      </c>
      <c r="R179" s="243">
        <f t="shared" si="73"/>
        <v>3.5</v>
      </c>
      <c r="S179" s="243">
        <f t="shared" si="73"/>
        <v>3.5</v>
      </c>
      <c r="T179" s="243">
        <f t="shared" si="73"/>
        <v>3.5</v>
      </c>
      <c r="U179" s="243">
        <f t="shared" si="73"/>
        <v>3.5</v>
      </c>
      <c r="V179" s="243">
        <f t="shared" si="73"/>
        <v>3.5</v>
      </c>
      <c r="W179" s="236"/>
      <c r="X179" s="227" t="s">
        <v>26</v>
      </c>
      <c r="Y179" s="362">
        <f>Y178-Y164</f>
        <v>2.2100000000000009</v>
      </c>
      <c r="Z179" s="227"/>
    </row>
    <row r="180" spans="1:30" x14ac:dyDescent="0.25">
      <c r="D180" s="239" t="s">
        <v>65</v>
      </c>
      <c r="E180" s="239" t="s">
        <v>65</v>
      </c>
      <c r="N180" s="239" t="s">
        <v>65</v>
      </c>
      <c r="U180" s="239" t="s">
        <v>65</v>
      </c>
      <c r="V180" s="239" t="s">
        <v>65</v>
      </c>
    </row>
    <row r="181" spans="1:30" s="404" customFormat="1" x14ac:dyDescent="0.25"/>
    <row r="182" spans="1:30" x14ac:dyDescent="0.25">
      <c r="B182" s="239">
        <v>56.1</v>
      </c>
      <c r="C182" s="404">
        <v>56.1</v>
      </c>
      <c r="D182" s="404">
        <v>56.1</v>
      </c>
      <c r="E182" s="404">
        <v>56.1</v>
      </c>
      <c r="F182" s="404">
        <v>56.1</v>
      </c>
      <c r="G182" s="404">
        <v>56.1</v>
      </c>
      <c r="H182" s="404">
        <v>56.1</v>
      </c>
      <c r="I182" s="404">
        <v>56.1</v>
      </c>
      <c r="J182" s="404">
        <v>56.1</v>
      </c>
      <c r="K182" s="404">
        <v>56.1</v>
      </c>
      <c r="L182" s="404">
        <v>56.1</v>
      </c>
      <c r="M182" s="404">
        <v>56.1</v>
      </c>
      <c r="N182" s="404">
        <v>56.1</v>
      </c>
      <c r="O182" s="404">
        <v>56.1</v>
      </c>
    </row>
    <row r="183" spans="1:30" s="404" customFormat="1" ht="13" thickBot="1" x14ac:dyDescent="0.3">
      <c r="B183" s="241">
        <v>1243.8599999999999</v>
      </c>
      <c r="C183" s="241">
        <v>1243.8599999999999</v>
      </c>
      <c r="D183" s="241">
        <v>1243.8599999999999</v>
      </c>
      <c r="E183" s="241">
        <v>1243.8599999999999</v>
      </c>
      <c r="F183" s="241">
        <v>1243.8599999999999</v>
      </c>
      <c r="G183" s="241">
        <v>1243.8599999999999</v>
      </c>
      <c r="H183" s="241">
        <v>1243.8599999999999</v>
      </c>
      <c r="I183" s="241">
        <v>1243.8599999999999</v>
      </c>
      <c r="J183" s="241">
        <v>1243.8599999999999</v>
      </c>
      <c r="K183" s="241">
        <v>1243.8599999999999</v>
      </c>
      <c r="L183" s="241">
        <v>1243.8599999999999</v>
      </c>
      <c r="M183" s="241">
        <v>1243.8599999999999</v>
      </c>
      <c r="N183" s="241">
        <v>1243.8599999999999</v>
      </c>
      <c r="O183" s="241">
        <v>1243.8599999999999</v>
      </c>
    </row>
    <row r="184" spans="1:30" s="404" customFormat="1" ht="13.5" thickBot="1" x14ac:dyDescent="0.3">
      <c r="A184" s="249" t="s">
        <v>91</v>
      </c>
      <c r="B184" s="412" t="s">
        <v>50</v>
      </c>
      <c r="C184" s="413"/>
      <c r="D184" s="413"/>
      <c r="E184" s="413"/>
      <c r="F184" s="413"/>
      <c r="G184" s="413"/>
      <c r="H184" s="413"/>
      <c r="I184" s="413"/>
      <c r="J184" s="413"/>
      <c r="K184" s="413"/>
      <c r="L184" s="413"/>
      <c r="M184" s="413"/>
      <c r="N184" s="413"/>
      <c r="O184" s="414"/>
      <c r="P184" s="412" t="s">
        <v>53</v>
      </c>
      <c r="Q184" s="413"/>
      <c r="R184" s="413"/>
      <c r="S184" s="413"/>
      <c r="T184" s="413"/>
      <c r="U184" s="413"/>
      <c r="V184" s="413"/>
      <c r="W184" s="413"/>
      <c r="X184" s="414"/>
      <c r="Y184" s="297" t="s">
        <v>55</v>
      </c>
      <c r="AB184" s="406" t="s">
        <v>96</v>
      </c>
      <c r="AC184" s="406" t="s">
        <v>97</v>
      </c>
      <c r="AD184" s="356" t="s">
        <v>92</v>
      </c>
    </row>
    <row r="185" spans="1:30" s="404" customFormat="1" x14ac:dyDescent="0.25">
      <c r="A185" s="250" t="s">
        <v>54</v>
      </c>
      <c r="B185" s="330">
        <v>1</v>
      </c>
      <c r="C185" s="253">
        <v>2</v>
      </c>
      <c r="D185" s="253">
        <v>3</v>
      </c>
      <c r="E185" s="253">
        <v>4</v>
      </c>
      <c r="F185" s="253">
        <v>5</v>
      </c>
      <c r="G185" s="253">
        <v>6</v>
      </c>
      <c r="H185" s="253">
        <v>7</v>
      </c>
      <c r="I185" s="253"/>
      <c r="J185" s="253"/>
      <c r="K185" s="253">
        <v>8</v>
      </c>
      <c r="L185" s="253">
        <v>9</v>
      </c>
      <c r="M185" s="253">
        <v>10</v>
      </c>
      <c r="N185" s="389">
        <v>11</v>
      </c>
      <c r="O185" s="331">
        <v>12</v>
      </c>
      <c r="P185" s="251">
        <v>1</v>
      </c>
      <c r="Q185" s="252">
        <v>2</v>
      </c>
      <c r="R185" s="252">
        <v>3</v>
      </c>
      <c r="S185" s="252">
        <v>4</v>
      </c>
      <c r="T185" s="252">
        <v>5</v>
      </c>
      <c r="U185" s="252">
        <v>6</v>
      </c>
      <c r="V185" s="252">
        <v>7</v>
      </c>
      <c r="W185" s="252">
        <v>8</v>
      </c>
      <c r="X185" s="252">
        <v>9</v>
      </c>
      <c r="Y185" s="296"/>
      <c r="AB185" s="406">
        <v>1</v>
      </c>
      <c r="AC185" s="406">
        <v>62</v>
      </c>
    </row>
    <row r="186" spans="1:30" s="404" customFormat="1" x14ac:dyDescent="0.25">
      <c r="A186" s="250" t="s">
        <v>2</v>
      </c>
      <c r="B186" s="254">
        <v>1</v>
      </c>
      <c r="C186" s="349">
        <v>2</v>
      </c>
      <c r="D186" s="255">
        <v>3</v>
      </c>
      <c r="E186" s="255">
        <v>3</v>
      </c>
      <c r="F186" s="256">
        <v>4</v>
      </c>
      <c r="G186" s="256">
        <v>4</v>
      </c>
      <c r="H186" s="255">
        <v>5</v>
      </c>
      <c r="I186" s="255">
        <v>5</v>
      </c>
      <c r="J186" s="393">
        <v>6</v>
      </c>
      <c r="K186" s="393">
        <v>6</v>
      </c>
      <c r="L186" s="394">
        <v>7</v>
      </c>
      <c r="M186" s="394">
        <v>7</v>
      </c>
      <c r="N186" s="396">
        <v>8</v>
      </c>
      <c r="O186" s="405">
        <v>8</v>
      </c>
      <c r="P186" s="254">
        <v>1</v>
      </c>
      <c r="Q186" s="349">
        <v>2</v>
      </c>
      <c r="R186" s="255">
        <v>3</v>
      </c>
      <c r="S186" s="256">
        <v>4</v>
      </c>
      <c r="T186" s="255">
        <v>5</v>
      </c>
      <c r="U186" s="393">
        <v>6</v>
      </c>
      <c r="V186" s="394">
        <v>7</v>
      </c>
      <c r="W186" s="396">
        <v>8</v>
      </c>
      <c r="X186" s="395">
        <v>8</v>
      </c>
      <c r="Y186" s="226" t="s">
        <v>0</v>
      </c>
      <c r="AB186" s="406">
        <v>2</v>
      </c>
      <c r="AC186" s="406">
        <v>61</v>
      </c>
    </row>
    <row r="187" spans="1:30" s="404" customFormat="1" ht="13" x14ac:dyDescent="0.25">
      <c r="A187" s="257" t="s">
        <v>3</v>
      </c>
      <c r="B187" s="258">
        <v>1370</v>
      </c>
      <c r="C187" s="259">
        <v>1370</v>
      </c>
      <c r="D187" s="259">
        <v>1370</v>
      </c>
      <c r="E187" s="259">
        <v>1370</v>
      </c>
      <c r="F187" s="259">
        <v>1370</v>
      </c>
      <c r="G187" s="259">
        <v>1370</v>
      </c>
      <c r="H187" s="259">
        <v>1370</v>
      </c>
      <c r="I187" s="259">
        <v>1370</v>
      </c>
      <c r="J187" s="259">
        <v>1370</v>
      </c>
      <c r="K187" s="259">
        <v>1370</v>
      </c>
      <c r="L187" s="259">
        <v>1370</v>
      </c>
      <c r="M187" s="259">
        <v>1370</v>
      </c>
      <c r="N187" s="390">
        <v>1370</v>
      </c>
      <c r="O187" s="260">
        <v>1370</v>
      </c>
      <c r="P187" s="258">
        <v>1370</v>
      </c>
      <c r="Q187" s="259">
        <v>1370</v>
      </c>
      <c r="R187" s="259">
        <v>1370</v>
      </c>
      <c r="S187" s="259">
        <v>1370</v>
      </c>
      <c r="T187" s="259">
        <v>1370</v>
      </c>
      <c r="U187" s="259">
        <v>1370</v>
      </c>
      <c r="V187" s="259">
        <v>1370</v>
      </c>
      <c r="W187" s="259">
        <v>1370</v>
      </c>
      <c r="X187" s="259">
        <v>1370</v>
      </c>
      <c r="Y187" s="261">
        <v>1370</v>
      </c>
      <c r="AB187" s="406">
        <v>3</v>
      </c>
      <c r="AC187" s="406">
        <v>60.5</v>
      </c>
    </row>
    <row r="188" spans="1:30" s="404" customFormat="1" x14ac:dyDescent="0.25">
      <c r="A188" s="262" t="s">
        <v>6</v>
      </c>
      <c r="B188" s="263">
        <v>1215</v>
      </c>
      <c r="C188" s="264">
        <v>1300.8900000000001</v>
      </c>
      <c r="D188" s="264">
        <v>1335.89</v>
      </c>
      <c r="E188" s="264">
        <v>1323.33</v>
      </c>
      <c r="F188" s="264">
        <v>1357.69</v>
      </c>
      <c r="G188" s="264">
        <v>1383.51</v>
      </c>
      <c r="H188" s="264">
        <v>1394.21</v>
      </c>
      <c r="I188" s="264">
        <v>1386.34</v>
      </c>
      <c r="J188" s="264">
        <v>1408.89</v>
      </c>
      <c r="K188" s="264">
        <v>1424.25</v>
      </c>
      <c r="L188" s="264">
        <v>1413.33</v>
      </c>
      <c r="M188" s="264">
        <v>1456.67</v>
      </c>
      <c r="N188" s="311">
        <v>1499.68</v>
      </c>
      <c r="O188" s="265">
        <v>1510.606061</v>
      </c>
      <c r="P188" s="263">
        <v>1355</v>
      </c>
      <c r="Q188" s="264">
        <v>1314.5454549999999</v>
      </c>
      <c r="R188" s="264">
        <v>1375</v>
      </c>
      <c r="S188" s="264">
        <v>1353.13</v>
      </c>
      <c r="T188" s="264">
        <v>1352.19</v>
      </c>
      <c r="U188" s="264">
        <v>1376.77</v>
      </c>
      <c r="V188" s="264">
        <v>1331.57</v>
      </c>
      <c r="W188" s="264">
        <v>1401.58</v>
      </c>
      <c r="X188" s="264">
        <v>1534</v>
      </c>
      <c r="Y188" s="266">
        <v>1381.53</v>
      </c>
      <c r="AB188" s="406">
        <v>4</v>
      </c>
      <c r="AC188" s="406">
        <v>60</v>
      </c>
    </row>
    <row r="189" spans="1:30" s="404" customFormat="1" x14ac:dyDescent="0.25">
      <c r="A189" s="250" t="s">
        <v>7</v>
      </c>
      <c r="B189" s="267">
        <v>100</v>
      </c>
      <c r="C189" s="268">
        <v>100</v>
      </c>
      <c r="D189" s="268">
        <v>100</v>
      </c>
      <c r="E189" s="268">
        <v>100</v>
      </c>
      <c r="F189" s="268">
        <v>97.44</v>
      </c>
      <c r="G189" s="268">
        <v>100</v>
      </c>
      <c r="H189" s="268">
        <v>100</v>
      </c>
      <c r="I189" s="268">
        <v>100</v>
      </c>
      <c r="J189" s="268">
        <v>100</v>
      </c>
      <c r="K189" s="268">
        <v>100</v>
      </c>
      <c r="L189" s="268">
        <v>97.22</v>
      </c>
      <c r="M189" s="268">
        <v>100</v>
      </c>
      <c r="N189" s="314">
        <v>100</v>
      </c>
      <c r="O189" s="269">
        <v>93.94</v>
      </c>
      <c r="P189" s="267">
        <v>85.71</v>
      </c>
      <c r="Q189" s="268">
        <v>90.91</v>
      </c>
      <c r="R189" s="268">
        <v>96.15</v>
      </c>
      <c r="S189" s="268">
        <v>95.31</v>
      </c>
      <c r="T189" s="268">
        <v>85.94</v>
      </c>
      <c r="U189" s="268">
        <v>86.15</v>
      </c>
      <c r="V189" s="268">
        <v>92.16</v>
      </c>
      <c r="W189" s="268">
        <v>86.84</v>
      </c>
      <c r="X189" s="268">
        <v>85</v>
      </c>
      <c r="Y189" s="270">
        <v>86.6</v>
      </c>
      <c r="AA189" s="227"/>
      <c r="AB189" s="406">
        <v>5</v>
      </c>
      <c r="AC189" s="406">
        <v>59</v>
      </c>
    </row>
    <row r="190" spans="1:30" s="404" customFormat="1" x14ac:dyDescent="0.25">
      <c r="A190" s="250" t="s">
        <v>8</v>
      </c>
      <c r="B190" s="271">
        <v>3.6999999999999998E-2</v>
      </c>
      <c r="C190" s="272">
        <v>2.1899999999999999E-2</v>
      </c>
      <c r="D190" s="272">
        <v>2.2499999999999999E-2</v>
      </c>
      <c r="E190" s="272">
        <v>1.4500000000000001E-2</v>
      </c>
      <c r="F190" s="272">
        <v>3.1300000000000001E-2</v>
      </c>
      <c r="G190" s="272">
        <v>2.8000000000000001E-2</v>
      </c>
      <c r="H190" s="272">
        <v>3.2000000000000001E-2</v>
      </c>
      <c r="I190" s="272">
        <v>2.7300000000000001E-2</v>
      </c>
      <c r="J190" s="272">
        <v>2.3300000000000001E-2</v>
      </c>
      <c r="K190" s="272">
        <v>2.3800000000000002E-2</v>
      </c>
      <c r="L190" s="272">
        <v>3.7699999999999997E-2</v>
      </c>
      <c r="M190" s="272">
        <v>2.3099999999999999E-2</v>
      </c>
      <c r="N190" s="317">
        <v>3.6600000000000001E-2</v>
      </c>
      <c r="O190" s="273">
        <v>0.04</v>
      </c>
      <c r="P190" s="271">
        <v>7.4499999999999997E-2</v>
      </c>
      <c r="Q190" s="272">
        <v>7.7499999999999999E-2</v>
      </c>
      <c r="R190" s="272">
        <v>5.4199999999999998E-2</v>
      </c>
      <c r="S190" s="272">
        <v>5.5500000000000001E-2</v>
      </c>
      <c r="T190" s="272">
        <v>7.0499999999999993E-2</v>
      </c>
      <c r="U190" s="272">
        <v>6.7500000000000004E-2</v>
      </c>
      <c r="V190" s="272">
        <v>5.6500000000000002E-2</v>
      </c>
      <c r="W190" s="272">
        <v>6.2399999999999997E-2</v>
      </c>
      <c r="X190" s="272">
        <v>6.2899999999999998E-2</v>
      </c>
      <c r="Y190" s="274">
        <v>6.7100000000000007E-2</v>
      </c>
      <c r="AA190" s="227"/>
      <c r="AB190" s="227">
        <v>6</v>
      </c>
      <c r="AC190" s="406">
        <v>58</v>
      </c>
    </row>
    <row r="191" spans="1:30" s="404" customFormat="1" x14ac:dyDescent="0.25">
      <c r="A191" s="262" t="s">
        <v>1</v>
      </c>
      <c r="B191" s="275">
        <f>B188/B187*100-100</f>
        <v>-11.313868613138695</v>
      </c>
      <c r="C191" s="276">
        <f t="shared" ref="C191:E191" si="74">C188/C187*100-100</f>
        <v>-5.0445255474452466</v>
      </c>
      <c r="D191" s="276">
        <f t="shared" si="74"/>
        <v>-2.4897810218978123</v>
      </c>
      <c r="E191" s="276">
        <f t="shared" si="74"/>
        <v>-3.4065693430656978</v>
      </c>
      <c r="F191" s="276">
        <f>F188/F187*100-100</f>
        <v>-0.89854014598539322</v>
      </c>
      <c r="G191" s="276">
        <f t="shared" ref="G191:O191" si="75">G188/G187*100-100</f>
        <v>0.98613138686131663</v>
      </c>
      <c r="H191" s="276">
        <f t="shared" si="75"/>
        <v>1.7671532846715365</v>
      </c>
      <c r="I191" s="276">
        <f t="shared" ref="I191:J191" si="76">I188/I187*100-100</f>
        <v>1.1927007299270116</v>
      </c>
      <c r="J191" s="276">
        <f t="shared" si="76"/>
        <v>2.838686131386865</v>
      </c>
      <c r="K191" s="276">
        <f t="shared" si="75"/>
        <v>3.9598540145985339</v>
      </c>
      <c r="L191" s="276">
        <f t="shared" si="75"/>
        <v>3.1627737226277191</v>
      </c>
      <c r="M191" s="276">
        <f t="shared" si="75"/>
        <v>6.3262773722627941</v>
      </c>
      <c r="N191" s="276">
        <f t="shared" si="75"/>
        <v>9.4656934306569269</v>
      </c>
      <c r="O191" s="277">
        <f t="shared" si="75"/>
        <v>10.263216131386855</v>
      </c>
      <c r="P191" s="275">
        <f>P188/P187*100-100</f>
        <v>-1.0948905109489147</v>
      </c>
      <c r="Q191" s="276">
        <f t="shared" ref="Q191:Y191" si="77">Q188/Q187*100-100</f>
        <v>-4.047777007299274</v>
      </c>
      <c r="R191" s="276">
        <f t="shared" si="77"/>
        <v>0.36496350364963348</v>
      </c>
      <c r="S191" s="276">
        <f t="shared" si="77"/>
        <v>-1.2313868613138652</v>
      </c>
      <c r="T191" s="276">
        <f t="shared" si="77"/>
        <v>-1.2999999999999972</v>
      </c>
      <c r="U191" s="276">
        <f t="shared" si="77"/>
        <v>0.494160583941607</v>
      </c>
      <c r="V191" s="276">
        <f t="shared" si="77"/>
        <v>-2.805109489051091</v>
      </c>
      <c r="W191" s="276">
        <f t="shared" si="77"/>
        <v>2.305109489051091</v>
      </c>
      <c r="X191" s="276">
        <f t="shared" si="77"/>
        <v>11.970802919708021</v>
      </c>
      <c r="Y191" s="278">
        <f t="shared" si="77"/>
        <v>0.84160583941606149</v>
      </c>
      <c r="AA191" s="227"/>
      <c r="AB191" s="227">
        <v>7</v>
      </c>
      <c r="AC191" s="406">
        <v>57</v>
      </c>
    </row>
    <row r="192" spans="1:30" s="404" customFormat="1" ht="13" thickBot="1" x14ac:dyDescent="0.3">
      <c r="A192" s="279" t="s">
        <v>27</v>
      </c>
      <c r="B192" s="280">
        <f>B188-B183</f>
        <v>-28.8599999999999</v>
      </c>
      <c r="C192" s="281">
        <f t="shared" ref="C192:O192" si="78">C188-C183</f>
        <v>57.0300000000002</v>
      </c>
      <c r="D192" s="281">
        <f t="shared" si="78"/>
        <v>92.0300000000002</v>
      </c>
      <c r="E192" s="281">
        <f t="shared" si="78"/>
        <v>79.470000000000027</v>
      </c>
      <c r="F192" s="281">
        <f t="shared" si="78"/>
        <v>113.83000000000015</v>
      </c>
      <c r="G192" s="281">
        <f t="shared" si="78"/>
        <v>139.65000000000009</v>
      </c>
      <c r="H192" s="281">
        <f t="shared" si="78"/>
        <v>150.35000000000014</v>
      </c>
      <c r="I192" s="281">
        <f t="shared" si="78"/>
        <v>142.48000000000002</v>
      </c>
      <c r="J192" s="281">
        <f t="shared" si="78"/>
        <v>165.0300000000002</v>
      </c>
      <c r="K192" s="281">
        <f t="shared" si="78"/>
        <v>180.3900000000001</v>
      </c>
      <c r="L192" s="281">
        <f t="shared" si="78"/>
        <v>169.47000000000003</v>
      </c>
      <c r="M192" s="281">
        <f t="shared" si="78"/>
        <v>212.81000000000017</v>
      </c>
      <c r="N192" s="281">
        <f t="shared" si="78"/>
        <v>255.82000000000016</v>
      </c>
      <c r="O192" s="282">
        <f t="shared" si="78"/>
        <v>266.74606100000005</v>
      </c>
      <c r="P192" s="280">
        <f t="shared" ref="P192:Y192" si="79">P188-N172</f>
        <v>151.86999999999989</v>
      </c>
      <c r="Q192" s="281">
        <f t="shared" si="79"/>
        <v>129.09090999999989</v>
      </c>
      <c r="R192" s="281">
        <f t="shared" si="79"/>
        <v>172.65000000000009</v>
      </c>
      <c r="S192" s="281">
        <f t="shared" si="79"/>
        <v>133.46898300000021</v>
      </c>
      <c r="T192" s="281">
        <f t="shared" si="79"/>
        <v>126.97000000000003</v>
      </c>
      <c r="U192" s="281">
        <f t="shared" si="79"/>
        <v>105.15000000000009</v>
      </c>
      <c r="V192" s="281">
        <f t="shared" si="79"/>
        <v>90.829999999999927</v>
      </c>
      <c r="W192" s="281">
        <f t="shared" si="79"/>
        <v>133.51999999999998</v>
      </c>
      <c r="X192" s="281">
        <f t="shared" si="79"/>
        <v>139</v>
      </c>
      <c r="Y192" s="283">
        <f t="shared" si="79"/>
        <v>137.67000000000007</v>
      </c>
      <c r="AA192" s="227"/>
      <c r="AB192" s="227">
        <v>8</v>
      </c>
      <c r="AC192" s="406">
        <v>56.5</v>
      </c>
    </row>
    <row r="193" spans="1:28" s="404" customFormat="1" x14ac:dyDescent="0.25">
      <c r="A193" s="284" t="s">
        <v>51</v>
      </c>
      <c r="B193" s="285">
        <v>384</v>
      </c>
      <c r="C193" s="286">
        <v>608</v>
      </c>
      <c r="D193" s="286">
        <v>754</v>
      </c>
      <c r="E193" s="286">
        <v>203</v>
      </c>
      <c r="F193" s="286">
        <v>522</v>
      </c>
      <c r="G193" s="286">
        <v>522</v>
      </c>
      <c r="H193" s="286">
        <v>526</v>
      </c>
      <c r="I193" s="286">
        <v>526</v>
      </c>
      <c r="J193" s="286">
        <v>497</v>
      </c>
      <c r="K193" s="286">
        <v>497</v>
      </c>
      <c r="L193" s="286">
        <v>464</v>
      </c>
      <c r="M193" s="286">
        <v>464</v>
      </c>
      <c r="N193" s="391">
        <v>429</v>
      </c>
      <c r="O193" s="287">
        <v>429</v>
      </c>
      <c r="P193" s="285">
        <v>206</v>
      </c>
      <c r="Q193" s="286">
        <v>473</v>
      </c>
      <c r="R193" s="286">
        <v>656</v>
      </c>
      <c r="S193" s="286">
        <v>804</v>
      </c>
      <c r="T193" s="286">
        <v>886</v>
      </c>
      <c r="U193" s="286">
        <v>770</v>
      </c>
      <c r="V193" s="286">
        <v>691</v>
      </c>
      <c r="W193" s="286">
        <v>470</v>
      </c>
      <c r="X193" s="286">
        <v>470</v>
      </c>
      <c r="Y193" s="288">
        <f>SUM(B193:X193)</f>
        <v>12251</v>
      </c>
      <c r="Z193" s="227" t="s">
        <v>56</v>
      </c>
      <c r="AA193" s="289">
        <f>W177-Y193</f>
        <v>10</v>
      </c>
      <c r="AB193" s="290">
        <f>AA193/W177</f>
        <v>8.1559416034581193E-4</v>
      </c>
    </row>
    <row r="194" spans="1:28" s="404" customFormat="1" x14ac:dyDescent="0.25">
      <c r="A194" s="291" t="s">
        <v>28</v>
      </c>
      <c r="B194" s="244">
        <v>63</v>
      </c>
      <c r="C194" s="242">
        <v>61.5</v>
      </c>
      <c r="D194" s="242">
        <v>60.5</v>
      </c>
      <c r="E194" s="242">
        <v>60.5</v>
      </c>
      <c r="F194" s="242">
        <v>60</v>
      </c>
      <c r="G194" s="242">
        <v>60</v>
      </c>
      <c r="H194" s="242">
        <v>59</v>
      </c>
      <c r="I194" s="242">
        <v>59</v>
      </c>
      <c r="J194" s="242">
        <v>58.5</v>
      </c>
      <c r="K194" s="242">
        <v>58</v>
      </c>
      <c r="L194" s="242">
        <v>57.5</v>
      </c>
      <c r="M194" s="242">
        <v>57.5</v>
      </c>
      <c r="N194" s="392">
        <v>57</v>
      </c>
      <c r="O194" s="245">
        <v>57</v>
      </c>
      <c r="P194" s="244"/>
      <c r="Q194" s="242"/>
      <c r="R194" s="242"/>
      <c r="S194" s="242"/>
      <c r="T194" s="242"/>
      <c r="U194" s="242"/>
      <c r="V194" s="242"/>
      <c r="W194" s="242"/>
      <c r="X194" s="242"/>
      <c r="Y194" s="235"/>
      <c r="Z194" s="227" t="s">
        <v>57</v>
      </c>
      <c r="AA194" s="227">
        <v>56.43</v>
      </c>
      <c r="AB194" s="227"/>
    </row>
    <row r="195" spans="1:28" s="404" customFormat="1" ht="13" thickBot="1" x14ac:dyDescent="0.3">
      <c r="A195" s="292" t="s">
        <v>26</v>
      </c>
      <c r="B195" s="246">
        <f>B194-B182</f>
        <v>6.8999999999999986</v>
      </c>
      <c r="C195" s="243">
        <f t="shared" ref="C195:O195" si="80">C194-C182</f>
        <v>5.3999999999999986</v>
      </c>
      <c r="D195" s="243">
        <f t="shared" si="80"/>
        <v>4.3999999999999986</v>
      </c>
      <c r="E195" s="243">
        <f t="shared" si="80"/>
        <v>4.3999999999999986</v>
      </c>
      <c r="F195" s="243">
        <f t="shared" si="80"/>
        <v>3.8999999999999986</v>
      </c>
      <c r="G195" s="243">
        <f t="shared" si="80"/>
        <v>3.8999999999999986</v>
      </c>
      <c r="H195" s="243">
        <f t="shared" si="80"/>
        <v>2.8999999999999986</v>
      </c>
      <c r="I195" s="243">
        <f t="shared" si="80"/>
        <v>2.8999999999999986</v>
      </c>
      <c r="J195" s="243">
        <f t="shared" si="80"/>
        <v>2.3999999999999986</v>
      </c>
      <c r="K195" s="243">
        <f t="shared" si="80"/>
        <v>1.8999999999999986</v>
      </c>
      <c r="L195" s="243">
        <f t="shared" si="80"/>
        <v>1.3999999999999986</v>
      </c>
      <c r="M195" s="243">
        <f t="shared" si="80"/>
        <v>1.3999999999999986</v>
      </c>
      <c r="N195" s="243">
        <f t="shared" si="80"/>
        <v>0.89999999999999858</v>
      </c>
      <c r="O195" s="247">
        <f t="shared" si="80"/>
        <v>0.89999999999999858</v>
      </c>
      <c r="P195" s="246">
        <f t="shared" ref="P195:X195" si="81">P194-N178</f>
        <v>-60</v>
      </c>
      <c r="Q195" s="243">
        <f t="shared" si="81"/>
        <v>-59</v>
      </c>
      <c r="R195" s="243">
        <f t="shared" si="81"/>
        <v>-59</v>
      </c>
      <c r="S195" s="243">
        <f t="shared" si="81"/>
        <v>-57</v>
      </c>
      <c r="T195" s="243">
        <f t="shared" si="81"/>
        <v>-56.5</v>
      </c>
      <c r="U195" s="243">
        <f t="shared" si="81"/>
        <v>-56.5</v>
      </c>
      <c r="V195" s="243">
        <f t="shared" si="81"/>
        <v>-56.5</v>
      </c>
      <c r="W195" s="243">
        <f t="shared" si="81"/>
        <v>-54</v>
      </c>
      <c r="X195" s="243">
        <f t="shared" si="81"/>
        <v>-53.5</v>
      </c>
      <c r="Y195" s="236"/>
      <c r="Z195" s="227" t="s">
        <v>26</v>
      </c>
      <c r="AA195" s="362">
        <f>AA194-Y178</f>
        <v>3.490000000000002</v>
      </c>
      <c r="AB195" s="227"/>
    </row>
    <row r="196" spans="1:28" x14ac:dyDescent="0.25">
      <c r="C196" s="406"/>
      <c r="D196" s="406"/>
      <c r="E196" s="406"/>
      <c r="F196" s="406"/>
      <c r="G196" s="406"/>
      <c r="H196" s="406"/>
      <c r="I196" s="406"/>
      <c r="J196" s="406"/>
      <c r="K196" s="406"/>
      <c r="L196" s="406"/>
      <c r="M196" s="406"/>
      <c r="N196" s="406"/>
      <c r="O196" s="406"/>
    </row>
  </sheetData>
  <mergeCells count="29">
    <mergeCell ref="B37:J37"/>
    <mergeCell ref="K37:Q37"/>
    <mergeCell ref="M68:U68"/>
    <mergeCell ref="B82:L82"/>
    <mergeCell ref="M82:U82"/>
    <mergeCell ref="B68:L68"/>
    <mergeCell ref="M53:S53"/>
    <mergeCell ref="B53:L53"/>
    <mergeCell ref="F2:I2"/>
    <mergeCell ref="B9:J9"/>
    <mergeCell ref="K9:Q9"/>
    <mergeCell ref="B23:J23"/>
    <mergeCell ref="K23:Q23"/>
    <mergeCell ref="B96:L96"/>
    <mergeCell ref="M96:U96"/>
    <mergeCell ref="B168:M168"/>
    <mergeCell ref="N168:V168"/>
    <mergeCell ref="B126:M126"/>
    <mergeCell ref="P184:X184"/>
    <mergeCell ref="B184:O184"/>
    <mergeCell ref="Z110:AA110"/>
    <mergeCell ref="AC110:AD110"/>
    <mergeCell ref="B154:M154"/>
    <mergeCell ref="N154:V154"/>
    <mergeCell ref="B140:M140"/>
    <mergeCell ref="N140:V140"/>
    <mergeCell ref="N126:V126"/>
    <mergeCell ref="B110:L110"/>
    <mergeCell ref="M110:U1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2018-07-16T23:48:49Z</cp:lastPrinted>
  <dcterms:created xsi:type="dcterms:W3CDTF">1996-11-27T10:00:04Z</dcterms:created>
  <dcterms:modified xsi:type="dcterms:W3CDTF">2021-07-16T21:28:14Z</dcterms:modified>
</cp:coreProperties>
</file>